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nnards/Desktop/University/Rorrer Lab/Scripts/Quantification/data/MBPR040_01/breakdowns/"/>
    </mc:Choice>
  </mc:AlternateContent>
  <xr:revisionPtr revIDLastSave="0" documentId="13_ncr:1_{7D4C9F60-ED5F-8D4C-8D59-5CAF17735FD0}" xr6:coauthVersionLast="47" xr6:coauthVersionMax="47" xr10:uidLastSave="{00000000-0000-0000-0000-000000000000}"/>
  <bookViews>
    <workbookView xWindow="240" yWindow="500" windowWidth="22460" windowHeight="16140" activeTab="3" xr2:uid="{00000000-000D-0000-FFFF-FFFF00000000}"/>
  </bookViews>
  <sheets>
    <sheet name="Liquid FID" sheetId="1" r:id="rId1"/>
    <sheet name="Gas FID" sheetId="2" r:id="rId2"/>
    <sheet name="Gas TCD" sheetId="3" r:id="rId3"/>
    <sheet name="Tot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4" l="1"/>
  <c r="E41" i="4"/>
  <c r="F41" i="4"/>
  <c r="G41" i="4"/>
  <c r="J41" i="4" s="1"/>
  <c r="H41" i="4"/>
  <c r="D42" i="4"/>
  <c r="E42" i="4"/>
  <c r="F42" i="4"/>
  <c r="F67" i="4" s="1"/>
  <c r="G42" i="4"/>
  <c r="H42" i="4"/>
  <c r="D43" i="4"/>
  <c r="E43" i="4"/>
  <c r="E67" i="4" s="1"/>
  <c r="F43" i="4"/>
  <c r="G43" i="4"/>
  <c r="H43" i="4"/>
  <c r="D44" i="4"/>
  <c r="J44" i="4" s="1"/>
  <c r="E44" i="4"/>
  <c r="F44" i="4"/>
  <c r="G44" i="4"/>
  <c r="H44" i="4"/>
  <c r="H67" i="4" s="1"/>
  <c r="D45" i="4"/>
  <c r="E45" i="4"/>
  <c r="F45" i="4"/>
  <c r="G45" i="4"/>
  <c r="J45" i="4" s="1"/>
  <c r="H45" i="4"/>
  <c r="D46" i="4"/>
  <c r="E46" i="4"/>
  <c r="F46" i="4"/>
  <c r="G46" i="4"/>
  <c r="H46" i="4"/>
  <c r="D47" i="4"/>
  <c r="E47" i="4"/>
  <c r="J47" i="4" s="1"/>
  <c r="F47" i="4"/>
  <c r="G47" i="4"/>
  <c r="H47" i="4"/>
  <c r="D48" i="4"/>
  <c r="J48" i="4" s="1"/>
  <c r="E48" i="4"/>
  <c r="F48" i="4"/>
  <c r="G48" i="4"/>
  <c r="H48" i="4"/>
  <c r="D49" i="4"/>
  <c r="E49" i="4"/>
  <c r="F49" i="4"/>
  <c r="G49" i="4"/>
  <c r="H49" i="4"/>
  <c r="D50" i="4"/>
  <c r="J50" i="4" s="1"/>
  <c r="E50" i="4"/>
  <c r="F50" i="4"/>
  <c r="G50" i="4"/>
  <c r="H50" i="4"/>
  <c r="D51" i="4"/>
  <c r="E51" i="4"/>
  <c r="F51" i="4"/>
  <c r="G51" i="4"/>
  <c r="H51" i="4"/>
  <c r="D52" i="4"/>
  <c r="J52" i="4" s="1"/>
  <c r="E52" i="4"/>
  <c r="F52" i="4"/>
  <c r="G52" i="4"/>
  <c r="H52" i="4"/>
  <c r="D53" i="4"/>
  <c r="E53" i="4"/>
  <c r="F53" i="4"/>
  <c r="G53" i="4"/>
  <c r="H53" i="4"/>
  <c r="D54" i="4"/>
  <c r="E54" i="4"/>
  <c r="F54" i="4"/>
  <c r="J54" i="4" s="1"/>
  <c r="G54" i="4"/>
  <c r="H54" i="4"/>
  <c r="D55" i="4"/>
  <c r="J55" i="4" s="1"/>
  <c r="E55" i="4"/>
  <c r="F55" i="4"/>
  <c r="G55" i="4"/>
  <c r="H55" i="4"/>
  <c r="D56" i="4"/>
  <c r="E56" i="4"/>
  <c r="F56" i="4"/>
  <c r="G56" i="4"/>
  <c r="H56" i="4"/>
  <c r="D57" i="4"/>
  <c r="E57" i="4"/>
  <c r="F57" i="4"/>
  <c r="G57" i="4"/>
  <c r="H57" i="4"/>
  <c r="D58" i="4"/>
  <c r="E58" i="4"/>
  <c r="F58" i="4"/>
  <c r="J58" i="4" s="1"/>
  <c r="G58" i="4"/>
  <c r="H58" i="4"/>
  <c r="D59" i="4"/>
  <c r="E59" i="4"/>
  <c r="J59" i="4" s="1"/>
  <c r="F59" i="4"/>
  <c r="G59" i="4"/>
  <c r="H59" i="4"/>
  <c r="D60" i="4"/>
  <c r="J60" i="4" s="1"/>
  <c r="E60" i="4"/>
  <c r="F60" i="4"/>
  <c r="G60" i="4"/>
  <c r="H60" i="4"/>
  <c r="D61" i="4"/>
  <c r="E61" i="4"/>
  <c r="F61" i="4"/>
  <c r="G61" i="4"/>
  <c r="H61" i="4"/>
  <c r="D62" i="4"/>
  <c r="E62" i="4"/>
  <c r="F62" i="4"/>
  <c r="G62" i="4"/>
  <c r="H62" i="4"/>
  <c r="D63" i="4"/>
  <c r="E63" i="4"/>
  <c r="J63" i="4" s="1"/>
  <c r="F63" i="4"/>
  <c r="G63" i="4"/>
  <c r="H63" i="4"/>
  <c r="D64" i="4"/>
  <c r="J64" i="4" s="1"/>
  <c r="E64" i="4"/>
  <c r="F64" i="4"/>
  <c r="G64" i="4"/>
  <c r="H64" i="4"/>
  <c r="D65" i="4"/>
  <c r="E65" i="4"/>
  <c r="F65" i="4"/>
  <c r="G65" i="4"/>
  <c r="H65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41" i="4"/>
  <c r="G67" i="4"/>
  <c r="C67" i="4"/>
  <c r="J66" i="4"/>
  <c r="J62" i="4"/>
  <c r="J56" i="4"/>
  <c r="J51" i="4"/>
  <c r="J46" i="4"/>
  <c r="J42" i="4"/>
  <c r="J40" i="4"/>
  <c r="Y36" i="2"/>
  <c r="Z36" i="2"/>
  <c r="AA36" i="2"/>
  <c r="AB36" i="2"/>
  <c r="AC36" i="2"/>
  <c r="Y37" i="2"/>
  <c r="Z37" i="2"/>
  <c r="AA37" i="2"/>
  <c r="AB37" i="2"/>
  <c r="AC37" i="2"/>
  <c r="Y38" i="2"/>
  <c r="Z38" i="2"/>
  <c r="AA38" i="2"/>
  <c r="AB38" i="2"/>
  <c r="AC38" i="2"/>
  <c r="Y39" i="2"/>
  <c r="Z39" i="2"/>
  <c r="AA39" i="2"/>
  <c r="AB39" i="2"/>
  <c r="AC39" i="2"/>
  <c r="Y40" i="2"/>
  <c r="Z40" i="2"/>
  <c r="AA40" i="2"/>
  <c r="AB40" i="2"/>
  <c r="AC40" i="2"/>
  <c r="Y41" i="2"/>
  <c r="Z41" i="2"/>
  <c r="AA41" i="2"/>
  <c r="AB41" i="2"/>
  <c r="AC41" i="2"/>
  <c r="Y42" i="2"/>
  <c r="Z42" i="2"/>
  <c r="AA42" i="2"/>
  <c r="AB42" i="2"/>
  <c r="AC42" i="2"/>
  <c r="Y43" i="2"/>
  <c r="Z43" i="2"/>
  <c r="AA43" i="2"/>
  <c r="AB43" i="2"/>
  <c r="AC43" i="2"/>
  <c r="Y44" i="2"/>
  <c r="Z44" i="2"/>
  <c r="AA44" i="2"/>
  <c r="AB44" i="2"/>
  <c r="AC44" i="2"/>
  <c r="Y45" i="2"/>
  <c r="Z45" i="2"/>
  <c r="AA45" i="2"/>
  <c r="AB45" i="2"/>
  <c r="AC45" i="2"/>
  <c r="Y46" i="2"/>
  <c r="Z46" i="2"/>
  <c r="AA46" i="2"/>
  <c r="AB46" i="2"/>
  <c r="AC46" i="2"/>
  <c r="Y47" i="2"/>
  <c r="Z47" i="2"/>
  <c r="AA47" i="2"/>
  <c r="AB47" i="2"/>
  <c r="AC47" i="2"/>
  <c r="Y48" i="2"/>
  <c r="Z48" i="2"/>
  <c r="AA48" i="2"/>
  <c r="AB48" i="2"/>
  <c r="AC48" i="2"/>
  <c r="Y49" i="2"/>
  <c r="Z49" i="2"/>
  <c r="AA49" i="2"/>
  <c r="AB49" i="2"/>
  <c r="AC49" i="2"/>
  <c r="Y50" i="2"/>
  <c r="Z50" i="2"/>
  <c r="AA50" i="2"/>
  <c r="AB50" i="2"/>
  <c r="AC50" i="2"/>
  <c r="Y51" i="2"/>
  <c r="Z51" i="2"/>
  <c r="AA51" i="2"/>
  <c r="AB51" i="2"/>
  <c r="AC51" i="2"/>
  <c r="Y52" i="2"/>
  <c r="Z52" i="2"/>
  <c r="AA52" i="2"/>
  <c r="AB52" i="2"/>
  <c r="AC52" i="2"/>
  <c r="Y53" i="2"/>
  <c r="Z53" i="2"/>
  <c r="AA53" i="2"/>
  <c r="AB53" i="2"/>
  <c r="AC53" i="2"/>
  <c r="Y54" i="2"/>
  <c r="Z54" i="2"/>
  <c r="AA54" i="2"/>
  <c r="AB54" i="2"/>
  <c r="AC54" i="2"/>
  <c r="Y55" i="2"/>
  <c r="Z55" i="2"/>
  <c r="AA55" i="2"/>
  <c r="AB55" i="2"/>
  <c r="AC55" i="2"/>
  <c r="Y56" i="2"/>
  <c r="Z56" i="2"/>
  <c r="AA56" i="2"/>
  <c r="AB56" i="2"/>
  <c r="AC56" i="2"/>
  <c r="Y57" i="2"/>
  <c r="Z57" i="2"/>
  <c r="AA57" i="2"/>
  <c r="AB57" i="2"/>
  <c r="AC57" i="2"/>
  <c r="Y58" i="2"/>
  <c r="Z58" i="2"/>
  <c r="AA58" i="2"/>
  <c r="AB58" i="2"/>
  <c r="AC58" i="2"/>
  <c r="Y59" i="2"/>
  <c r="Z59" i="2"/>
  <c r="AA59" i="2"/>
  <c r="AB59" i="2"/>
  <c r="AC59" i="2"/>
  <c r="Y60" i="2"/>
  <c r="Z60" i="2"/>
  <c r="AA60" i="2"/>
  <c r="AB60" i="2"/>
  <c r="AC60" i="2"/>
  <c r="Y61" i="2"/>
  <c r="Z61" i="2"/>
  <c r="AA61" i="2"/>
  <c r="AB61" i="2"/>
  <c r="AC61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3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" i="2"/>
  <c r="AE62" i="2"/>
  <c r="W41" i="1"/>
  <c r="X41" i="1"/>
  <c r="Y41" i="1"/>
  <c r="Z41" i="1"/>
  <c r="AA41" i="1"/>
  <c r="W42" i="1"/>
  <c r="X42" i="1"/>
  <c r="Y42" i="1"/>
  <c r="Z42" i="1"/>
  <c r="AA42" i="1"/>
  <c r="W43" i="1"/>
  <c r="X43" i="1"/>
  <c r="Y43" i="1"/>
  <c r="Z43" i="1"/>
  <c r="AA43" i="1"/>
  <c r="W44" i="1"/>
  <c r="X44" i="1"/>
  <c r="Y44" i="1"/>
  <c r="Z44" i="1"/>
  <c r="AA44" i="1"/>
  <c r="W45" i="1"/>
  <c r="X45" i="1"/>
  <c r="Y45" i="1"/>
  <c r="Z45" i="1"/>
  <c r="AA45" i="1"/>
  <c r="W46" i="1"/>
  <c r="X46" i="1"/>
  <c r="Y46" i="1"/>
  <c r="Z46" i="1"/>
  <c r="AA46" i="1"/>
  <c r="W47" i="1"/>
  <c r="X47" i="1"/>
  <c r="Y47" i="1"/>
  <c r="Z47" i="1"/>
  <c r="AA47" i="1"/>
  <c r="W48" i="1"/>
  <c r="X48" i="1"/>
  <c r="Y48" i="1"/>
  <c r="Z48" i="1"/>
  <c r="AA48" i="1"/>
  <c r="W49" i="1"/>
  <c r="X49" i="1"/>
  <c r="Y49" i="1"/>
  <c r="Z49" i="1"/>
  <c r="AA49" i="1"/>
  <c r="W50" i="1"/>
  <c r="X50" i="1"/>
  <c r="Y50" i="1"/>
  <c r="Z50" i="1"/>
  <c r="AA50" i="1"/>
  <c r="W51" i="1"/>
  <c r="X51" i="1"/>
  <c r="Y51" i="1"/>
  <c r="Z51" i="1"/>
  <c r="AA51" i="1"/>
  <c r="W52" i="1"/>
  <c r="X52" i="1"/>
  <c r="Y52" i="1"/>
  <c r="Z52" i="1"/>
  <c r="AA52" i="1"/>
  <c r="W53" i="1"/>
  <c r="X53" i="1"/>
  <c r="Y53" i="1"/>
  <c r="Z53" i="1"/>
  <c r="AA53" i="1"/>
  <c r="W54" i="1"/>
  <c r="X54" i="1"/>
  <c r="Y54" i="1"/>
  <c r="Z54" i="1"/>
  <c r="AA54" i="1"/>
  <c r="W55" i="1"/>
  <c r="X55" i="1"/>
  <c r="Y55" i="1"/>
  <c r="Z55" i="1"/>
  <c r="AA55" i="1"/>
  <c r="W56" i="1"/>
  <c r="X56" i="1"/>
  <c r="Y56" i="1"/>
  <c r="Z56" i="1"/>
  <c r="AA56" i="1"/>
  <c r="W57" i="1"/>
  <c r="X57" i="1"/>
  <c r="Y57" i="1"/>
  <c r="Z57" i="1"/>
  <c r="AA57" i="1"/>
  <c r="W58" i="1"/>
  <c r="X58" i="1"/>
  <c r="Y58" i="1"/>
  <c r="Z58" i="1"/>
  <c r="AA58" i="1"/>
  <c r="W59" i="1"/>
  <c r="X59" i="1"/>
  <c r="Y59" i="1"/>
  <c r="Z59" i="1"/>
  <c r="AA59" i="1"/>
  <c r="W60" i="1"/>
  <c r="X60" i="1"/>
  <c r="Y60" i="1"/>
  <c r="Z60" i="1"/>
  <c r="AA60" i="1"/>
  <c r="W61" i="1"/>
  <c r="X61" i="1"/>
  <c r="Y61" i="1"/>
  <c r="Z61" i="1"/>
  <c r="AA61" i="1"/>
  <c r="W62" i="1"/>
  <c r="X62" i="1"/>
  <c r="Y62" i="1"/>
  <c r="Z62" i="1"/>
  <c r="AA62" i="1"/>
  <c r="W63" i="1"/>
  <c r="X63" i="1"/>
  <c r="Y63" i="1"/>
  <c r="Z63" i="1"/>
  <c r="AA63" i="1"/>
  <c r="W64" i="1"/>
  <c r="X64" i="1"/>
  <c r="Y64" i="1"/>
  <c r="Z64" i="1"/>
  <c r="AA64" i="1"/>
  <c r="W65" i="1"/>
  <c r="X65" i="1"/>
  <c r="Y65" i="1"/>
  <c r="Z65" i="1"/>
  <c r="AA65" i="1"/>
  <c r="W66" i="1"/>
  <c r="X66" i="1"/>
  <c r="Y66" i="1"/>
  <c r="Z66" i="1"/>
  <c r="AA66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41" i="1"/>
  <c r="J43" i="4" l="1"/>
  <c r="D67" i="4"/>
  <c r="J67" i="4"/>
  <c r="J65" i="4"/>
  <c r="J61" i="4"/>
  <c r="J57" i="4"/>
  <c r="J53" i="4"/>
  <c r="J49" i="4"/>
  <c r="P7" i="1" l="1"/>
  <c r="P8" i="1"/>
  <c r="P9" i="1"/>
  <c r="P10" i="1"/>
  <c r="P11" i="1"/>
  <c r="P13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8" i="1"/>
  <c r="P89" i="1"/>
  <c r="P91" i="1"/>
  <c r="P92" i="1"/>
  <c r="P93" i="1"/>
  <c r="P99" i="1"/>
  <c r="P100" i="1"/>
  <c r="P103" i="1"/>
  <c r="P104" i="1"/>
  <c r="P105" i="1"/>
  <c r="P106" i="1"/>
  <c r="P107" i="1"/>
  <c r="P113" i="1"/>
  <c r="P114" i="1"/>
  <c r="P122" i="1"/>
  <c r="P123" i="1"/>
  <c r="P133" i="1"/>
  <c r="P134" i="1"/>
  <c r="P135" i="1"/>
  <c r="P136" i="1"/>
  <c r="P137" i="1"/>
  <c r="P138" i="1"/>
  <c r="P139" i="1"/>
  <c r="P6" i="1"/>
  <c r="AC67" i="1" l="1"/>
  <c r="AC43" i="1" l="1"/>
  <c r="AC51" i="1"/>
  <c r="AC59" i="1"/>
  <c r="Y68" i="1"/>
  <c r="AC44" i="1"/>
  <c r="AC52" i="1"/>
  <c r="AC64" i="1"/>
  <c r="Z68" i="1"/>
  <c r="AC45" i="1"/>
  <c r="AC49" i="1"/>
  <c r="AC53" i="1"/>
  <c r="AC57" i="1"/>
  <c r="AC61" i="1"/>
  <c r="AC65" i="1"/>
  <c r="W68" i="1"/>
  <c r="AA68" i="1"/>
  <c r="AC47" i="1"/>
  <c r="AC55" i="1"/>
  <c r="AC63" i="1"/>
  <c r="AC48" i="1"/>
  <c r="AC56" i="1"/>
  <c r="AC60" i="1"/>
  <c r="V68" i="1"/>
  <c r="AC46" i="1"/>
  <c r="AC68" i="1"/>
  <c r="AC54" i="1"/>
  <c r="AC58" i="1"/>
  <c r="AC62" i="1"/>
  <c r="AC66" i="1"/>
  <c r="AC41" i="1"/>
  <c r="X68" i="1"/>
  <c r="AC50" i="1" l="1"/>
  <c r="AC42" i="1"/>
  <c r="X63" i="2"/>
  <c r="AC63" i="2"/>
  <c r="AA63" i="2"/>
  <c r="AE60" i="2"/>
  <c r="AE56" i="2"/>
  <c r="AE51" i="2"/>
  <c r="AE47" i="2"/>
  <c r="AE39" i="2"/>
  <c r="AE43" i="2"/>
  <c r="AE59" i="2"/>
  <c r="AE41" i="2"/>
  <c r="AE58" i="2"/>
  <c r="AE38" i="2"/>
  <c r="Z63" i="2"/>
  <c r="AE49" i="2"/>
  <c r="AE37" i="2"/>
  <c r="AE50" i="2"/>
  <c r="AE46" i="2"/>
  <c r="AB63" i="2"/>
  <c r="AE63" i="2"/>
  <c r="Y63" i="2"/>
  <c r="AE36" i="2"/>
  <c r="AE54" i="2"/>
  <c r="AE45" i="2"/>
  <c r="AE57" i="2"/>
  <c r="AE44" i="2"/>
  <c r="AE48" i="2"/>
  <c r="AE61" i="2"/>
  <c r="AE55" i="2"/>
  <c r="AE42" i="2"/>
  <c r="AE52" i="2"/>
  <c r="AE53" i="2"/>
  <c r="AE40" i="2"/>
</calcChain>
</file>

<file path=xl/sharedStrings.xml><?xml version="1.0" encoding="utf-8"?>
<sst xmlns="http://schemas.openxmlformats.org/spreadsheetml/2006/main" count="1358" uniqueCount="214">
  <si>
    <t>Sample Name</t>
  </si>
  <si>
    <t>Reactor Name</t>
  </si>
  <si>
    <t>Catalyst Type</t>
  </si>
  <si>
    <t>Catalyst Amount (mg)</t>
  </si>
  <si>
    <t>Plastic Type</t>
  </si>
  <si>
    <t>Plastic Amount (mg)</t>
  </si>
  <si>
    <t>Reaction Temperature (C)</t>
  </si>
  <si>
    <t>Quench Temperature (C)</t>
  </si>
  <si>
    <t>Reaction Pressure (psi)</t>
  </si>
  <si>
    <t>Initial Pressure (psi)</t>
  </si>
  <si>
    <t>Quench Pressure (psi)</t>
  </si>
  <si>
    <t>Start Time</t>
  </si>
  <si>
    <t>End Time</t>
  </si>
  <si>
    <t>Heat Time</t>
  </si>
  <si>
    <t>Internal Standard Name</t>
  </si>
  <si>
    <t>Internal Standard Mass (mg)</t>
  </si>
  <si>
    <t>Reactor Volume (mL)</t>
  </si>
  <si>
    <t>Remaining solids (mg)</t>
  </si>
  <si>
    <t>Reaction Time</t>
  </si>
  <si>
    <t>MBPR040_01</t>
  </si>
  <si>
    <t>MB03</t>
  </si>
  <si>
    <t>Ru/C 5wt.%</t>
  </si>
  <si>
    <t>PE4k Sigma-Aldrich</t>
  </si>
  <si>
    <t>Benzene, 1,3,5-tri-tert-butyl-</t>
  </si>
  <si>
    <t>FID RT</t>
  </si>
  <si>
    <t>FID Area</t>
  </si>
  <si>
    <t>MS RT</t>
  </si>
  <si>
    <t>Compound Name</t>
  </si>
  <si>
    <t>Formula</t>
  </si>
  <si>
    <t>Match Factor</t>
  </si>
  <si>
    <t>Compound Source</t>
  </si>
  <si>
    <t>Compound Type Abbreviation</t>
  </si>
  <si>
    <t>Response Factor ((A_i/A_T)/(m_i/m_T))</t>
  </si>
  <si>
    <t>RF Source</t>
  </si>
  <si>
    <t>A_i/A_T</t>
  </si>
  <si>
    <t>m_i</t>
  </si>
  <si>
    <t>Compound Type</t>
  </si>
  <si>
    <t>Carbon Number</t>
  </si>
  <si>
    <t>Pentane, 3-ethyl-</t>
  </si>
  <si>
    <t>n-Hexane</t>
  </si>
  <si>
    <t>Pentane, 2,2-dimethyl-</t>
  </si>
  <si>
    <t>Valeric anhydride</t>
  </si>
  <si>
    <t>Propanoic acid, 2-methyl-, 2-methylbutyl ester</t>
  </si>
  <si>
    <t>Hexane, 3,3-dimethyl-</t>
  </si>
  <si>
    <t>Nonane, 3,7-dimethyl-</t>
  </si>
  <si>
    <t>No Match</t>
  </si>
  <si>
    <t>Undecane, 5,7-dimethyl-</t>
  </si>
  <si>
    <t>Decane, 6-ethyl-2-methyl-</t>
  </si>
  <si>
    <t>Undecane, 3,8-dimethyl-</t>
  </si>
  <si>
    <t>2,6,10-Trimethyltridecane</t>
  </si>
  <si>
    <t>2-Hexadecanone</t>
  </si>
  <si>
    <t>3-Ethyl-2,6,10-trimethylundecane</t>
  </si>
  <si>
    <t>2-Ethoxyethyl acrylate</t>
  </si>
  <si>
    <t>Tetracosane</t>
  </si>
  <si>
    <t>2-Nonadecanone</t>
  </si>
  <si>
    <t>Heneicosane</t>
  </si>
  <si>
    <t>Carbonic acid, heptadecyl prop-1-en-2-yl ester</t>
  </si>
  <si>
    <t>3-Ethyl-3-methylheptane</t>
  </si>
  <si>
    <t>Tridecane, 3-methyl-</t>
  </si>
  <si>
    <t>4,4'-bi-4H-pyran, 2,2',6,6'-tetrakis(1,1-dimethylethyl)-4,4'-dimethyl-</t>
  </si>
  <si>
    <t>Hexane, 3-ethyl-3-methyl-</t>
  </si>
  <si>
    <t>1,3-Benzenedicarboxylic acid, 5-(1,1-dimethylethyl)-</t>
  </si>
  <si>
    <t>Dodecane, 2,7,10-trimethyl-</t>
  </si>
  <si>
    <t>4H-1-Benzopyran-4-one, 6,7-dimethoxy-3-phenyl-</t>
  </si>
  <si>
    <t>1,3-Dioxolane, 2-heptyl-</t>
  </si>
  <si>
    <t>5-Hydroxy-7-methoxy-2-methyl-3-phenyl-4-chromenone</t>
  </si>
  <si>
    <t>Undecanal, 2-methyl-</t>
  </si>
  <si>
    <t>2-Pentadecanone</t>
  </si>
  <si>
    <t>Malonic acid, 2,4-dimethylpent-3-yl pentyl ester</t>
  </si>
  <si>
    <t>2-Nonanone, 9-hydroxy-</t>
  </si>
  <si>
    <t>1,2,4-Benzenetricarboxylic acid, 1,2-dimethyl ester</t>
  </si>
  <si>
    <t>2,4-Dimethylpentan-3-yl 2-methylbutanoate</t>
  </si>
  <si>
    <t>Anthracene, 9-dodecyl-</t>
  </si>
  <si>
    <t>C7H16</t>
  </si>
  <si>
    <t>C6H14</t>
  </si>
  <si>
    <t>C10H18O3</t>
  </si>
  <si>
    <t>C9H18O2</t>
  </si>
  <si>
    <t>C8H18</t>
  </si>
  <si>
    <t>C11H24</t>
  </si>
  <si>
    <t>C18H30</t>
  </si>
  <si>
    <t>C13H28</t>
  </si>
  <si>
    <t>C16H34</t>
  </si>
  <si>
    <t>C16H32O</t>
  </si>
  <si>
    <t>C7H12O3</t>
  </si>
  <si>
    <t>C24H50</t>
  </si>
  <si>
    <t>C19H38O</t>
  </si>
  <si>
    <t>C21H44</t>
  </si>
  <si>
    <t>C21H40O3</t>
  </si>
  <si>
    <t>C10H22</t>
  </si>
  <si>
    <t>C14H30</t>
  </si>
  <si>
    <t>C28H46O2</t>
  </si>
  <si>
    <t>C9H20</t>
  </si>
  <si>
    <t>C12H14O4</t>
  </si>
  <si>
    <t>C15H32</t>
  </si>
  <si>
    <t>C17H14O4</t>
  </si>
  <si>
    <t>C10H20O2</t>
  </si>
  <si>
    <t>C12H24O</t>
  </si>
  <si>
    <t>C15H30O</t>
  </si>
  <si>
    <t>C15H28O4</t>
  </si>
  <si>
    <t>C11H10O6</t>
  </si>
  <si>
    <t>C12H24O2</t>
  </si>
  <si>
    <t>C26H34</t>
  </si>
  <si>
    <t>Manual</t>
  </si>
  <si>
    <t>Automatically assigned using a linear fit of manual peak assignments</t>
  </si>
  <si>
    <t>B</t>
  </si>
  <si>
    <t>L</t>
  </si>
  <si>
    <t>O</t>
  </si>
  <si>
    <t>A</t>
  </si>
  <si>
    <t>Assumed 1, compound in RF database but lacks any RF</t>
  </si>
  <si>
    <t>Assumed 1, could not find compound in RF database</t>
  </si>
  <si>
    <t>Assumed 1, estimated response factor exists but is out of range</t>
  </si>
  <si>
    <t>Branched Alkanes</t>
  </si>
  <si>
    <t>Linear Alkanes</t>
  </si>
  <si>
    <t>Other</t>
  </si>
  <si>
    <t>Aromatics</t>
  </si>
  <si>
    <t>Mass (mg)</t>
  </si>
  <si>
    <t>Mass fraction</t>
  </si>
  <si>
    <t>Cycloalkanes</t>
  </si>
  <si>
    <t>Alkenes/Alkynes</t>
  </si>
  <si>
    <t>Total mass source</t>
  </si>
  <si>
    <t>Overall breakdown</t>
  </si>
  <si>
    <t>Compound Type Breakdown</t>
  </si>
  <si>
    <t>Carbon Number Breakdown</t>
  </si>
  <si>
    <t>Compound Type + Carbon Number Breakdown</t>
  </si>
  <si>
    <t>Unnamed: 0.2</t>
  </si>
  <si>
    <t>Unnamed: 0.1</t>
  </si>
  <si>
    <t>Unnamed: 0</t>
  </si>
  <si>
    <t>RF (Area/vol.%)</t>
  </si>
  <si>
    <t>MW (g/mol)</t>
  </si>
  <si>
    <t>Vol.%</t>
  </si>
  <si>
    <t>Moles</t>
  </si>
  <si>
    <t>Butane, 2-methyl-</t>
  </si>
  <si>
    <t>Pentane</t>
  </si>
  <si>
    <t>Cyclopropane, 1,2-dimethyl-, cis-</t>
  </si>
  <si>
    <t>Butane, 2,3-dimethyl-</t>
  </si>
  <si>
    <t>2-Nonen-4-one</t>
  </si>
  <si>
    <t>Cyclobutane, ethyl-</t>
  </si>
  <si>
    <t>1-Pentene, 2-methyl-</t>
  </si>
  <si>
    <t>2-Pentene, 3-methyl-</t>
  </si>
  <si>
    <t>Pentane, 3-methyl-</t>
  </si>
  <si>
    <t>Pentane, 2,4-dimethyl-</t>
  </si>
  <si>
    <t>Cyclohexane</t>
  </si>
  <si>
    <t>Benzene</t>
  </si>
  <si>
    <t>Hexane, 2,2,4-trimethyl-</t>
  </si>
  <si>
    <t>Hexane, 3-methyl-</t>
  </si>
  <si>
    <t>Cyclopentane, 1,3-dimethyl-</t>
  </si>
  <si>
    <t>Furan, 2-methoxy-</t>
  </si>
  <si>
    <t>Heptane</t>
  </si>
  <si>
    <t>4-Methyl-2-hexene,c&amp;t</t>
  </si>
  <si>
    <t>(Z)-4-Methyl-2-hexene</t>
  </si>
  <si>
    <t>2-Pentene, 4,4-dimethyl-, (Z)-</t>
  </si>
  <si>
    <t>Cyclohexane, methyl-</t>
  </si>
  <si>
    <t>2(3H)-Furanone, dihydro-3-methylene-</t>
  </si>
  <si>
    <t>Cyclopentane, 1,2,4-trimethyl-</t>
  </si>
  <si>
    <t>Hexane, 3-methyl-4-methylene-</t>
  </si>
  <si>
    <t>3-Ethyl-3-hexene</t>
  </si>
  <si>
    <t>Hexane, 2,3-dimethyl-</t>
  </si>
  <si>
    <t>Cyclohexane, 1,3-dimethyl-</t>
  </si>
  <si>
    <t>Cyclopentane, 1-ethyl-3-methyl-</t>
  </si>
  <si>
    <t>3-Furancarboxylic acid</t>
  </si>
  <si>
    <t>Cyclohexane, 1,4-dimethyl-</t>
  </si>
  <si>
    <t>Heptane, 3-methylene-</t>
  </si>
  <si>
    <t>Pentane, 3-ethyl-2,4-dimethyl-</t>
  </si>
  <si>
    <t>Heptane, 2,4-dimethyl-</t>
  </si>
  <si>
    <t>Undecane, 5-methyl-</t>
  </si>
  <si>
    <t>Cyclopentane, 1,1,3-trimethyl-3-(2-methyl-2-propenyl)-</t>
  </si>
  <si>
    <t>3-Heptene, 3-ethyl-</t>
  </si>
  <si>
    <t>Cyclohexane, 1,3,5-trimethyl-</t>
  </si>
  <si>
    <t>1-Undecene, 7-methyl-</t>
  </si>
  <si>
    <t>Ethylbenzene</t>
  </si>
  <si>
    <t>Hexane, 2-phenyl-3-propyl-</t>
  </si>
  <si>
    <t>Nonane</t>
  </si>
  <si>
    <t>Octane, 2,2,6-trimethyl-</t>
  </si>
  <si>
    <t>Octane, 3-methyl-</t>
  </si>
  <si>
    <t>Decane</t>
  </si>
  <si>
    <t>Heptane, 2,2,4,6,6-pentamethyl-</t>
  </si>
  <si>
    <t>Nonane, 5-(2-methylpropyl)-</t>
  </si>
  <si>
    <t>Decane, 2,5,9-trimethyl-</t>
  </si>
  <si>
    <t>Undecane, 2,8-dimethyl-</t>
  </si>
  <si>
    <t>Heptane, 3,3,5-trimethyl-</t>
  </si>
  <si>
    <t>C5H12</t>
  </si>
  <si>
    <t>C5H10</t>
  </si>
  <si>
    <t>C9H16O</t>
  </si>
  <si>
    <t>C6H12</t>
  </si>
  <si>
    <t>C6H6</t>
  </si>
  <si>
    <t>C7H14</t>
  </si>
  <si>
    <t>C5H6O2</t>
  </si>
  <si>
    <t>C8H16</t>
  </si>
  <si>
    <t>C5H4O3</t>
  </si>
  <si>
    <t>C12H26</t>
  </si>
  <si>
    <t>C12H22</t>
  </si>
  <si>
    <t>C9H18</t>
  </si>
  <si>
    <t>C12H24</t>
  </si>
  <si>
    <t>C8H10</t>
  </si>
  <si>
    <t>C15H24</t>
  </si>
  <si>
    <t>C</t>
  </si>
  <si>
    <t>E</t>
  </si>
  <si>
    <t>RF assignment based on average response factor for DBRF carbon number entries</t>
  </si>
  <si>
    <t>Injection Data File Name</t>
  </si>
  <si>
    <t>Signal Name</t>
  </si>
  <si>
    <t>RT</t>
  </si>
  <si>
    <t>Area</t>
  </si>
  <si>
    <t>Height</t>
  </si>
  <si>
    <t>F-002-1-MBPR040_01.D</t>
  </si>
  <si>
    <t>TCD2B</t>
  </si>
  <si>
    <t>Methane</t>
  </si>
  <si>
    <t>CH4</t>
  </si>
  <si>
    <t>Total product (mg)</t>
  </si>
  <si>
    <t>Distribution Matrix</t>
  </si>
  <si>
    <t>CN BREAKDOWN:</t>
  </si>
  <si>
    <t>TYPE BREAKDOWN:</t>
  </si>
  <si>
    <t>TOTAL:</t>
  </si>
  <si>
    <t>Label String</t>
  </si>
  <si>
    <t>TCD, methane: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</si>
</sst>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4" borderId="4" xfId="0" applyFill="1" applyBorder="1"/>
    <xf numFmtId="0" fontId="2" fillId="5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4" borderId="5" xfId="0" applyFill="1" applyBorder="1"/>
    <xf numFmtId="0" fontId="2" fillId="5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wrapText="1"/>
    </xf>
    <xf numFmtId="0" fontId="0" fillId="5" borderId="4" xfId="0" applyFill="1" applyBorder="1"/>
    <xf numFmtId="165" fontId="0" fillId="0" borderId="4" xfId="0" applyNumberFormat="1" applyBorder="1" applyAlignment="1">
      <alignment horizontal="center" vertical="center"/>
    </xf>
    <xf numFmtId="0" fontId="0" fillId="5" borderId="5" xfId="0" applyFill="1" applyBorder="1"/>
    <xf numFmtId="165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4" borderId="2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165" fontId="0" fillId="0" borderId="6" xfId="0" applyNumberFormat="1" applyBorder="1" applyAlignment="1">
      <alignment horizontal="center" vertical="center"/>
    </xf>
    <xf numFmtId="0" fontId="2" fillId="5" borderId="6" xfId="0" applyFont="1" applyFill="1" applyBorder="1" applyAlignment="1">
      <alignment horizontal="right" vertical="center"/>
    </xf>
    <xf numFmtId="165" fontId="0" fillId="0" borderId="7" xfId="0" applyNumberFormat="1" applyBorder="1" applyAlignment="1">
      <alignment horizontal="center" vertical="center"/>
    </xf>
    <xf numFmtId="0" fontId="2" fillId="6" borderId="8" xfId="0" applyFont="1" applyFill="1" applyBorder="1" applyAlignment="1">
      <alignment horizontal="right" vertical="center"/>
    </xf>
    <xf numFmtId="165" fontId="2" fillId="6" borderId="11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top"/>
    </xf>
    <xf numFmtId="0" fontId="0" fillId="0" borderId="13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140"/>
  <sheetViews>
    <sheetView topLeftCell="K32" workbookViewId="0">
      <selection activeCell="U38" sqref="U38:AC68"/>
    </sheetView>
  </sheetViews>
  <sheetFormatPr baseColWidth="10" defaultColWidth="8.83203125" defaultRowHeight="15" x14ac:dyDescent="0.2"/>
  <cols>
    <col min="21" max="21" width="19" customWidth="1"/>
  </cols>
  <sheetData>
    <row r="2" spans="2:27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119</v>
      </c>
      <c r="V2" s="1" t="s">
        <v>115</v>
      </c>
    </row>
    <row r="3" spans="2:27" x14ac:dyDescent="0.2">
      <c r="B3" t="s">
        <v>19</v>
      </c>
      <c r="C3" t="s">
        <v>20</v>
      </c>
      <c r="D3" t="s">
        <v>21</v>
      </c>
      <c r="E3">
        <v>29.9</v>
      </c>
      <c r="F3" t="s">
        <v>22</v>
      </c>
      <c r="G3">
        <v>299.8</v>
      </c>
      <c r="H3">
        <v>254</v>
      </c>
      <c r="I3">
        <v>25</v>
      </c>
      <c r="J3">
        <v>217</v>
      </c>
      <c r="K3">
        <v>122</v>
      </c>
      <c r="L3">
        <v>41</v>
      </c>
      <c r="M3" s="2">
        <v>45261.561805555553</v>
      </c>
      <c r="N3" s="2">
        <v>45264.529861111107</v>
      </c>
      <c r="O3">
        <v>1.283333333333333</v>
      </c>
      <c r="P3" t="s">
        <v>23</v>
      </c>
      <c r="Q3">
        <v>12.2</v>
      </c>
      <c r="R3">
        <v>13</v>
      </c>
      <c r="S3">
        <v>300.7</v>
      </c>
      <c r="T3">
        <v>69.95</v>
      </c>
      <c r="U3" t="s">
        <v>120</v>
      </c>
      <c r="V3">
        <v>6354.1995808714246</v>
      </c>
    </row>
    <row r="4" spans="2:27" x14ac:dyDescent="0.2">
      <c r="U4" t="s">
        <v>121</v>
      </c>
      <c r="V4">
        <v>6354.1995808714246</v>
      </c>
    </row>
    <row r="5" spans="2:27" x14ac:dyDescent="0.2"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31" t="s">
        <v>212</v>
      </c>
      <c r="U5" t="s">
        <v>122</v>
      </c>
      <c r="V5">
        <v>6354.1995808714246</v>
      </c>
    </row>
    <row r="6" spans="2:27" x14ac:dyDescent="0.2">
      <c r="B6">
        <v>3.1669999999999998</v>
      </c>
      <c r="C6">
        <v>0.21</v>
      </c>
      <c r="D6">
        <v>3.16</v>
      </c>
      <c r="E6" t="s">
        <v>38</v>
      </c>
      <c r="F6" t="s">
        <v>73</v>
      </c>
      <c r="G6">
        <v>75.965110910000007</v>
      </c>
      <c r="H6" t="s">
        <v>102</v>
      </c>
      <c r="I6" t="s">
        <v>104</v>
      </c>
      <c r="J6">
        <v>1</v>
      </c>
      <c r="K6" t="s">
        <v>108</v>
      </c>
      <c r="L6">
        <v>1.5457850490197881E-3</v>
      </c>
      <c r="M6">
        <v>1.885857759804142E-2</v>
      </c>
      <c r="N6" t="s">
        <v>111</v>
      </c>
      <c r="O6">
        <v>7</v>
      </c>
      <c r="P6" t="str">
        <f>_xlfn.CONCAT(I6,O6)</f>
        <v>B7</v>
      </c>
      <c r="U6" t="s">
        <v>123</v>
      </c>
      <c r="V6">
        <v>6354.1995808714246</v>
      </c>
    </row>
    <row r="7" spans="2:27" x14ac:dyDescent="0.2">
      <c r="B7">
        <v>3.2850000000000001</v>
      </c>
      <c r="C7">
        <v>0.25469999999999998</v>
      </c>
      <c r="D7">
        <v>3.4346000000000001</v>
      </c>
      <c r="E7" t="s">
        <v>39</v>
      </c>
      <c r="F7" t="s">
        <v>74</v>
      </c>
      <c r="G7">
        <v>90.895581770000007</v>
      </c>
      <c r="H7" t="s">
        <v>103</v>
      </c>
      <c r="I7" t="s">
        <v>105</v>
      </c>
      <c r="J7">
        <v>1</v>
      </c>
      <c r="K7" t="s">
        <v>108</v>
      </c>
      <c r="L7">
        <v>1.8748164380254289E-3</v>
      </c>
      <c r="M7">
        <v>2.2872760543910228E-2</v>
      </c>
      <c r="N7" t="s">
        <v>112</v>
      </c>
      <c r="O7">
        <v>6</v>
      </c>
      <c r="P7" t="str">
        <f t="shared" ref="P7:P70" si="0">_xlfn.CONCAT(I7,O7)</f>
        <v>L6</v>
      </c>
    </row>
    <row r="8" spans="2:27" x14ac:dyDescent="0.2">
      <c r="B8">
        <v>3.4369999999999998</v>
      </c>
      <c r="C8">
        <v>0.3422</v>
      </c>
      <c r="D8">
        <v>3.4346000000000001</v>
      </c>
      <c r="E8" t="s">
        <v>39</v>
      </c>
      <c r="F8" t="s">
        <v>74</v>
      </c>
      <c r="G8">
        <v>90.895581770000007</v>
      </c>
      <c r="H8" t="s">
        <v>103</v>
      </c>
      <c r="I8" t="s">
        <v>105</v>
      </c>
      <c r="J8">
        <v>1</v>
      </c>
      <c r="K8" t="s">
        <v>108</v>
      </c>
      <c r="L8">
        <v>2.5188935417836738E-3</v>
      </c>
      <c r="M8">
        <v>3.073050120976082E-2</v>
      </c>
      <c r="N8" t="s">
        <v>112</v>
      </c>
      <c r="O8">
        <v>6</v>
      </c>
      <c r="P8" t="str">
        <f t="shared" si="0"/>
        <v>L6</v>
      </c>
      <c r="Q8" s="1" t="s">
        <v>36</v>
      </c>
      <c r="R8" s="1" t="s">
        <v>115</v>
      </c>
      <c r="S8" s="1" t="s">
        <v>116</v>
      </c>
      <c r="V8" s="1" t="s">
        <v>114</v>
      </c>
      <c r="W8" s="1" t="s">
        <v>112</v>
      </c>
      <c r="X8" s="1" t="s">
        <v>111</v>
      </c>
      <c r="Y8" s="1" t="s">
        <v>117</v>
      </c>
      <c r="Z8" s="1" t="s">
        <v>118</v>
      </c>
      <c r="AA8" s="1" t="s">
        <v>113</v>
      </c>
    </row>
    <row r="9" spans="2:27" x14ac:dyDescent="0.2">
      <c r="B9">
        <v>3.6890000000000001</v>
      </c>
      <c r="C9">
        <v>0.29160000000000003</v>
      </c>
      <c r="D9">
        <v>3.6844000000000001</v>
      </c>
      <c r="E9" t="s">
        <v>40</v>
      </c>
      <c r="F9" t="s">
        <v>73</v>
      </c>
      <c r="G9">
        <v>92.037393530000003</v>
      </c>
      <c r="H9" t="s">
        <v>103</v>
      </c>
      <c r="I9" t="s">
        <v>104</v>
      </c>
      <c r="J9">
        <v>1</v>
      </c>
      <c r="K9" t="s">
        <v>108</v>
      </c>
      <c r="L9">
        <v>2.146432953781763E-3</v>
      </c>
      <c r="M9">
        <v>2.618648203613751E-2</v>
      </c>
      <c r="N9" t="s">
        <v>111</v>
      </c>
      <c r="O9">
        <v>7</v>
      </c>
      <c r="P9" t="str">
        <f t="shared" si="0"/>
        <v>B7</v>
      </c>
      <c r="Q9" t="s">
        <v>114</v>
      </c>
      <c r="R9">
        <v>0.44039268828950051</v>
      </c>
      <c r="S9">
        <v>6.9307342755687323E-5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2:27" x14ac:dyDescent="0.2">
      <c r="B10">
        <v>3.78</v>
      </c>
      <c r="C10">
        <v>1.2352000000000001</v>
      </c>
      <c r="D10">
        <v>3.6844000000000001</v>
      </c>
      <c r="E10" t="s">
        <v>40</v>
      </c>
      <c r="F10" t="s">
        <v>73</v>
      </c>
      <c r="G10">
        <v>92.037393530000003</v>
      </c>
      <c r="H10" t="s">
        <v>103</v>
      </c>
      <c r="I10" t="s">
        <v>104</v>
      </c>
      <c r="J10">
        <v>1</v>
      </c>
      <c r="K10" t="s">
        <v>108</v>
      </c>
      <c r="L10">
        <v>9.0921604407106799E-3</v>
      </c>
      <c r="M10">
        <v>0.11092435737667029</v>
      </c>
      <c r="N10" t="s">
        <v>111</v>
      </c>
      <c r="O10">
        <v>7</v>
      </c>
      <c r="P10" t="str">
        <f t="shared" si="0"/>
        <v>B7</v>
      </c>
      <c r="Q10" t="s">
        <v>112</v>
      </c>
      <c r="R10">
        <v>1.351693039477142</v>
      </c>
      <c r="S10">
        <v>2.1272436005098991E-4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2:27" x14ac:dyDescent="0.2">
      <c r="B11">
        <v>3.851</v>
      </c>
      <c r="C11">
        <v>0.1643</v>
      </c>
      <c r="D11">
        <v>3.6844000000000001</v>
      </c>
      <c r="E11" t="s">
        <v>40</v>
      </c>
      <c r="F11" t="s">
        <v>73</v>
      </c>
      <c r="G11">
        <v>92.037393530000003</v>
      </c>
      <c r="H11" t="s">
        <v>103</v>
      </c>
      <c r="I11" t="s">
        <v>104</v>
      </c>
      <c r="J11">
        <v>1</v>
      </c>
      <c r="K11" t="s">
        <v>108</v>
      </c>
      <c r="L11">
        <v>1.2093927788283389E-3</v>
      </c>
      <c r="M11">
        <v>1.4754591901705741E-2</v>
      </c>
      <c r="N11" t="s">
        <v>111</v>
      </c>
      <c r="O11">
        <v>7</v>
      </c>
      <c r="P11" t="str">
        <f t="shared" si="0"/>
        <v>B7</v>
      </c>
      <c r="Q11" t="s">
        <v>111</v>
      </c>
      <c r="R11">
        <v>3.6918718941681941</v>
      </c>
      <c r="S11">
        <v>5.8101289504379797E-4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2:27" x14ac:dyDescent="0.2">
      <c r="B12">
        <v>4.37</v>
      </c>
      <c r="C12">
        <v>70655.148400000005</v>
      </c>
      <c r="D12">
        <v>4.3502999999999998</v>
      </c>
      <c r="E12" t="s">
        <v>41</v>
      </c>
      <c r="F12" t="s">
        <v>75</v>
      </c>
      <c r="G12">
        <v>72.276975899999996</v>
      </c>
      <c r="H12" t="s">
        <v>103</v>
      </c>
      <c r="I12" t="s">
        <v>106</v>
      </c>
      <c r="J12">
        <v>1</v>
      </c>
      <c r="K12" t="s">
        <v>109</v>
      </c>
      <c r="L12">
        <v>520.08415253806868</v>
      </c>
      <c r="M12">
        <v>6345.0266609644377</v>
      </c>
      <c r="N12" t="s">
        <v>113</v>
      </c>
      <c r="O12">
        <v>10</v>
      </c>
      <c r="Q12" t="s">
        <v>117</v>
      </c>
      <c r="R12">
        <v>0</v>
      </c>
      <c r="S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2:27" x14ac:dyDescent="0.2">
      <c r="B13">
        <v>4.5919999999999996</v>
      </c>
      <c r="C13">
        <v>0.83009999999999995</v>
      </c>
      <c r="D13">
        <v>4.4461000000000004</v>
      </c>
      <c r="E13" t="s">
        <v>38</v>
      </c>
      <c r="F13" t="s">
        <v>73</v>
      </c>
      <c r="G13">
        <v>51.184544860000003</v>
      </c>
      <c r="H13" t="s">
        <v>103</v>
      </c>
      <c r="I13" t="s">
        <v>104</v>
      </c>
      <c r="J13">
        <v>1</v>
      </c>
      <c r="K13" t="s">
        <v>108</v>
      </c>
      <c r="L13">
        <v>6.1102674723396491E-3</v>
      </c>
      <c r="M13">
        <v>7.4545263162543715E-2</v>
      </c>
      <c r="N13" t="s">
        <v>111</v>
      </c>
      <c r="O13">
        <v>7</v>
      </c>
      <c r="P13" t="str">
        <f t="shared" si="0"/>
        <v>B7</v>
      </c>
      <c r="Q13" t="s">
        <v>118</v>
      </c>
      <c r="R13">
        <v>0</v>
      </c>
      <c r="S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2:27" x14ac:dyDescent="0.2">
      <c r="B14">
        <v>4.6870000000000003</v>
      </c>
      <c r="C14">
        <v>3.2303999999999999</v>
      </c>
      <c r="D14">
        <v>4.6064999999999996</v>
      </c>
      <c r="E14" t="s">
        <v>42</v>
      </c>
      <c r="F14" t="s">
        <v>76</v>
      </c>
      <c r="G14">
        <v>69.551876980000003</v>
      </c>
      <c r="H14" t="s">
        <v>103</v>
      </c>
      <c r="I14" t="s">
        <v>106</v>
      </c>
      <c r="J14">
        <v>1</v>
      </c>
      <c r="K14" t="s">
        <v>109</v>
      </c>
      <c r="L14">
        <v>2.3778590582635831E-2</v>
      </c>
      <c r="M14">
        <v>0.29009880510815711</v>
      </c>
      <c r="N14" t="s">
        <v>113</v>
      </c>
      <c r="O14">
        <v>9</v>
      </c>
      <c r="Q14" t="s">
        <v>113</v>
      </c>
      <c r="R14">
        <v>6348.7156232494899</v>
      </c>
      <c r="S14">
        <v>0.99913695540214953</v>
      </c>
      <c r="V14">
        <v>0</v>
      </c>
      <c r="W14">
        <v>5.3603261753671062E-2</v>
      </c>
      <c r="X14">
        <v>0</v>
      </c>
      <c r="Y14">
        <v>0</v>
      </c>
      <c r="Z14">
        <v>0</v>
      </c>
      <c r="AA14">
        <v>0</v>
      </c>
    </row>
    <row r="15" spans="2:27" x14ac:dyDescent="0.2">
      <c r="B15">
        <v>12.069000000000001</v>
      </c>
      <c r="C15">
        <v>8.7400000000000005E-2</v>
      </c>
      <c r="D15">
        <v>12.065200000000001</v>
      </c>
      <c r="E15" t="s">
        <v>43</v>
      </c>
      <c r="F15" t="s">
        <v>77</v>
      </c>
      <c r="G15">
        <v>78.28693853</v>
      </c>
      <c r="H15" t="s">
        <v>103</v>
      </c>
      <c r="I15" t="s">
        <v>104</v>
      </c>
      <c r="J15">
        <v>1</v>
      </c>
      <c r="K15" t="s">
        <v>108</v>
      </c>
      <c r="L15">
        <v>6.4334101563966433E-4</v>
      </c>
      <c r="M15">
        <v>7.8487603908039046E-3</v>
      </c>
      <c r="N15" t="s">
        <v>111</v>
      </c>
      <c r="O15">
        <v>8</v>
      </c>
      <c r="P15" t="str">
        <f t="shared" si="0"/>
        <v>B8</v>
      </c>
      <c r="V15">
        <v>0</v>
      </c>
      <c r="W15">
        <v>0</v>
      </c>
      <c r="X15">
        <v>0.24526927207509869</v>
      </c>
      <c r="Y15">
        <v>0</v>
      </c>
      <c r="Z15">
        <v>0</v>
      </c>
      <c r="AA15">
        <v>0.34030752289418081</v>
      </c>
    </row>
    <row r="16" spans="2:27" x14ac:dyDescent="0.2">
      <c r="B16">
        <v>14.702999999999999</v>
      </c>
      <c r="C16">
        <v>0.28989999999999999</v>
      </c>
      <c r="D16">
        <v>14.700799999999999</v>
      </c>
      <c r="E16" t="s">
        <v>44</v>
      </c>
      <c r="F16" t="s">
        <v>78</v>
      </c>
      <c r="G16">
        <v>87.210781690000005</v>
      </c>
      <c r="H16" t="s">
        <v>103</v>
      </c>
      <c r="I16" t="s">
        <v>104</v>
      </c>
      <c r="J16">
        <v>1</v>
      </c>
      <c r="K16" t="s">
        <v>108</v>
      </c>
      <c r="L16">
        <v>2.1339194557658892E-3</v>
      </c>
      <c r="M16">
        <v>2.6033817360343839E-2</v>
      </c>
      <c r="N16" t="s">
        <v>111</v>
      </c>
      <c r="O16">
        <v>11</v>
      </c>
      <c r="P16" t="str">
        <f t="shared" si="0"/>
        <v>B11</v>
      </c>
      <c r="Q16" s="1" t="s">
        <v>37</v>
      </c>
      <c r="R16" s="1" t="s">
        <v>115</v>
      </c>
      <c r="V16">
        <v>0</v>
      </c>
      <c r="W16">
        <v>0</v>
      </c>
      <c r="X16">
        <v>5.2624411773582243E-2</v>
      </c>
      <c r="Y16">
        <v>0</v>
      </c>
      <c r="Z16">
        <v>0</v>
      </c>
      <c r="AA16">
        <v>0</v>
      </c>
    </row>
    <row r="17" spans="2:27" x14ac:dyDescent="0.2">
      <c r="B17">
        <v>17.460999999999999</v>
      </c>
      <c r="C17">
        <v>0.13450000000000001</v>
      </c>
      <c r="D17">
        <v>17.460599999999999</v>
      </c>
      <c r="E17" t="s">
        <v>45</v>
      </c>
      <c r="H17" t="s">
        <v>103</v>
      </c>
      <c r="J17">
        <v>1</v>
      </c>
      <c r="K17" t="s">
        <v>109</v>
      </c>
      <c r="P17" t="str">
        <f t="shared" si="0"/>
        <v/>
      </c>
      <c r="Q17">
        <v>1</v>
      </c>
      <c r="R17">
        <v>0</v>
      </c>
      <c r="V17">
        <v>0</v>
      </c>
      <c r="W17">
        <v>0</v>
      </c>
      <c r="X17">
        <v>0.28248353186856712</v>
      </c>
      <c r="Y17">
        <v>0</v>
      </c>
      <c r="Z17">
        <v>0</v>
      </c>
      <c r="AA17">
        <v>0.81917170948368578</v>
      </c>
    </row>
    <row r="18" spans="2:27" x14ac:dyDescent="0.2">
      <c r="B18">
        <v>17.925000000000001</v>
      </c>
      <c r="C18">
        <v>135.85329999999999</v>
      </c>
      <c r="D18">
        <v>17.9237</v>
      </c>
      <c r="E18" t="s">
        <v>23</v>
      </c>
      <c r="F18" t="s">
        <v>79</v>
      </c>
      <c r="G18">
        <v>97.475353659999996</v>
      </c>
      <c r="H18" t="s">
        <v>103</v>
      </c>
      <c r="I18" t="s">
        <v>107</v>
      </c>
      <c r="J18">
        <v>1</v>
      </c>
      <c r="K18" t="s">
        <v>109</v>
      </c>
      <c r="N18" t="s">
        <v>114</v>
      </c>
      <c r="O18">
        <v>18</v>
      </c>
      <c r="P18" t="str">
        <f t="shared" si="0"/>
        <v>A18</v>
      </c>
      <c r="Q18">
        <v>2</v>
      </c>
      <c r="R18">
        <v>0</v>
      </c>
      <c r="V18">
        <v>0</v>
      </c>
      <c r="W18">
        <v>0</v>
      </c>
      <c r="X18">
        <v>0.55485527403456536</v>
      </c>
      <c r="Y18">
        <v>0</v>
      </c>
      <c r="Z18">
        <v>0</v>
      </c>
      <c r="AA18">
        <v>6345.0680600324031</v>
      </c>
    </row>
    <row r="19" spans="2:27" x14ac:dyDescent="0.2">
      <c r="B19">
        <v>18.707999999999998</v>
      </c>
      <c r="C19">
        <v>0.33200000000000002</v>
      </c>
      <c r="D19">
        <v>18.817900000000002</v>
      </c>
      <c r="E19" t="s">
        <v>23</v>
      </c>
      <c r="F19" t="s">
        <v>79</v>
      </c>
      <c r="G19">
        <v>75.746352740000006</v>
      </c>
      <c r="H19" t="s">
        <v>103</v>
      </c>
      <c r="I19" t="s">
        <v>107</v>
      </c>
      <c r="J19">
        <v>1</v>
      </c>
      <c r="K19" t="s">
        <v>109</v>
      </c>
      <c r="N19" t="s">
        <v>114</v>
      </c>
      <c r="O19">
        <v>18</v>
      </c>
      <c r="P19" t="str">
        <f t="shared" si="0"/>
        <v>A18</v>
      </c>
      <c r="Q19">
        <v>3</v>
      </c>
      <c r="R19">
        <v>0</v>
      </c>
      <c r="V19">
        <v>0</v>
      </c>
      <c r="W19">
        <v>0</v>
      </c>
      <c r="X19">
        <v>5.8677117155048857E-2</v>
      </c>
      <c r="Y19">
        <v>0</v>
      </c>
      <c r="Z19">
        <v>0</v>
      </c>
      <c r="AA19">
        <v>0.29638499764083759</v>
      </c>
    </row>
    <row r="20" spans="2:27" x14ac:dyDescent="0.2">
      <c r="B20">
        <v>18.82</v>
      </c>
      <c r="C20">
        <v>0.97940000000000005</v>
      </c>
      <c r="D20">
        <v>18.817900000000002</v>
      </c>
      <c r="E20" t="s">
        <v>23</v>
      </c>
      <c r="F20" t="s">
        <v>79</v>
      </c>
      <c r="G20">
        <v>75.746352740000006</v>
      </c>
      <c r="H20" t="s">
        <v>103</v>
      </c>
      <c r="I20" t="s">
        <v>107</v>
      </c>
      <c r="J20">
        <v>1</v>
      </c>
      <c r="K20" t="s">
        <v>109</v>
      </c>
      <c r="N20" t="s">
        <v>114</v>
      </c>
      <c r="O20">
        <v>18</v>
      </c>
      <c r="P20" t="str">
        <f t="shared" si="0"/>
        <v>A18</v>
      </c>
      <c r="Q20">
        <v>4</v>
      </c>
      <c r="R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0.36243492060921589</v>
      </c>
    </row>
    <row r="21" spans="2:27" x14ac:dyDescent="0.2">
      <c r="B21">
        <v>19.762</v>
      </c>
      <c r="C21">
        <v>6.7500000000000004E-2</v>
      </c>
      <c r="D21">
        <v>19.884799999999998</v>
      </c>
      <c r="E21" t="s">
        <v>45</v>
      </c>
      <c r="H21" t="s">
        <v>103</v>
      </c>
      <c r="J21">
        <v>1</v>
      </c>
      <c r="K21" t="s">
        <v>109</v>
      </c>
      <c r="P21" t="str">
        <f t="shared" si="0"/>
        <v/>
      </c>
      <c r="Q21">
        <v>5</v>
      </c>
      <c r="R21">
        <v>0</v>
      </c>
      <c r="V21">
        <v>0</v>
      </c>
      <c r="W21">
        <v>0</v>
      </c>
      <c r="X21">
        <v>1.137693085114605</v>
      </c>
      <c r="Y21">
        <v>0</v>
      </c>
      <c r="Z21">
        <v>0</v>
      </c>
      <c r="AA21">
        <v>0</v>
      </c>
    </row>
    <row r="22" spans="2:27" x14ac:dyDescent="0.2">
      <c r="B22">
        <v>19.890999999999998</v>
      </c>
      <c r="C22">
        <v>0.45900000000000002</v>
      </c>
      <c r="D22">
        <v>19.884799999999998</v>
      </c>
      <c r="E22" t="s">
        <v>45</v>
      </c>
      <c r="H22" t="s">
        <v>103</v>
      </c>
      <c r="J22">
        <v>1</v>
      </c>
      <c r="K22" t="s">
        <v>109</v>
      </c>
      <c r="P22" t="str">
        <f t="shared" si="0"/>
        <v/>
      </c>
      <c r="Q22">
        <v>6</v>
      </c>
      <c r="R22">
        <v>5.3603261753671062E-2</v>
      </c>
      <c r="V22">
        <v>0</v>
      </c>
      <c r="W22">
        <v>0</v>
      </c>
      <c r="X22">
        <v>0.84644480480047224</v>
      </c>
      <c r="Y22">
        <v>0</v>
      </c>
      <c r="Z22">
        <v>0</v>
      </c>
      <c r="AA22">
        <v>0</v>
      </c>
    </row>
    <row r="23" spans="2:27" x14ac:dyDescent="0.2">
      <c r="B23">
        <v>21.001999999999999</v>
      </c>
      <c r="C23">
        <v>0.49859999999999999</v>
      </c>
      <c r="D23">
        <v>20.997299999999999</v>
      </c>
      <c r="E23" t="s">
        <v>43</v>
      </c>
      <c r="F23" t="s">
        <v>77</v>
      </c>
      <c r="G23">
        <v>88.401789239999999</v>
      </c>
      <c r="H23" t="s">
        <v>103</v>
      </c>
      <c r="I23" t="s">
        <v>104</v>
      </c>
      <c r="J23">
        <v>1</v>
      </c>
      <c r="K23" t="s">
        <v>108</v>
      </c>
      <c r="L23">
        <v>3.6701353592441259E-3</v>
      </c>
      <c r="M23">
        <v>4.4775651382778343E-2</v>
      </c>
      <c r="N23" t="s">
        <v>111</v>
      </c>
      <c r="O23">
        <v>8</v>
      </c>
      <c r="P23" t="str">
        <f t="shared" si="0"/>
        <v>B8</v>
      </c>
      <c r="Q23">
        <v>7</v>
      </c>
      <c r="R23">
        <v>0.58557679496927939</v>
      </c>
      <c r="V23">
        <v>0</v>
      </c>
      <c r="W23">
        <v>0</v>
      </c>
      <c r="X23">
        <v>4.0824330362236323E-2</v>
      </c>
      <c r="Y23">
        <v>0</v>
      </c>
      <c r="Z23">
        <v>0</v>
      </c>
      <c r="AA23">
        <v>0.17737839272214961</v>
      </c>
    </row>
    <row r="24" spans="2:27" x14ac:dyDescent="0.2">
      <c r="B24">
        <v>21.919</v>
      </c>
      <c r="C24">
        <v>7.5200000000000003E-2</v>
      </c>
      <c r="D24">
        <v>22.061800000000002</v>
      </c>
      <c r="E24" t="s">
        <v>46</v>
      </c>
      <c r="F24" t="s">
        <v>80</v>
      </c>
      <c r="G24">
        <v>85.998725620000002</v>
      </c>
      <c r="H24" t="s">
        <v>103</v>
      </c>
      <c r="I24" t="s">
        <v>104</v>
      </c>
      <c r="J24">
        <v>1</v>
      </c>
      <c r="K24" t="s">
        <v>108</v>
      </c>
      <c r="L24">
        <v>5.535382651728004E-4</v>
      </c>
      <c r="M24">
        <v>6.7531668351081646E-3</v>
      </c>
      <c r="N24" t="s">
        <v>111</v>
      </c>
      <c r="O24">
        <v>13</v>
      </c>
      <c r="P24" t="str">
        <f t="shared" si="0"/>
        <v>B13</v>
      </c>
      <c r="Q24">
        <v>8</v>
      </c>
      <c r="R24">
        <v>5.2624411773582243E-2</v>
      </c>
      <c r="V24">
        <v>0</v>
      </c>
      <c r="W24">
        <v>0</v>
      </c>
      <c r="X24">
        <v>0.47300006698401881</v>
      </c>
      <c r="Y24">
        <v>0</v>
      </c>
      <c r="Z24">
        <v>0</v>
      </c>
      <c r="AA24">
        <v>1.8598149621687508E-2</v>
      </c>
    </row>
    <row r="25" spans="2:27" x14ac:dyDescent="0.2">
      <c r="B25">
        <v>22.021000000000001</v>
      </c>
      <c r="C25">
        <v>3.7699999999999997E-2</v>
      </c>
      <c r="D25">
        <v>22.061800000000002</v>
      </c>
      <c r="E25" t="s">
        <v>46</v>
      </c>
      <c r="F25" t="s">
        <v>80</v>
      </c>
      <c r="G25">
        <v>85.998725620000002</v>
      </c>
      <c r="H25" t="s">
        <v>103</v>
      </c>
      <c r="I25" t="s">
        <v>104</v>
      </c>
      <c r="J25">
        <v>1</v>
      </c>
      <c r="K25" t="s">
        <v>108</v>
      </c>
      <c r="L25">
        <v>2.7750522070498098E-4</v>
      </c>
      <c r="M25">
        <v>3.3855636926007678E-3</v>
      </c>
      <c r="N25" t="s">
        <v>111</v>
      </c>
      <c r="O25">
        <v>13</v>
      </c>
      <c r="P25" t="str">
        <f t="shared" si="0"/>
        <v>B13</v>
      </c>
      <c r="Q25">
        <v>9</v>
      </c>
      <c r="R25">
        <v>1.1016552413522529</v>
      </c>
      <c r="V25">
        <v>0</v>
      </c>
      <c r="W25">
        <v>0</v>
      </c>
      <c r="X25">
        <v>0</v>
      </c>
      <c r="Y25">
        <v>0</v>
      </c>
      <c r="Z25">
        <v>0</v>
      </c>
      <c r="AA25">
        <v>0.31860219810633972</v>
      </c>
    </row>
    <row r="26" spans="2:27" x14ac:dyDescent="0.2">
      <c r="B26">
        <v>22.065000000000001</v>
      </c>
      <c r="C26">
        <v>0.36859999999999998</v>
      </c>
      <c r="D26">
        <v>22.061800000000002</v>
      </c>
      <c r="E26" t="s">
        <v>46</v>
      </c>
      <c r="F26" t="s">
        <v>80</v>
      </c>
      <c r="G26">
        <v>85.998725620000002</v>
      </c>
      <c r="H26" t="s">
        <v>103</v>
      </c>
      <c r="I26" t="s">
        <v>104</v>
      </c>
      <c r="J26">
        <v>1</v>
      </c>
      <c r="K26" t="s">
        <v>108</v>
      </c>
      <c r="L26">
        <v>2.713220805089019E-3</v>
      </c>
      <c r="M26">
        <v>3.3101293822086028E-2</v>
      </c>
      <c r="N26" t="s">
        <v>111</v>
      </c>
      <c r="O26">
        <v>13</v>
      </c>
      <c r="P26" t="str">
        <f t="shared" si="0"/>
        <v>B13</v>
      </c>
      <c r="Q26">
        <v>10</v>
      </c>
      <c r="R26">
        <v>6345.6229153064369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2:27" x14ac:dyDescent="0.2">
      <c r="B27">
        <v>22.113</v>
      </c>
      <c r="C27">
        <v>0.77680000000000005</v>
      </c>
      <c r="D27">
        <v>22.061800000000002</v>
      </c>
      <c r="E27" t="s">
        <v>46</v>
      </c>
      <c r="F27" t="s">
        <v>80</v>
      </c>
      <c r="G27">
        <v>85.998725620000002</v>
      </c>
      <c r="H27" t="s">
        <v>103</v>
      </c>
      <c r="I27" t="s">
        <v>104</v>
      </c>
      <c r="J27">
        <v>1</v>
      </c>
      <c r="K27" t="s">
        <v>108</v>
      </c>
      <c r="L27">
        <v>5.7179325051360556E-3</v>
      </c>
      <c r="M27">
        <v>6.9758776562659872E-2</v>
      </c>
      <c r="N27" t="s">
        <v>111</v>
      </c>
      <c r="O27">
        <v>13</v>
      </c>
      <c r="P27" t="str">
        <f t="shared" si="0"/>
        <v>B13</v>
      </c>
      <c r="Q27">
        <v>11</v>
      </c>
      <c r="R27">
        <v>0.35506211479588651</v>
      </c>
      <c r="V27">
        <v>0</v>
      </c>
      <c r="W27">
        <v>0</v>
      </c>
      <c r="X27">
        <v>0</v>
      </c>
      <c r="Y27">
        <v>0</v>
      </c>
      <c r="Z27">
        <v>0</v>
      </c>
      <c r="AA27">
        <v>2.6788160464265499E-2</v>
      </c>
    </row>
    <row r="28" spans="2:27" x14ac:dyDescent="0.2">
      <c r="B28">
        <v>22.96</v>
      </c>
      <c r="C28">
        <v>0.14710000000000001</v>
      </c>
      <c r="D28">
        <v>23.073699999999999</v>
      </c>
      <c r="E28" t="s">
        <v>47</v>
      </c>
      <c r="F28" t="s">
        <v>80</v>
      </c>
      <c r="G28">
        <v>89.220912530000007</v>
      </c>
      <c r="H28" t="s">
        <v>103</v>
      </c>
      <c r="I28" t="s">
        <v>104</v>
      </c>
      <c r="J28">
        <v>1</v>
      </c>
      <c r="K28" t="s">
        <v>108</v>
      </c>
      <c r="L28">
        <v>1.082785622432433E-3</v>
      </c>
      <c r="M28">
        <v>1.3209984593675681E-2</v>
      </c>
      <c r="N28" t="s">
        <v>111</v>
      </c>
      <c r="O28">
        <v>13</v>
      </c>
      <c r="P28" t="str">
        <f t="shared" si="0"/>
        <v>B13</v>
      </c>
      <c r="Q28">
        <v>12</v>
      </c>
      <c r="R28">
        <v>0.36243492060921589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2:27" x14ac:dyDescent="0.2">
      <c r="B29">
        <v>23.077999999999999</v>
      </c>
      <c r="C29">
        <v>1.0086999999999999</v>
      </c>
      <c r="D29">
        <v>23.073699999999999</v>
      </c>
      <c r="E29" t="s">
        <v>47</v>
      </c>
      <c r="F29" t="s">
        <v>80</v>
      </c>
      <c r="G29">
        <v>89.220912530000007</v>
      </c>
      <c r="H29" t="s">
        <v>103</v>
      </c>
      <c r="I29" t="s">
        <v>104</v>
      </c>
      <c r="J29">
        <v>1</v>
      </c>
      <c r="K29" t="s">
        <v>108</v>
      </c>
      <c r="L29">
        <v>7.42492085212505E-3</v>
      </c>
      <c r="M29">
        <v>9.0584034395925606E-2</v>
      </c>
      <c r="N29" t="s">
        <v>111</v>
      </c>
      <c r="O29">
        <v>13</v>
      </c>
      <c r="P29" t="str">
        <f t="shared" si="0"/>
        <v>B13</v>
      </c>
      <c r="Q29">
        <v>13</v>
      </c>
      <c r="R29">
        <v>1.137693085114605</v>
      </c>
      <c r="V29">
        <v>0</v>
      </c>
      <c r="W29">
        <v>0.17533089001150509</v>
      </c>
      <c r="X29">
        <v>0</v>
      </c>
      <c r="Y29">
        <v>0</v>
      </c>
      <c r="Z29">
        <v>0</v>
      </c>
      <c r="AA29">
        <v>2.954510490359822E-2</v>
      </c>
    </row>
    <row r="30" spans="2:27" x14ac:dyDescent="0.2">
      <c r="B30">
        <v>23.849</v>
      </c>
      <c r="C30">
        <v>0.25330000000000003</v>
      </c>
      <c r="D30">
        <v>24.0428</v>
      </c>
      <c r="E30" t="s">
        <v>48</v>
      </c>
      <c r="F30" t="s">
        <v>80</v>
      </c>
      <c r="G30">
        <v>84.636763779999995</v>
      </c>
      <c r="H30" t="s">
        <v>103</v>
      </c>
      <c r="I30" t="s">
        <v>104</v>
      </c>
      <c r="J30">
        <v>1</v>
      </c>
      <c r="K30" t="s">
        <v>108</v>
      </c>
      <c r="L30">
        <v>1.8645112043652969E-3</v>
      </c>
      <c r="M30">
        <v>2.2747036693256631E-2</v>
      </c>
      <c r="N30" t="s">
        <v>111</v>
      </c>
      <c r="O30">
        <v>13</v>
      </c>
      <c r="P30" t="str">
        <f t="shared" si="0"/>
        <v>B13</v>
      </c>
      <c r="Q30">
        <v>14</v>
      </c>
      <c r="R30">
        <v>0.84644480480047224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2:27" x14ac:dyDescent="0.2">
      <c r="B31">
        <v>23.9</v>
      </c>
      <c r="C31">
        <v>6.5100000000000005E-2</v>
      </c>
      <c r="D31">
        <v>24.0428</v>
      </c>
      <c r="E31" t="s">
        <v>48</v>
      </c>
      <c r="F31" t="s">
        <v>80</v>
      </c>
      <c r="G31">
        <v>84.636763779999995</v>
      </c>
      <c r="H31" t="s">
        <v>103</v>
      </c>
      <c r="I31" t="s">
        <v>104</v>
      </c>
      <c r="J31">
        <v>1</v>
      </c>
      <c r="K31" t="s">
        <v>108</v>
      </c>
      <c r="L31">
        <v>4.7919336519613439E-4</v>
      </c>
      <c r="M31">
        <v>5.8461590553928397E-3</v>
      </c>
      <c r="N31" t="s">
        <v>111</v>
      </c>
      <c r="O31">
        <v>13</v>
      </c>
      <c r="P31" t="str">
        <f t="shared" si="0"/>
        <v>B13</v>
      </c>
      <c r="Q31">
        <v>15</v>
      </c>
      <c r="R31">
        <v>0.2182027230843859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2:27" x14ac:dyDescent="0.2">
      <c r="B32">
        <v>23.975999999999999</v>
      </c>
      <c r="C32">
        <v>8.7499999999999994E-2</v>
      </c>
      <c r="D32">
        <v>24.0428</v>
      </c>
      <c r="E32" t="s">
        <v>48</v>
      </c>
      <c r="F32" t="s">
        <v>80</v>
      </c>
      <c r="G32">
        <v>84.636763779999995</v>
      </c>
      <c r="H32" t="s">
        <v>103</v>
      </c>
      <c r="I32" t="s">
        <v>104</v>
      </c>
      <c r="J32">
        <v>1</v>
      </c>
      <c r="K32" t="s">
        <v>108</v>
      </c>
      <c r="L32">
        <v>6.4407710375824511E-4</v>
      </c>
      <c r="M32">
        <v>7.8577406658505902E-3</v>
      </c>
      <c r="N32" t="s">
        <v>111</v>
      </c>
      <c r="O32">
        <v>13</v>
      </c>
      <c r="P32" t="str">
        <f t="shared" si="0"/>
        <v>B13</v>
      </c>
      <c r="Q32">
        <v>16</v>
      </c>
      <c r="R32">
        <v>0.49159821660570641</v>
      </c>
      <c r="V32">
        <v>0</v>
      </c>
      <c r="W32">
        <v>1.1227588877119661</v>
      </c>
      <c r="X32">
        <v>0</v>
      </c>
      <c r="Y32">
        <v>0</v>
      </c>
      <c r="Z32">
        <v>0</v>
      </c>
      <c r="AA32">
        <v>0</v>
      </c>
    </row>
    <row r="33" spans="2:29" x14ac:dyDescent="0.2">
      <c r="B33">
        <v>24.045999999999999</v>
      </c>
      <c r="C33">
        <v>0.65980000000000005</v>
      </c>
      <c r="D33">
        <v>24.0428</v>
      </c>
      <c r="E33" t="s">
        <v>48</v>
      </c>
      <c r="F33" t="s">
        <v>80</v>
      </c>
      <c r="G33">
        <v>84.636763779999995</v>
      </c>
      <c r="H33" t="s">
        <v>103</v>
      </c>
      <c r="I33" t="s">
        <v>104</v>
      </c>
      <c r="J33">
        <v>1</v>
      </c>
      <c r="K33" t="s">
        <v>108</v>
      </c>
      <c r="L33">
        <v>4.8567094063964589E-3</v>
      </c>
      <c r="M33">
        <v>5.9251854758036793E-2</v>
      </c>
      <c r="N33" t="s">
        <v>111</v>
      </c>
      <c r="O33">
        <v>13</v>
      </c>
      <c r="P33" t="str">
        <f t="shared" si="0"/>
        <v>B13</v>
      </c>
      <c r="Q33">
        <v>17</v>
      </c>
      <c r="R33">
        <v>0.31860219810633972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2:29" x14ac:dyDescent="0.2">
      <c r="B34">
        <v>24.12</v>
      </c>
      <c r="C34">
        <v>1.6526000000000001</v>
      </c>
      <c r="D34">
        <v>24.0428</v>
      </c>
      <c r="E34" t="s">
        <v>48</v>
      </c>
      <c r="F34" t="s">
        <v>80</v>
      </c>
      <c r="G34">
        <v>84.636763779999995</v>
      </c>
      <c r="H34" t="s">
        <v>103</v>
      </c>
      <c r="I34" t="s">
        <v>104</v>
      </c>
      <c r="J34">
        <v>1</v>
      </c>
      <c r="K34" t="s">
        <v>108</v>
      </c>
      <c r="L34">
        <v>1.2164592247667151E-2</v>
      </c>
      <c r="M34">
        <v>0.1484080254215393</v>
      </c>
      <c r="N34" t="s">
        <v>111</v>
      </c>
      <c r="O34">
        <v>13</v>
      </c>
      <c r="P34" t="str">
        <f t="shared" si="0"/>
        <v>B13</v>
      </c>
      <c r="Q34">
        <v>18</v>
      </c>
      <c r="R34">
        <v>0</v>
      </c>
      <c r="V34">
        <v>0.44039268828950051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2:29" x14ac:dyDescent="0.2">
      <c r="B35">
        <v>24.844999999999999</v>
      </c>
      <c r="C35">
        <v>0.25779999999999997</v>
      </c>
      <c r="D35">
        <v>24.9694</v>
      </c>
      <c r="E35" t="s">
        <v>49</v>
      </c>
      <c r="F35" t="s">
        <v>81</v>
      </c>
      <c r="G35">
        <v>88.987321600000001</v>
      </c>
      <c r="H35" t="s">
        <v>103</v>
      </c>
      <c r="I35" t="s">
        <v>104</v>
      </c>
      <c r="J35">
        <v>1</v>
      </c>
      <c r="K35" t="s">
        <v>108</v>
      </c>
      <c r="L35">
        <v>1.8976351697014349E-3</v>
      </c>
      <c r="M35">
        <v>2.3151149070357511E-2</v>
      </c>
      <c r="N35" t="s">
        <v>111</v>
      </c>
      <c r="O35">
        <v>16</v>
      </c>
      <c r="P35" t="str">
        <f t="shared" si="0"/>
        <v>B16</v>
      </c>
      <c r="Q35">
        <v>19</v>
      </c>
      <c r="R35">
        <v>2.6788160464265499E-2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2:29" x14ac:dyDescent="0.2">
      <c r="B36">
        <v>24.905999999999999</v>
      </c>
      <c r="C36">
        <v>7.9200000000000007E-2</v>
      </c>
      <c r="D36">
        <v>24.9694</v>
      </c>
      <c r="E36" t="s">
        <v>49</v>
      </c>
      <c r="F36" t="s">
        <v>81</v>
      </c>
      <c r="G36">
        <v>88.987321600000001</v>
      </c>
      <c r="H36" t="s">
        <v>103</v>
      </c>
      <c r="I36" t="s">
        <v>104</v>
      </c>
      <c r="J36">
        <v>1</v>
      </c>
      <c r="K36" t="s">
        <v>108</v>
      </c>
      <c r="L36">
        <v>5.8298178991603449E-4</v>
      </c>
      <c r="M36">
        <v>7.1123778369756203E-3</v>
      </c>
      <c r="N36" t="s">
        <v>111</v>
      </c>
      <c r="O36">
        <v>16</v>
      </c>
      <c r="P36" t="str">
        <f t="shared" si="0"/>
        <v>B16</v>
      </c>
      <c r="Q36">
        <v>20</v>
      </c>
      <c r="R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1.2583520606418841</v>
      </c>
    </row>
    <row r="37" spans="2:29" ht="16" thickBot="1" x14ac:dyDescent="0.25">
      <c r="B37">
        <v>24.974</v>
      </c>
      <c r="C37">
        <v>1.6705000000000001</v>
      </c>
      <c r="D37">
        <v>24.9694</v>
      </c>
      <c r="E37" t="s">
        <v>49</v>
      </c>
      <c r="F37" t="s">
        <v>81</v>
      </c>
      <c r="G37">
        <v>88.987321600000001</v>
      </c>
      <c r="H37" t="s">
        <v>103</v>
      </c>
      <c r="I37" t="s">
        <v>104</v>
      </c>
      <c r="J37">
        <v>1</v>
      </c>
      <c r="K37" t="s">
        <v>108</v>
      </c>
      <c r="L37">
        <v>1.2296352020893129E-2</v>
      </c>
      <c r="M37">
        <v>0.15001549465489611</v>
      </c>
      <c r="N37" t="s">
        <v>111</v>
      </c>
      <c r="O37">
        <v>16</v>
      </c>
      <c r="P37" t="str">
        <f t="shared" si="0"/>
        <v>B16</v>
      </c>
      <c r="Q37">
        <v>21</v>
      </c>
      <c r="R37">
        <v>0.2048759949151033</v>
      </c>
    </row>
    <row r="38" spans="2:29" ht="17" customHeight="1" thickBot="1" x14ac:dyDescent="0.25">
      <c r="B38">
        <v>25.061</v>
      </c>
      <c r="C38">
        <v>4.5400000000000003E-2</v>
      </c>
      <c r="D38">
        <v>24.9694</v>
      </c>
      <c r="E38" t="s">
        <v>49</v>
      </c>
      <c r="F38" t="s">
        <v>81</v>
      </c>
      <c r="G38">
        <v>88.987321600000001</v>
      </c>
      <c r="H38" t="s">
        <v>103</v>
      </c>
      <c r="I38" t="s">
        <v>104</v>
      </c>
      <c r="J38">
        <v>1</v>
      </c>
      <c r="K38" t="s">
        <v>108</v>
      </c>
      <c r="L38">
        <v>3.3418400583570671E-4</v>
      </c>
      <c r="M38">
        <v>4.077044871195621E-3</v>
      </c>
      <c r="N38" t="s">
        <v>111</v>
      </c>
      <c r="O38">
        <v>16</v>
      </c>
      <c r="P38" t="str">
        <f t="shared" si="0"/>
        <v>B16</v>
      </c>
      <c r="Q38">
        <v>22</v>
      </c>
      <c r="R38">
        <v>0</v>
      </c>
      <c r="U38" s="3" t="s">
        <v>208</v>
      </c>
      <c r="V38" s="28" t="s">
        <v>36</v>
      </c>
      <c r="W38" s="29"/>
      <c r="X38" s="29"/>
      <c r="Y38" s="29"/>
      <c r="Z38" s="29"/>
      <c r="AA38" s="30"/>
      <c r="AB38" s="5"/>
      <c r="AC38" s="6" t="s">
        <v>209</v>
      </c>
    </row>
    <row r="39" spans="2:29" ht="16" x14ac:dyDescent="0.2">
      <c r="B39">
        <v>25.664999999999999</v>
      </c>
      <c r="C39">
        <v>5.1700000000000003E-2</v>
      </c>
      <c r="D39">
        <v>25.857600000000001</v>
      </c>
      <c r="E39" t="s">
        <v>48</v>
      </c>
      <c r="F39" t="s">
        <v>80</v>
      </c>
      <c r="G39">
        <v>88.670680779999998</v>
      </c>
      <c r="H39" t="s">
        <v>103</v>
      </c>
      <c r="I39" t="s">
        <v>104</v>
      </c>
      <c r="J39">
        <v>1</v>
      </c>
      <c r="K39" t="s">
        <v>108</v>
      </c>
      <c r="L39">
        <v>3.8055755730630029E-4</v>
      </c>
      <c r="M39">
        <v>4.6428021991368629E-3</v>
      </c>
      <c r="N39" t="s">
        <v>111</v>
      </c>
      <c r="O39">
        <v>13</v>
      </c>
      <c r="P39" t="str">
        <f t="shared" si="0"/>
        <v>B13</v>
      </c>
      <c r="Q39">
        <v>23</v>
      </c>
      <c r="R39">
        <v>0</v>
      </c>
      <c r="U39" s="7" t="s">
        <v>37</v>
      </c>
      <c r="V39" s="8" t="s">
        <v>112</v>
      </c>
      <c r="W39" s="8" t="s">
        <v>111</v>
      </c>
      <c r="X39" s="8" t="s">
        <v>117</v>
      </c>
      <c r="Y39" s="8" t="s">
        <v>114</v>
      </c>
      <c r="Z39" s="8" t="s">
        <v>118</v>
      </c>
      <c r="AA39" s="8" t="s">
        <v>113</v>
      </c>
      <c r="AB39" s="9"/>
      <c r="AC39" s="10"/>
    </row>
    <row r="40" spans="2:29" ht="17" thickBot="1" x14ac:dyDescent="0.25">
      <c r="B40">
        <v>25.783000000000001</v>
      </c>
      <c r="C40">
        <v>0.29310000000000003</v>
      </c>
      <c r="D40">
        <v>25.857600000000001</v>
      </c>
      <c r="E40" t="s">
        <v>48</v>
      </c>
      <c r="F40" t="s">
        <v>80</v>
      </c>
      <c r="G40">
        <v>88.670680779999998</v>
      </c>
      <c r="H40" t="s">
        <v>103</v>
      </c>
      <c r="I40" t="s">
        <v>104</v>
      </c>
      <c r="J40">
        <v>1</v>
      </c>
      <c r="K40" t="s">
        <v>108</v>
      </c>
      <c r="L40">
        <v>2.1574742755604759E-3</v>
      </c>
      <c r="M40">
        <v>2.632118616183781E-2</v>
      </c>
      <c r="N40" t="s">
        <v>111</v>
      </c>
      <c r="O40">
        <v>13</v>
      </c>
      <c r="P40" t="str">
        <f t="shared" si="0"/>
        <v>B13</v>
      </c>
      <c r="Q40">
        <v>24</v>
      </c>
      <c r="R40">
        <v>1.1227588877119661</v>
      </c>
      <c r="U40" s="11"/>
      <c r="V40" s="12" t="s">
        <v>105</v>
      </c>
      <c r="W40" s="12" t="s">
        <v>104</v>
      </c>
      <c r="X40" s="12" t="s">
        <v>195</v>
      </c>
      <c r="Y40" s="12" t="s">
        <v>107</v>
      </c>
      <c r="Z40" s="12" t="s">
        <v>196</v>
      </c>
      <c r="AA40" s="12" t="s">
        <v>106</v>
      </c>
      <c r="AB40" s="9"/>
      <c r="AC40" s="13"/>
    </row>
    <row r="41" spans="2:29" x14ac:dyDescent="0.2">
      <c r="B41">
        <v>25.861000000000001</v>
      </c>
      <c r="C41">
        <v>1.0052000000000001</v>
      </c>
      <c r="D41">
        <v>25.857600000000001</v>
      </c>
      <c r="E41" t="s">
        <v>48</v>
      </c>
      <c r="F41" t="s">
        <v>80</v>
      </c>
      <c r="G41">
        <v>88.670680779999998</v>
      </c>
      <c r="H41" t="s">
        <v>103</v>
      </c>
      <c r="I41" t="s">
        <v>104</v>
      </c>
      <c r="J41">
        <v>1</v>
      </c>
      <c r="K41" t="s">
        <v>108</v>
      </c>
      <c r="L41">
        <v>7.3991577679747211E-3</v>
      </c>
      <c r="M41">
        <v>9.0269724769291598E-2</v>
      </c>
      <c r="N41" t="s">
        <v>111</v>
      </c>
      <c r="O41">
        <v>13</v>
      </c>
      <c r="P41" t="str">
        <f t="shared" si="0"/>
        <v>B13</v>
      </c>
      <c r="Q41">
        <v>25</v>
      </c>
      <c r="R41">
        <v>0</v>
      </c>
      <c r="U41" s="14">
        <v>1</v>
      </c>
      <c r="V41" s="32">
        <f>SUMIF($P$6:$P$212,_xlfn.CONCAT(V$40,$U41),$M$6:$M$212)</f>
        <v>0</v>
      </c>
      <c r="W41">
        <f t="shared" ref="W41:AA41" si="1">SUMIF($P$6:$P$212,_xlfn.CONCAT(W$40,$U41),$M$6:$M$212)</f>
        <v>0</v>
      </c>
      <c r="X41">
        <f t="shared" si="1"/>
        <v>0</v>
      </c>
      <c r="Y41">
        <f t="shared" si="1"/>
        <v>0</v>
      </c>
      <c r="Z41">
        <f t="shared" si="1"/>
        <v>0</v>
      </c>
      <c r="AA41">
        <f t="shared" si="1"/>
        <v>0</v>
      </c>
      <c r="AB41" s="9"/>
      <c r="AC41" s="15">
        <f>SUM(V41:AA41)</f>
        <v>0</v>
      </c>
    </row>
    <row r="42" spans="2:29" x14ac:dyDescent="0.2">
      <c r="B42">
        <v>25.957999999999998</v>
      </c>
      <c r="C42">
        <v>2.8984000000000001</v>
      </c>
      <c r="D42">
        <v>25.857600000000001</v>
      </c>
      <c r="E42" t="s">
        <v>48</v>
      </c>
      <c r="F42" t="s">
        <v>80</v>
      </c>
      <c r="G42">
        <v>88.670680779999998</v>
      </c>
      <c r="H42" t="s">
        <v>103</v>
      </c>
      <c r="I42" t="s">
        <v>104</v>
      </c>
      <c r="J42">
        <v>1</v>
      </c>
      <c r="K42" t="s">
        <v>108</v>
      </c>
      <c r="L42">
        <v>2.1334778028947399E-2</v>
      </c>
      <c r="M42">
        <v>0.26028429195315828</v>
      </c>
      <c r="N42" t="s">
        <v>111</v>
      </c>
      <c r="O42">
        <v>13</v>
      </c>
      <c r="P42" t="str">
        <f t="shared" si="0"/>
        <v>B13</v>
      </c>
      <c r="Q42">
        <v>26</v>
      </c>
      <c r="R42">
        <v>0.44039268828950051</v>
      </c>
      <c r="U42" s="16">
        <v>2</v>
      </c>
      <c r="V42">
        <f t="shared" ref="V42:AA66" si="2">SUMIF($P$6:$P$212,_xlfn.CONCAT(V$40,$U42),$M$6:$M$212)</f>
        <v>0</v>
      </c>
      <c r="W42">
        <f t="shared" si="2"/>
        <v>0</v>
      </c>
      <c r="X42">
        <f t="shared" si="2"/>
        <v>0</v>
      </c>
      <c r="Y42">
        <f t="shared" si="2"/>
        <v>0</v>
      </c>
      <c r="Z42">
        <f t="shared" si="2"/>
        <v>0</v>
      </c>
      <c r="AA42">
        <f t="shared" si="2"/>
        <v>0</v>
      </c>
      <c r="AB42" s="9"/>
      <c r="AC42" s="17">
        <f t="shared" ref="AC42:AC67" si="3">SUM(V42:AA42)</f>
        <v>0</v>
      </c>
    </row>
    <row r="43" spans="2:29" x14ac:dyDescent="0.2">
      <c r="B43">
        <v>26.024000000000001</v>
      </c>
      <c r="C43">
        <v>4.9099999999999998E-2</v>
      </c>
      <c r="D43">
        <v>25.857600000000001</v>
      </c>
      <c r="E43" t="s">
        <v>48</v>
      </c>
      <c r="F43" t="s">
        <v>80</v>
      </c>
      <c r="G43">
        <v>88.670680779999998</v>
      </c>
      <c r="H43" t="s">
        <v>103</v>
      </c>
      <c r="I43" t="s">
        <v>104</v>
      </c>
      <c r="J43">
        <v>1</v>
      </c>
      <c r="K43" t="s">
        <v>108</v>
      </c>
      <c r="L43">
        <v>3.6141926622319809E-4</v>
      </c>
      <c r="M43">
        <v>4.4093150479230167E-3</v>
      </c>
      <c r="N43" t="s">
        <v>111</v>
      </c>
      <c r="O43">
        <v>13</v>
      </c>
      <c r="P43" t="str">
        <f t="shared" si="0"/>
        <v>B13</v>
      </c>
      <c r="Q43">
        <v>27</v>
      </c>
      <c r="R43">
        <v>0</v>
      </c>
      <c r="U43" s="16">
        <v>3</v>
      </c>
      <c r="V43">
        <f t="shared" si="2"/>
        <v>0</v>
      </c>
      <c r="W43">
        <f t="shared" si="2"/>
        <v>0</v>
      </c>
      <c r="X43">
        <f t="shared" si="2"/>
        <v>0</v>
      </c>
      <c r="Y43">
        <f t="shared" si="2"/>
        <v>0</v>
      </c>
      <c r="Z43">
        <f t="shared" si="2"/>
        <v>0</v>
      </c>
      <c r="AA43">
        <f t="shared" si="2"/>
        <v>0</v>
      </c>
      <c r="AB43" s="9"/>
      <c r="AC43" s="17">
        <f t="shared" si="3"/>
        <v>0</v>
      </c>
    </row>
    <row r="44" spans="2:29" x14ac:dyDescent="0.2">
      <c r="B44">
        <v>26.158000000000001</v>
      </c>
      <c r="C44">
        <v>0.20710000000000001</v>
      </c>
      <c r="D44">
        <v>25.954999999999998</v>
      </c>
      <c r="E44" t="s">
        <v>50</v>
      </c>
      <c r="F44" t="s">
        <v>82</v>
      </c>
      <c r="G44">
        <v>80.185375969999996</v>
      </c>
      <c r="H44" t="s">
        <v>103</v>
      </c>
      <c r="I44" t="s">
        <v>106</v>
      </c>
      <c r="J44">
        <v>1</v>
      </c>
      <c r="K44" t="s">
        <v>109</v>
      </c>
      <c r="L44">
        <v>1.5244384935809441E-3</v>
      </c>
      <c r="M44">
        <v>1.8598149621687508E-2</v>
      </c>
      <c r="N44" t="s">
        <v>113</v>
      </c>
      <c r="O44">
        <v>16</v>
      </c>
      <c r="P44" t="str">
        <f t="shared" si="0"/>
        <v>O16</v>
      </c>
      <c r="Q44">
        <v>28</v>
      </c>
      <c r="R44">
        <v>1.2583520606418841</v>
      </c>
      <c r="U44" s="16">
        <v>4</v>
      </c>
      <c r="V44">
        <f t="shared" si="2"/>
        <v>0</v>
      </c>
      <c r="W44">
        <f t="shared" si="2"/>
        <v>0</v>
      </c>
      <c r="X44">
        <f t="shared" si="2"/>
        <v>0</v>
      </c>
      <c r="Y44">
        <f t="shared" si="2"/>
        <v>0</v>
      </c>
      <c r="Z44">
        <f t="shared" si="2"/>
        <v>0</v>
      </c>
      <c r="AA44">
        <f t="shared" si="2"/>
        <v>0</v>
      </c>
      <c r="AB44" s="9"/>
      <c r="AC44" s="17">
        <f t="shared" si="3"/>
        <v>0</v>
      </c>
    </row>
    <row r="45" spans="2:29" x14ac:dyDescent="0.2">
      <c r="B45">
        <v>26.547999999999998</v>
      </c>
      <c r="C45">
        <v>0.31240000000000001</v>
      </c>
      <c r="D45">
        <v>26.710799999999999</v>
      </c>
      <c r="E45" t="s">
        <v>51</v>
      </c>
      <c r="F45" t="s">
        <v>81</v>
      </c>
      <c r="G45">
        <v>86.559768239999997</v>
      </c>
      <c r="H45" t="s">
        <v>103</v>
      </c>
      <c r="I45" t="s">
        <v>104</v>
      </c>
      <c r="J45">
        <v>1</v>
      </c>
      <c r="K45" t="s">
        <v>108</v>
      </c>
      <c r="L45">
        <v>2.2995392824465811E-3</v>
      </c>
      <c r="M45">
        <v>2.805437924584828E-2</v>
      </c>
      <c r="N45" t="s">
        <v>111</v>
      </c>
      <c r="O45">
        <v>16</v>
      </c>
      <c r="P45" t="str">
        <f t="shared" si="0"/>
        <v>B16</v>
      </c>
      <c r="U45" s="16">
        <v>5</v>
      </c>
      <c r="V45">
        <f t="shared" si="2"/>
        <v>0</v>
      </c>
      <c r="W45">
        <f t="shared" si="2"/>
        <v>0</v>
      </c>
      <c r="X45">
        <f t="shared" si="2"/>
        <v>0</v>
      </c>
      <c r="Y45">
        <f t="shared" si="2"/>
        <v>0</v>
      </c>
      <c r="Z45">
        <f t="shared" si="2"/>
        <v>0</v>
      </c>
      <c r="AA45">
        <f t="shared" si="2"/>
        <v>0</v>
      </c>
      <c r="AB45" s="9"/>
      <c r="AC45" s="17">
        <f t="shared" si="3"/>
        <v>0</v>
      </c>
    </row>
    <row r="46" spans="2:29" x14ac:dyDescent="0.2">
      <c r="B46">
        <v>26.594000000000001</v>
      </c>
      <c r="C46">
        <v>0.35210000000000002</v>
      </c>
      <c r="D46">
        <v>26.710799999999999</v>
      </c>
      <c r="E46" t="s">
        <v>51</v>
      </c>
      <c r="F46" t="s">
        <v>81</v>
      </c>
      <c r="G46">
        <v>86.559768239999997</v>
      </c>
      <c r="H46" t="s">
        <v>103</v>
      </c>
      <c r="I46" t="s">
        <v>104</v>
      </c>
      <c r="J46">
        <v>1</v>
      </c>
      <c r="K46" t="s">
        <v>108</v>
      </c>
      <c r="L46">
        <v>2.5917662655231791E-3</v>
      </c>
      <c r="M46">
        <v>3.1619548439382777E-2</v>
      </c>
      <c r="N46" t="s">
        <v>111</v>
      </c>
      <c r="O46">
        <v>16</v>
      </c>
      <c r="P46" t="str">
        <f t="shared" si="0"/>
        <v>B16</v>
      </c>
      <c r="U46" s="16">
        <v>6</v>
      </c>
      <c r="V46">
        <f t="shared" si="2"/>
        <v>5.3603261753671048E-2</v>
      </c>
      <c r="W46">
        <f t="shared" si="2"/>
        <v>0</v>
      </c>
      <c r="X46">
        <f t="shared" si="2"/>
        <v>0</v>
      </c>
      <c r="Y46">
        <f t="shared" si="2"/>
        <v>0</v>
      </c>
      <c r="Z46">
        <f t="shared" si="2"/>
        <v>0</v>
      </c>
      <c r="AA46">
        <f t="shared" si="2"/>
        <v>0</v>
      </c>
      <c r="AB46" s="9"/>
      <c r="AC46" s="17">
        <f t="shared" si="3"/>
        <v>5.3603261753671048E-2</v>
      </c>
    </row>
    <row r="47" spans="2:29" x14ac:dyDescent="0.2">
      <c r="B47">
        <v>26.713000000000001</v>
      </c>
      <c r="C47">
        <v>2.3437000000000001</v>
      </c>
      <c r="D47">
        <v>26.710799999999999</v>
      </c>
      <c r="E47" t="s">
        <v>51</v>
      </c>
      <c r="F47" t="s">
        <v>81</v>
      </c>
      <c r="G47">
        <v>86.559768239999997</v>
      </c>
      <c r="H47" t="s">
        <v>103</v>
      </c>
      <c r="I47" t="s">
        <v>104</v>
      </c>
      <c r="J47">
        <v>1</v>
      </c>
      <c r="K47" t="s">
        <v>108</v>
      </c>
      <c r="L47">
        <v>1.7251697235179421E-2</v>
      </c>
      <c r="M47">
        <v>0.2104707062691889</v>
      </c>
      <c r="N47" t="s">
        <v>111</v>
      </c>
      <c r="O47">
        <v>16</v>
      </c>
      <c r="P47" t="str">
        <f t="shared" si="0"/>
        <v>B16</v>
      </c>
      <c r="U47" s="16">
        <v>7</v>
      </c>
      <c r="V47">
        <f t="shared" si="2"/>
        <v>0</v>
      </c>
      <c r="W47">
        <f t="shared" si="2"/>
        <v>0.24526927207509869</v>
      </c>
      <c r="X47">
        <f t="shared" si="2"/>
        <v>0</v>
      </c>
      <c r="Y47">
        <f t="shared" si="2"/>
        <v>0</v>
      </c>
      <c r="Z47">
        <f t="shared" si="2"/>
        <v>0</v>
      </c>
      <c r="AA47">
        <f t="shared" si="2"/>
        <v>0.3403075228941807</v>
      </c>
      <c r="AB47" s="9"/>
      <c r="AC47" s="17">
        <f t="shared" si="3"/>
        <v>0.58557679496927939</v>
      </c>
    </row>
    <row r="48" spans="2:29" x14ac:dyDescent="0.2">
      <c r="B48">
        <v>26.821000000000002</v>
      </c>
      <c r="C48">
        <v>0.15709999999999999</v>
      </c>
      <c r="D48">
        <v>26.710799999999999</v>
      </c>
      <c r="E48" t="s">
        <v>51</v>
      </c>
      <c r="F48" t="s">
        <v>81</v>
      </c>
      <c r="G48">
        <v>86.559768239999997</v>
      </c>
      <c r="H48" t="s">
        <v>103</v>
      </c>
      <c r="I48" t="s">
        <v>104</v>
      </c>
      <c r="J48">
        <v>1</v>
      </c>
      <c r="K48" t="s">
        <v>108</v>
      </c>
      <c r="L48">
        <v>1.1563944342905181E-3</v>
      </c>
      <c r="M48">
        <v>1.410801209834432E-2</v>
      </c>
      <c r="N48" t="s">
        <v>111</v>
      </c>
      <c r="O48">
        <v>16</v>
      </c>
      <c r="P48" t="str">
        <f t="shared" si="0"/>
        <v>B16</v>
      </c>
      <c r="U48" s="16">
        <v>8</v>
      </c>
      <c r="V48">
        <f t="shared" si="2"/>
        <v>0</v>
      </c>
      <c r="W48">
        <f t="shared" si="2"/>
        <v>5.262441177358225E-2</v>
      </c>
      <c r="X48">
        <f t="shared" si="2"/>
        <v>0</v>
      </c>
      <c r="Y48">
        <f t="shared" si="2"/>
        <v>0</v>
      </c>
      <c r="Z48">
        <f t="shared" si="2"/>
        <v>0</v>
      </c>
      <c r="AA48">
        <f t="shared" si="2"/>
        <v>0</v>
      </c>
      <c r="AB48" s="9"/>
      <c r="AC48" s="17">
        <f t="shared" si="3"/>
        <v>5.262441177358225E-2</v>
      </c>
    </row>
    <row r="49" spans="2:29" x14ac:dyDescent="0.2">
      <c r="B49">
        <v>26.89</v>
      </c>
      <c r="C49">
        <v>4.8899999999999999E-2</v>
      </c>
      <c r="D49">
        <v>26.710799999999999</v>
      </c>
      <c r="E49" t="s">
        <v>51</v>
      </c>
      <c r="F49" t="s">
        <v>81</v>
      </c>
      <c r="G49">
        <v>86.559768239999997</v>
      </c>
      <c r="H49" t="s">
        <v>103</v>
      </c>
      <c r="I49" t="s">
        <v>104</v>
      </c>
      <c r="J49">
        <v>1</v>
      </c>
      <c r="K49" t="s">
        <v>108</v>
      </c>
      <c r="L49">
        <v>3.5994708998603642E-4</v>
      </c>
      <c r="M49">
        <v>4.3913544978296439E-3</v>
      </c>
      <c r="N49" t="s">
        <v>111</v>
      </c>
      <c r="O49">
        <v>16</v>
      </c>
      <c r="P49" t="str">
        <f t="shared" si="0"/>
        <v>B16</v>
      </c>
      <c r="U49" s="16">
        <v>9</v>
      </c>
      <c r="V49">
        <f t="shared" si="2"/>
        <v>0</v>
      </c>
      <c r="W49">
        <f t="shared" si="2"/>
        <v>0.28248353186856712</v>
      </c>
      <c r="X49">
        <f t="shared" si="2"/>
        <v>0</v>
      </c>
      <c r="Y49">
        <f t="shared" si="2"/>
        <v>0</v>
      </c>
      <c r="Z49">
        <f t="shared" si="2"/>
        <v>0</v>
      </c>
      <c r="AA49">
        <f t="shared" si="2"/>
        <v>0</v>
      </c>
      <c r="AB49" s="9"/>
      <c r="AC49" s="17">
        <f t="shared" si="3"/>
        <v>0.28248353186856712</v>
      </c>
    </row>
    <row r="50" spans="2:29" x14ac:dyDescent="0.2">
      <c r="B50">
        <v>27.236000000000001</v>
      </c>
      <c r="C50">
        <v>0.27389999999999998</v>
      </c>
      <c r="D50">
        <v>27.326799999999999</v>
      </c>
      <c r="E50" t="s">
        <v>52</v>
      </c>
      <c r="F50" t="s">
        <v>83</v>
      </c>
      <c r="G50">
        <v>66.167549559999998</v>
      </c>
      <c r="H50" t="s">
        <v>103</v>
      </c>
      <c r="I50" t="s">
        <v>106</v>
      </c>
      <c r="J50">
        <v>1</v>
      </c>
      <c r="K50" t="s">
        <v>109</v>
      </c>
      <c r="L50">
        <v>2.016145356792952E-3</v>
      </c>
      <c r="M50">
        <v>2.4596973352874019E-2</v>
      </c>
      <c r="N50" t="s">
        <v>113</v>
      </c>
      <c r="O50">
        <v>7</v>
      </c>
      <c r="P50" t="str">
        <f t="shared" si="0"/>
        <v>O7</v>
      </c>
      <c r="U50" s="16">
        <v>10</v>
      </c>
      <c r="V50">
        <f t="shared" si="2"/>
        <v>0</v>
      </c>
      <c r="W50">
        <f t="shared" si="2"/>
        <v>0.55485527403456536</v>
      </c>
      <c r="X50">
        <f t="shared" si="2"/>
        <v>0</v>
      </c>
      <c r="Y50">
        <f t="shared" si="2"/>
        <v>0</v>
      </c>
      <c r="Z50">
        <f t="shared" si="2"/>
        <v>0</v>
      </c>
      <c r="AA50">
        <f t="shared" si="2"/>
        <v>0</v>
      </c>
      <c r="AB50" s="9"/>
      <c r="AC50" s="17">
        <f t="shared" si="3"/>
        <v>0.55485527403456536</v>
      </c>
    </row>
    <row r="51" spans="2:29" x14ac:dyDescent="0.2">
      <c r="B51">
        <v>27.327000000000002</v>
      </c>
      <c r="C51">
        <v>1.7396</v>
      </c>
      <c r="D51">
        <v>27.326799999999999</v>
      </c>
      <c r="E51" t="s">
        <v>52</v>
      </c>
      <c r="F51" t="s">
        <v>83</v>
      </c>
      <c r="G51">
        <v>66.167549559999998</v>
      </c>
      <c r="H51" t="s">
        <v>103</v>
      </c>
      <c r="I51" t="s">
        <v>106</v>
      </c>
      <c r="J51">
        <v>1</v>
      </c>
      <c r="K51" t="s">
        <v>109</v>
      </c>
      <c r="L51">
        <v>1.2804988910832491E-2</v>
      </c>
      <c r="M51">
        <v>0.1562208647121564</v>
      </c>
      <c r="N51" t="s">
        <v>113</v>
      </c>
      <c r="O51">
        <v>7</v>
      </c>
      <c r="P51" t="str">
        <f t="shared" si="0"/>
        <v>O7</v>
      </c>
      <c r="U51" s="16">
        <v>11</v>
      </c>
      <c r="V51">
        <f t="shared" si="2"/>
        <v>0</v>
      </c>
      <c r="W51">
        <f t="shared" si="2"/>
        <v>5.8677117155048857E-2</v>
      </c>
      <c r="X51">
        <f t="shared" si="2"/>
        <v>0</v>
      </c>
      <c r="Y51">
        <f t="shared" si="2"/>
        <v>0</v>
      </c>
      <c r="Z51">
        <f t="shared" si="2"/>
        <v>0</v>
      </c>
      <c r="AA51">
        <f t="shared" si="2"/>
        <v>0</v>
      </c>
      <c r="AB51" s="9"/>
      <c r="AC51" s="17">
        <f t="shared" si="3"/>
        <v>5.8677117155048857E-2</v>
      </c>
    </row>
    <row r="52" spans="2:29" x14ac:dyDescent="0.2">
      <c r="B52">
        <v>27.439</v>
      </c>
      <c r="C52">
        <v>0.37790000000000001</v>
      </c>
      <c r="D52">
        <v>27.326799999999999</v>
      </c>
      <c r="E52" t="s">
        <v>52</v>
      </c>
      <c r="F52" t="s">
        <v>83</v>
      </c>
      <c r="G52">
        <v>66.167549559999998</v>
      </c>
      <c r="H52" t="s">
        <v>103</v>
      </c>
      <c r="I52" t="s">
        <v>106</v>
      </c>
      <c r="J52">
        <v>1</v>
      </c>
      <c r="K52" t="s">
        <v>109</v>
      </c>
      <c r="L52">
        <v>2.781677000117039E-3</v>
      </c>
      <c r="M52">
        <v>3.3936459401427872E-2</v>
      </c>
      <c r="N52" t="s">
        <v>113</v>
      </c>
      <c r="O52">
        <v>7</v>
      </c>
      <c r="P52" t="str">
        <f t="shared" si="0"/>
        <v>O7</v>
      </c>
      <c r="U52" s="16">
        <v>12</v>
      </c>
      <c r="V52">
        <f t="shared" si="2"/>
        <v>0</v>
      </c>
      <c r="W52">
        <f t="shared" si="2"/>
        <v>0</v>
      </c>
      <c r="X52">
        <f t="shared" si="2"/>
        <v>0</v>
      </c>
      <c r="Y52">
        <f t="shared" si="2"/>
        <v>0</v>
      </c>
      <c r="Z52">
        <f t="shared" si="2"/>
        <v>0</v>
      </c>
      <c r="AA52">
        <f t="shared" si="2"/>
        <v>0</v>
      </c>
      <c r="AB52" s="9"/>
      <c r="AC52" s="17">
        <f t="shared" si="3"/>
        <v>0</v>
      </c>
    </row>
    <row r="53" spans="2:29" x14ac:dyDescent="0.2">
      <c r="B53">
        <v>27.530999999999999</v>
      </c>
      <c r="C53">
        <v>1.3980999999999999</v>
      </c>
      <c r="D53">
        <v>27.326799999999999</v>
      </c>
      <c r="E53" t="s">
        <v>52</v>
      </c>
      <c r="F53" t="s">
        <v>83</v>
      </c>
      <c r="G53">
        <v>66.167549559999998</v>
      </c>
      <c r="H53" t="s">
        <v>103</v>
      </c>
      <c r="I53" t="s">
        <v>106</v>
      </c>
      <c r="J53">
        <v>1</v>
      </c>
      <c r="K53" t="s">
        <v>109</v>
      </c>
      <c r="L53">
        <v>1.0291247985878891E-2</v>
      </c>
      <c r="M53">
        <v>0.1255532254277224</v>
      </c>
      <c r="N53" t="s">
        <v>113</v>
      </c>
      <c r="O53">
        <v>7</v>
      </c>
      <c r="P53" t="str">
        <f t="shared" si="0"/>
        <v>O7</v>
      </c>
      <c r="U53" s="16">
        <v>13</v>
      </c>
      <c r="V53">
        <f t="shared" si="2"/>
        <v>0</v>
      </c>
      <c r="W53">
        <f t="shared" si="2"/>
        <v>1.1376930851146052</v>
      </c>
      <c r="X53">
        <f t="shared" si="2"/>
        <v>0</v>
      </c>
      <c r="Y53">
        <f t="shared" si="2"/>
        <v>0</v>
      </c>
      <c r="Z53">
        <f t="shared" si="2"/>
        <v>0</v>
      </c>
      <c r="AA53">
        <f t="shared" si="2"/>
        <v>0</v>
      </c>
      <c r="AB53" s="9"/>
      <c r="AC53" s="17">
        <f t="shared" si="3"/>
        <v>1.1376930851146052</v>
      </c>
    </row>
    <row r="54" spans="2:29" x14ac:dyDescent="0.2">
      <c r="B54">
        <v>27.65</v>
      </c>
      <c r="C54">
        <v>4.4371999999999998</v>
      </c>
      <c r="D54">
        <v>27.5288</v>
      </c>
      <c r="E54" t="s">
        <v>53</v>
      </c>
      <c r="F54" t="s">
        <v>84</v>
      </c>
      <c r="G54">
        <v>87.230036830000003</v>
      </c>
      <c r="H54" t="s">
        <v>103</v>
      </c>
      <c r="I54" t="s">
        <v>105</v>
      </c>
      <c r="J54">
        <v>1</v>
      </c>
      <c r="K54" t="s">
        <v>108</v>
      </c>
      <c r="L54">
        <v>3.2661701997669552E-2</v>
      </c>
      <c r="M54">
        <v>0.39847276437156842</v>
      </c>
      <c r="N54" t="s">
        <v>112</v>
      </c>
      <c r="O54">
        <v>24</v>
      </c>
      <c r="P54" t="str">
        <f t="shared" si="0"/>
        <v>L24</v>
      </c>
      <c r="U54" s="16">
        <v>14</v>
      </c>
      <c r="V54">
        <f t="shared" si="2"/>
        <v>0</v>
      </c>
      <c r="W54">
        <f t="shared" si="2"/>
        <v>0.84644480480047224</v>
      </c>
      <c r="X54">
        <f t="shared" si="2"/>
        <v>0</v>
      </c>
      <c r="Y54">
        <f t="shared" si="2"/>
        <v>0</v>
      </c>
      <c r="Z54">
        <f t="shared" si="2"/>
        <v>0</v>
      </c>
      <c r="AA54">
        <f t="shared" si="2"/>
        <v>0</v>
      </c>
      <c r="AB54" s="9"/>
      <c r="AC54" s="17">
        <f t="shared" si="3"/>
        <v>0.84644480480047224</v>
      </c>
    </row>
    <row r="55" spans="2:29" x14ac:dyDescent="0.2">
      <c r="B55">
        <v>27.733000000000001</v>
      </c>
      <c r="C55">
        <v>0.16980000000000001</v>
      </c>
      <c r="D55">
        <v>27.5288</v>
      </c>
      <c r="E55" t="s">
        <v>53</v>
      </c>
      <c r="F55" t="s">
        <v>84</v>
      </c>
      <c r="G55">
        <v>87.230036830000003</v>
      </c>
      <c r="H55" t="s">
        <v>103</v>
      </c>
      <c r="I55" t="s">
        <v>105</v>
      </c>
      <c r="J55">
        <v>1</v>
      </c>
      <c r="K55" t="s">
        <v>108</v>
      </c>
      <c r="L55">
        <v>1.249877625350286E-3</v>
      </c>
      <c r="M55">
        <v>1.524850702927349E-2</v>
      </c>
      <c r="N55" t="s">
        <v>112</v>
      </c>
      <c r="O55">
        <v>24</v>
      </c>
      <c r="P55" t="str">
        <f t="shared" si="0"/>
        <v>L24</v>
      </c>
      <c r="U55" s="16">
        <v>15</v>
      </c>
      <c r="V55">
        <f t="shared" si="2"/>
        <v>0</v>
      </c>
      <c r="W55">
        <f t="shared" si="2"/>
        <v>4.0824330362236323E-2</v>
      </c>
      <c r="X55">
        <f t="shared" si="2"/>
        <v>0</v>
      </c>
      <c r="Y55">
        <f t="shared" si="2"/>
        <v>0</v>
      </c>
      <c r="Z55">
        <f t="shared" si="2"/>
        <v>0</v>
      </c>
      <c r="AA55">
        <f t="shared" si="2"/>
        <v>0</v>
      </c>
      <c r="AB55" s="9"/>
      <c r="AC55" s="17">
        <f t="shared" si="3"/>
        <v>4.0824330362236323E-2</v>
      </c>
    </row>
    <row r="56" spans="2:29" x14ac:dyDescent="0.2">
      <c r="B56">
        <v>27.806000000000001</v>
      </c>
      <c r="C56">
        <v>0.29830000000000001</v>
      </c>
      <c r="D56">
        <v>27.645800000000001</v>
      </c>
      <c r="E56" t="s">
        <v>54</v>
      </c>
      <c r="F56" t="s">
        <v>85</v>
      </c>
      <c r="G56">
        <v>81.841792470000001</v>
      </c>
      <c r="H56" t="s">
        <v>103</v>
      </c>
      <c r="I56" t="s">
        <v>106</v>
      </c>
      <c r="J56">
        <v>1</v>
      </c>
      <c r="K56" t="s">
        <v>109</v>
      </c>
      <c r="L56">
        <v>2.1957508577266798E-3</v>
      </c>
      <c r="M56">
        <v>2.6788160464265499E-2</v>
      </c>
      <c r="N56" t="s">
        <v>113</v>
      </c>
      <c r="O56">
        <v>19</v>
      </c>
      <c r="P56" t="str">
        <f t="shared" si="0"/>
        <v>O19</v>
      </c>
      <c r="U56" s="16">
        <v>16</v>
      </c>
      <c r="V56">
        <f t="shared" si="2"/>
        <v>0</v>
      </c>
      <c r="W56">
        <f t="shared" si="2"/>
        <v>0.47300006698401881</v>
      </c>
      <c r="X56">
        <f t="shared" si="2"/>
        <v>0</v>
      </c>
      <c r="Y56">
        <f t="shared" si="2"/>
        <v>0</v>
      </c>
      <c r="Z56">
        <f t="shared" si="2"/>
        <v>0</v>
      </c>
      <c r="AA56">
        <f t="shared" si="2"/>
        <v>1.8598149621687508E-2</v>
      </c>
      <c r="AB56" s="9"/>
      <c r="AC56" s="17">
        <f t="shared" si="3"/>
        <v>0.4915982166057063</v>
      </c>
    </row>
    <row r="57" spans="2:29" x14ac:dyDescent="0.2">
      <c r="B57">
        <v>28.143999999999998</v>
      </c>
      <c r="C57">
        <v>0.67769999999999997</v>
      </c>
      <c r="D57">
        <v>28.318300000000001</v>
      </c>
      <c r="E57" t="s">
        <v>55</v>
      </c>
      <c r="F57" t="s">
        <v>86</v>
      </c>
      <c r="G57">
        <v>85.999968920000001</v>
      </c>
      <c r="H57" t="s">
        <v>103</v>
      </c>
      <c r="I57" t="s">
        <v>105</v>
      </c>
      <c r="J57">
        <v>1</v>
      </c>
      <c r="K57" t="s">
        <v>108</v>
      </c>
      <c r="L57">
        <v>4.9884691796224312E-3</v>
      </c>
      <c r="M57">
        <v>6.0859323991393648E-2</v>
      </c>
      <c r="N57" t="s">
        <v>112</v>
      </c>
      <c r="O57">
        <v>21</v>
      </c>
      <c r="P57" t="str">
        <f t="shared" si="0"/>
        <v>L21</v>
      </c>
      <c r="U57" s="16">
        <v>17</v>
      </c>
      <c r="V57">
        <f t="shared" si="2"/>
        <v>0</v>
      </c>
      <c r="W57">
        <f t="shared" si="2"/>
        <v>0</v>
      </c>
      <c r="X57">
        <f t="shared" si="2"/>
        <v>0</v>
      </c>
      <c r="Y57">
        <f t="shared" si="2"/>
        <v>0</v>
      </c>
      <c r="Z57">
        <f t="shared" si="2"/>
        <v>0</v>
      </c>
      <c r="AA57">
        <f t="shared" si="2"/>
        <v>0</v>
      </c>
      <c r="AB57" s="9"/>
      <c r="AC57" s="17">
        <f t="shared" si="3"/>
        <v>0</v>
      </c>
    </row>
    <row r="58" spans="2:29" x14ac:dyDescent="0.2">
      <c r="B58">
        <v>28.22</v>
      </c>
      <c r="C58">
        <v>0.78280000000000005</v>
      </c>
      <c r="D58">
        <v>28.318300000000001</v>
      </c>
      <c r="E58" t="s">
        <v>55</v>
      </c>
      <c r="F58" t="s">
        <v>86</v>
      </c>
      <c r="G58">
        <v>85.999968920000001</v>
      </c>
      <c r="H58" t="s">
        <v>103</v>
      </c>
      <c r="I58" t="s">
        <v>105</v>
      </c>
      <c r="J58">
        <v>1</v>
      </c>
      <c r="K58" t="s">
        <v>108</v>
      </c>
      <c r="L58">
        <v>5.7620977922509071E-3</v>
      </c>
      <c r="M58">
        <v>7.0297593065461059E-2</v>
      </c>
      <c r="N58" t="s">
        <v>112</v>
      </c>
      <c r="O58">
        <v>21</v>
      </c>
      <c r="P58" t="str">
        <f t="shared" si="0"/>
        <v>L21</v>
      </c>
      <c r="U58" s="16">
        <v>18</v>
      </c>
      <c r="V58">
        <f t="shared" si="2"/>
        <v>0</v>
      </c>
      <c r="W58">
        <f t="shared" si="2"/>
        <v>0</v>
      </c>
      <c r="X58">
        <f t="shared" si="2"/>
        <v>0</v>
      </c>
      <c r="Y58">
        <f t="shared" si="2"/>
        <v>0</v>
      </c>
      <c r="Z58">
        <f t="shared" si="2"/>
        <v>0</v>
      </c>
      <c r="AA58">
        <f t="shared" si="2"/>
        <v>0</v>
      </c>
      <c r="AB58" s="9"/>
      <c r="AC58" s="17">
        <f t="shared" si="3"/>
        <v>0</v>
      </c>
    </row>
    <row r="59" spans="2:29" x14ac:dyDescent="0.2">
      <c r="B59">
        <v>28.271999999999998</v>
      </c>
      <c r="C59">
        <v>0.15820000000000001</v>
      </c>
      <c r="D59">
        <v>28.318300000000001</v>
      </c>
      <c r="E59" t="s">
        <v>55</v>
      </c>
      <c r="F59" t="s">
        <v>86</v>
      </c>
      <c r="G59">
        <v>85.999968920000001</v>
      </c>
      <c r="H59" t="s">
        <v>103</v>
      </c>
      <c r="I59" t="s">
        <v>105</v>
      </c>
      <c r="J59">
        <v>1</v>
      </c>
      <c r="K59" t="s">
        <v>108</v>
      </c>
      <c r="L59">
        <v>1.164491403594907E-3</v>
      </c>
      <c r="M59">
        <v>1.420679512385787E-2</v>
      </c>
      <c r="N59" t="s">
        <v>112</v>
      </c>
      <c r="O59">
        <v>21</v>
      </c>
      <c r="P59" t="str">
        <f t="shared" si="0"/>
        <v>L21</v>
      </c>
      <c r="U59" s="16">
        <v>19</v>
      </c>
      <c r="V59">
        <f t="shared" si="2"/>
        <v>0</v>
      </c>
      <c r="W59">
        <f t="shared" si="2"/>
        <v>0</v>
      </c>
      <c r="X59">
        <f t="shared" si="2"/>
        <v>0</v>
      </c>
      <c r="Y59">
        <f t="shared" si="2"/>
        <v>0</v>
      </c>
      <c r="Z59">
        <f t="shared" si="2"/>
        <v>0</v>
      </c>
      <c r="AA59">
        <f t="shared" si="2"/>
        <v>2.6788160464265499E-2</v>
      </c>
      <c r="AB59" s="9"/>
      <c r="AC59" s="17">
        <f t="shared" si="3"/>
        <v>2.6788160464265499E-2</v>
      </c>
    </row>
    <row r="60" spans="2:29" x14ac:dyDescent="0.2">
      <c r="B60">
        <v>28.32</v>
      </c>
      <c r="C60">
        <v>3.2389000000000001</v>
      </c>
      <c r="D60">
        <v>28.319299999999998</v>
      </c>
      <c r="E60" t="s">
        <v>48</v>
      </c>
      <c r="F60" t="s">
        <v>80</v>
      </c>
      <c r="G60">
        <v>85.511814340000001</v>
      </c>
      <c r="H60" t="s">
        <v>102</v>
      </c>
      <c r="I60" t="s">
        <v>104</v>
      </c>
      <c r="J60">
        <v>1</v>
      </c>
      <c r="K60" t="s">
        <v>108</v>
      </c>
      <c r="L60">
        <v>2.38411580727152E-2</v>
      </c>
      <c r="M60">
        <v>0.29086212848712539</v>
      </c>
      <c r="N60" t="s">
        <v>111</v>
      </c>
      <c r="O60">
        <v>13</v>
      </c>
      <c r="P60" t="str">
        <f t="shared" si="0"/>
        <v>B13</v>
      </c>
      <c r="U60" s="16">
        <v>20</v>
      </c>
      <c r="V60">
        <f t="shared" si="2"/>
        <v>0</v>
      </c>
      <c r="W60">
        <f t="shared" si="2"/>
        <v>0</v>
      </c>
      <c r="X60">
        <f t="shared" si="2"/>
        <v>0</v>
      </c>
      <c r="Y60">
        <f t="shared" si="2"/>
        <v>0</v>
      </c>
      <c r="Z60">
        <f t="shared" si="2"/>
        <v>0</v>
      </c>
      <c r="AA60">
        <f t="shared" si="2"/>
        <v>0</v>
      </c>
      <c r="AB60" s="9"/>
      <c r="AC60" s="17">
        <f t="shared" si="3"/>
        <v>0</v>
      </c>
    </row>
    <row r="61" spans="2:29" x14ac:dyDescent="0.2">
      <c r="B61">
        <v>28.449000000000002</v>
      </c>
      <c r="C61">
        <v>0.1593</v>
      </c>
      <c r="D61">
        <v>28.318300000000001</v>
      </c>
      <c r="E61" t="s">
        <v>55</v>
      </c>
      <c r="F61" t="s">
        <v>86</v>
      </c>
      <c r="G61">
        <v>85.999968920000001</v>
      </c>
      <c r="H61" t="s">
        <v>103</v>
      </c>
      <c r="I61" t="s">
        <v>105</v>
      </c>
      <c r="J61">
        <v>1</v>
      </c>
      <c r="K61" t="s">
        <v>108</v>
      </c>
      <c r="L61">
        <v>1.172588372899297E-3</v>
      </c>
      <c r="M61">
        <v>1.4305578149371421E-2</v>
      </c>
      <c r="N61" t="s">
        <v>112</v>
      </c>
      <c r="O61">
        <v>21</v>
      </c>
      <c r="P61" t="str">
        <f t="shared" si="0"/>
        <v>L21</v>
      </c>
      <c r="U61" s="16">
        <v>21</v>
      </c>
      <c r="V61">
        <f t="shared" si="2"/>
        <v>0.17533089001150504</v>
      </c>
      <c r="W61">
        <f t="shared" si="2"/>
        <v>0</v>
      </c>
      <c r="X61">
        <f t="shared" si="2"/>
        <v>0</v>
      </c>
      <c r="Y61">
        <f t="shared" si="2"/>
        <v>0</v>
      </c>
      <c r="Z61">
        <f t="shared" si="2"/>
        <v>0</v>
      </c>
      <c r="AA61">
        <f t="shared" si="2"/>
        <v>0</v>
      </c>
      <c r="AB61" s="9"/>
      <c r="AC61" s="18">
        <f t="shared" si="3"/>
        <v>0.17533089001150504</v>
      </c>
    </row>
    <row r="62" spans="2:29" x14ac:dyDescent="0.2">
      <c r="B62">
        <v>28.507999999999999</v>
      </c>
      <c r="C62">
        <v>0.1744</v>
      </c>
      <c r="D62">
        <v>28.318300000000001</v>
      </c>
      <c r="E62" t="s">
        <v>55</v>
      </c>
      <c r="F62" t="s">
        <v>86</v>
      </c>
      <c r="G62">
        <v>85.999968920000001</v>
      </c>
      <c r="H62" t="s">
        <v>103</v>
      </c>
      <c r="I62" t="s">
        <v>105</v>
      </c>
      <c r="J62">
        <v>1</v>
      </c>
      <c r="K62" t="s">
        <v>108</v>
      </c>
      <c r="L62">
        <v>1.2837376788050049E-3</v>
      </c>
      <c r="M62">
        <v>1.566159968142106E-2</v>
      </c>
      <c r="N62" t="s">
        <v>112</v>
      </c>
      <c r="O62">
        <v>21</v>
      </c>
      <c r="P62" t="str">
        <f t="shared" si="0"/>
        <v>L21</v>
      </c>
      <c r="U62" s="16">
        <v>22</v>
      </c>
      <c r="V62">
        <f t="shared" si="2"/>
        <v>0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  <c r="AA62">
        <f t="shared" si="2"/>
        <v>0</v>
      </c>
      <c r="AB62" s="9"/>
      <c r="AC62" s="18">
        <f t="shared" si="3"/>
        <v>0</v>
      </c>
    </row>
    <row r="63" spans="2:29" x14ac:dyDescent="0.2">
      <c r="B63">
        <v>28.911999999999999</v>
      </c>
      <c r="C63">
        <v>0.37390000000000001</v>
      </c>
      <c r="D63">
        <v>29.077100000000002</v>
      </c>
      <c r="E63" t="s">
        <v>53</v>
      </c>
      <c r="F63" t="s">
        <v>84</v>
      </c>
      <c r="G63">
        <v>85.338956699999997</v>
      </c>
      <c r="H63" t="s">
        <v>103</v>
      </c>
      <c r="I63" t="s">
        <v>105</v>
      </c>
      <c r="J63">
        <v>1</v>
      </c>
      <c r="K63" t="s">
        <v>108</v>
      </c>
      <c r="L63">
        <v>2.7522334753738039E-3</v>
      </c>
      <c r="M63">
        <v>3.357724839956041E-2</v>
      </c>
      <c r="N63" t="s">
        <v>112</v>
      </c>
      <c r="O63">
        <v>24</v>
      </c>
      <c r="P63" t="str">
        <f t="shared" si="0"/>
        <v>L24</v>
      </c>
      <c r="U63" s="16">
        <v>23</v>
      </c>
      <c r="V63">
        <f t="shared" si="2"/>
        <v>0</v>
      </c>
      <c r="W63">
        <f t="shared" ref="W63:AA66" si="4">SUMIF($P$6:$P$212,_xlfn.CONCAT(W$40,$U63),$M$6:$M$212)</f>
        <v>0</v>
      </c>
      <c r="X63">
        <f t="shared" si="4"/>
        <v>0</v>
      </c>
      <c r="Y63">
        <f t="shared" si="4"/>
        <v>0</v>
      </c>
      <c r="Z63">
        <f t="shared" si="4"/>
        <v>0</v>
      </c>
      <c r="AA63">
        <f t="shared" si="4"/>
        <v>0</v>
      </c>
      <c r="AB63" s="9"/>
      <c r="AC63" s="18">
        <f t="shared" si="3"/>
        <v>0</v>
      </c>
    </row>
    <row r="64" spans="2:29" x14ac:dyDescent="0.2">
      <c r="B64">
        <v>28.984999999999999</v>
      </c>
      <c r="C64">
        <v>0.2707</v>
      </c>
      <c r="D64">
        <v>29.077100000000002</v>
      </c>
      <c r="E64" t="s">
        <v>53</v>
      </c>
      <c r="F64" t="s">
        <v>84</v>
      </c>
      <c r="G64">
        <v>85.338956699999997</v>
      </c>
      <c r="H64" t="s">
        <v>103</v>
      </c>
      <c r="I64" t="s">
        <v>105</v>
      </c>
      <c r="J64">
        <v>1</v>
      </c>
      <c r="K64" t="s">
        <v>108</v>
      </c>
      <c r="L64">
        <v>1.9925905369983649E-3</v>
      </c>
      <c r="M64">
        <v>2.4309604551380051E-2</v>
      </c>
      <c r="N64" t="s">
        <v>112</v>
      </c>
      <c r="O64">
        <v>24</v>
      </c>
      <c r="P64" t="str">
        <f t="shared" si="0"/>
        <v>L24</v>
      </c>
      <c r="U64" s="16">
        <v>24</v>
      </c>
      <c r="V64">
        <f t="shared" si="2"/>
        <v>1.1227588877119656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 s="9"/>
      <c r="AC64" s="18">
        <f t="shared" si="3"/>
        <v>1.1227588877119656</v>
      </c>
    </row>
    <row r="65" spans="2:29" x14ac:dyDescent="0.2">
      <c r="B65">
        <v>29.035</v>
      </c>
      <c r="C65">
        <v>0.11020000000000001</v>
      </c>
      <c r="D65">
        <v>29.077100000000002</v>
      </c>
      <c r="E65" t="s">
        <v>53</v>
      </c>
      <c r="F65" t="s">
        <v>84</v>
      </c>
      <c r="G65">
        <v>85.338956699999997</v>
      </c>
      <c r="H65" t="s">
        <v>103</v>
      </c>
      <c r="I65" t="s">
        <v>105</v>
      </c>
      <c r="J65">
        <v>1</v>
      </c>
      <c r="K65" t="s">
        <v>108</v>
      </c>
      <c r="L65">
        <v>8.1116910667609855E-4</v>
      </c>
      <c r="M65">
        <v>9.8962631014484024E-3</v>
      </c>
      <c r="N65" t="s">
        <v>112</v>
      </c>
      <c r="O65">
        <v>24</v>
      </c>
      <c r="P65" t="str">
        <f t="shared" si="0"/>
        <v>L24</v>
      </c>
      <c r="U65" s="16">
        <v>25</v>
      </c>
      <c r="V65">
        <f t="shared" si="2"/>
        <v>0</v>
      </c>
      <c r="W65">
        <f t="shared" si="4"/>
        <v>0</v>
      </c>
      <c r="X65">
        <f t="shared" si="4"/>
        <v>0</v>
      </c>
      <c r="Y65">
        <f t="shared" si="4"/>
        <v>0</v>
      </c>
      <c r="Z65">
        <f t="shared" si="4"/>
        <v>0</v>
      </c>
      <c r="AA65">
        <f t="shared" si="4"/>
        <v>0</v>
      </c>
      <c r="AB65" s="9"/>
      <c r="AC65" s="18">
        <f t="shared" si="3"/>
        <v>0</v>
      </c>
    </row>
    <row r="66" spans="2:29" ht="16" thickBot="1" x14ac:dyDescent="0.25">
      <c r="B66">
        <v>29.079000000000001</v>
      </c>
      <c r="C66">
        <v>1.5403</v>
      </c>
      <c r="D66">
        <v>29.077100000000002</v>
      </c>
      <c r="E66" t="s">
        <v>53</v>
      </c>
      <c r="F66" t="s">
        <v>84</v>
      </c>
      <c r="G66">
        <v>85.338956699999997</v>
      </c>
      <c r="H66" t="s">
        <v>103</v>
      </c>
      <c r="I66" t="s">
        <v>105</v>
      </c>
      <c r="J66">
        <v>1</v>
      </c>
      <c r="K66" t="s">
        <v>108</v>
      </c>
      <c r="L66">
        <v>1.133796529050086E-2</v>
      </c>
      <c r="M66">
        <v>0.1383231765441105</v>
      </c>
      <c r="N66" t="s">
        <v>112</v>
      </c>
      <c r="O66">
        <v>24</v>
      </c>
      <c r="P66" t="str">
        <f t="shared" si="0"/>
        <v>L24</v>
      </c>
      <c r="U66" s="16">
        <v>26</v>
      </c>
      <c r="V66">
        <f t="shared" si="2"/>
        <v>0</v>
      </c>
      <c r="W66">
        <f t="shared" si="4"/>
        <v>0</v>
      </c>
      <c r="X66">
        <f t="shared" si="4"/>
        <v>0</v>
      </c>
      <c r="Y66">
        <f t="shared" si="4"/>
        <v>0.44039268828950051</v>
      </c>
      <c r="Z66">
        <f t="shared" si="4"/>
        <v>0</v>
      </c>
      <c r="AA66">
        <f t="shared" si="4"/>
        <v>0</v>
      </c>
      <c r="AB66" s="9"/>
      <c r="AC66" s="18">
        <f t="shared" si="3"/>
        <v>0.44039268828950051</v>
      </c>
    </row>
    <row r="67" spans="2:29" ht="16" thickBot="1" x14ac:dyDescent="0.25">
      <c r="B67">
        <v>29.216000000000001</v>
      </c>
      <c r="C67">
        <v>5.5031999999999996</v>
      </c>
      <c r="D67">
        <v>29.077100000000002</v>
      </c>
      <c r="E67" t="s">
        <v>53</v>
      </c>
      <c r="F67" t="s">
        <v>84</v>
      </c>
      <c r="G67">
        <v>85.338956699999997</v>
      </c>
      <c r="H67" t="s">
        <v>103</v>
      </c>
      <c r="I67" t="s">
        <v>105</v>
      </c>
      <c r="J67">
        <v>1</v>
      </c>
      <c r="K67" t="s">
        <v>108</v>
      </c>
      <c r="L67">
        <v>4.0508401341741433E-2</v>
      </c>
      <c r="M67">
        <v>0.49420249636924529</v>
      </c>
      <c r="N67" t="s">
        <v>112</v>
      </c>
      <c r="O67">
        <v>24</v>
      </c>
      <c r="P67" t="str">
        <f t="shared" si="0"/>
        <v>L24</v>
      </c>
      <c r="U67" s="19"/>
      <c r="V67" s="20"/>
      <c r="W67" s="21"/>
      <c r="X67" s="21"/>
      <c r="Y67" s="21"/>
      <c r="Z67" s="21"/>
      <c r="AA67" s="21"/>
      <c r="AB67" s="22"/>
      <c r="AC67" s="23">
        <f t="shared" si="3"/>
        <v>0</v>
      </c>
    </row>
    <row r="68" spans="2:29" ht="17" thickBot="1" x14ac:dyDescent="0.25">
      <c r="B68">
        <v>29.274000000000001</v>
      </c>
      <c r="C68">
        <v>9.7199999999999995E-2</v>
      </c>
      <c r="D68">
        <v>29.077100000000002</v>
      </c>
      <c r="E68" t="s">
        <v>53</v>
      </c>
      <c r="F68" t="s">
        <v>84</v>
      </c>
      <c r="G68">
        <v>85.338956699999997</v>
      </c>
      <c r="H68" t="s">
        <v>103</v>
      </c>
      <c r="I68" t="s">
        <v>105</v>
      </c>
      <c r="J68">
        <v>1</v>
      </c>
      <c r="K68" t="s">
        <v>108</v>
      </c>
      <c r="L68">
        <v>7.1547765126058773E-4</v>
      </c>
      <c r="M68">
        <v>8.7288273453791695E-3</v>
      </c>
      <c r="N68" t="s">
        <v>112</v>
      </c>
      <c r="O68">
        <v>24</v>
      </c>
      <c r="P68" t="str">
        <f t="shared" si="0"/>
        <v>L24</v>
      </c>
      <c r="U68" s="24" t="s">
        <v>210</v>
      </c>
      <c r="V68" s="25">
        <f>SUM(V41:V66)</f>
        <v>1.3516930394771418</v>
      </c>
      <c r="W68" s="25">
        <f t="shared" ref="W68:AA68" si="5">SUM(W41:W66)</f>
        <v>3.6918718941681945</v>
      </c>
      <c r="X68" s="25">
        <f t="shared" si="5"/>
        <v>0</v>
      </c>
      <c r="Y68" s="25">
        <f t="shared" si="5"/>
        <v>0.44039268828950051</v>
      </c>
      <c r="Z68" s="25">
        <f t="shared" si="5"/>
        <v>0</v>
      </c>
      <c r="AA68" s="25">
        <f t="shared" si="5"/>
        <v>0.38569383298013371</v>
      </c>
      <c r="AB68" s="26" t="s">
        <v>211</v>
      </c>
      <c r="AC68" s="27">
        <f>SUM(V41:AA66)</f>
        <v>5.8696514549149708</v>
      </c>
    </row>
    <row r="69" spans="2:29" x14ac:dyDescent="0.2">
      <c r="B69">
        <v>29.331</v>
      </c>
      <c r="C69">
        <v>0.32900000000000001</v>
      </c>
      <c r="D69">
        <v>29.212299999999999</v>
      </c>
      <c r="E69" t="s">
        <v>56</v>
      </c>
      <c r="F69" t="s">
        <v>87</v>
      </c>
      <c r="G69">
        <v>71.946489670000005</v>
      </c>
      <c r="H69" t="s">
        <v>103</v>
      </c>
      <c r="I69" t="s">
        <v>106</v>
      </c>
      <c r="J69">
        <v>1</v>
      </c>
      <c r="K69" t="s">
        <v>109</v>
      </c>
      <c r="L69">
        <v>2.4217299101310019E-3</v>
      </c>
      <c r="M69">
        <v>2.954510490359822E-2</v>
      </c>
      <c r="N69" t="s">
        <v>113</v>
      </c>
      <c r="O69">
        <v>21</v>
      </c>
    </row>
    <row r="70" spans="2:29" x14ac:dyDescent="0.2">
      <c r="B70">
        <v>29.5</v>
      </c>
      <c r="C70">
        <v>0.25679999999999997</v>
      </c>
      <c r="D70">
        <v>29.330300000000001</v>
      </c>
      <c r="E70" t="s">
        <v>45</v>
      </c>
      <c r="H70" t="s">
        <v>103</v>
      </c>
      <c r="J70">
        <v>1</v>
      </c>
      <c r="K70" t="s">
        <v>109</v>
      </c>
      <c r="P70" t="str">
        <f t="shared" si="0"/>
        <v/>
      </c>
    </row>
    <row r="71" spans="2:29" x14ac:dyDescent="0.2">
      <c r="B71">
        <v>29.625</v>
      </c>
      <c r="C71">
        <v>0.54720000000000002</v>
      </c>
      <c r="D71">
        <v>29.811</v>
      </c>
      <c r="E71" t="s">
        <v>57</v>
      </c>
      <c r="F71" t="s">
        <v>88</v>
      </c>
      <c r="G71">
        <v>82.587623050000005</v>
      </c>
      <c r="H71" t="s">
        <v>103</v>
      </c>
      <c r="I71" t="s">
        <v>104</v>
      </c>
      <c r="J71">
        <v>1</v>
      </c>
      <c r="K71" t="s">
        <v>108</v>
      </c>
      <c r="L71">
        <v>4.0278741848744203E-3</v>
      </c>
      <c r="M71">
        <v>4.9140065055467932E-2</v>
      </c>
      <c r="N71" t="s">
        <v>111</v>
      </c>
      <c r="O71">
        <v>10</v>
      </c>
      <c r="P71" t="str">
        <f t="shared" ref="P71:P134" si="6">_xlfn.CONCAT(I71,O71)</f>
        <v>B10</v>
      </c>
    </row>
    <row r="72" spans="2:29" x14ac:dyDescent="0.2">
      <c r="B72">
        <v>29.655999999999999</v>
      </c>
      <c r="C72">
        <v>0.3478</v>
      </c>
      <c r="D72">
        <v>29.811</v>
      </c>
      <c r="E72" t="s">
        <v>57</v>
      </c>
      <c r="F72" t="s">
        <v>88</v>
      </c>
      <c r="G72">
        <v>82.587623050000005</v>
      </c>
      <c r="H72" t="s">
        <v>103</v>
      </c>
      <c r="I72" t="s">
        <v>104</v>
      </c>
      <c r="J72">
        <v>1</v>
      </c>
      <c r="K72" t="s">
        <v>108</v>
      </c>
      <c r="L72">
        <v>2.5601144764242018E-3</v>
      </c>
      <c r="M72">
        <v>3.1233396612375262E-2</v>
      </c>
      <c r="N72" t="s">
        <v>111</v>
      </c>
      <c r="O72">
        <v>10</v>
      </c>
      <c r="P72" t="str">
        <f t="shared" si="6"/>
        <v>B10</v>
      </c>
    </row>
    <row r="73" spans="2:29" x14ac:dyDescent="0.2">
      <c r="B73">
        <v>29.722000000000001</v>
      </c>
      <c r="C73">
        <v>0.37809999999999999</v>
      </c>
      <c r="D73">
        <v>29.811</v>
      </c>
      <c r="E73" t="s">
        <v>57</v>
      </c>
      <c r="F73" t="s">
        <v>88</v>
      </c>
      <c r="G73">
        <v>82.587623050000005</v>
      </c>
      <c r="H73" t="s">
        <v>103</v>
      </c>
      <c r="I73" t="s">
        <v>104</v>
      </c>
      <c r="J73">
        <v>1</v>
      </c>
      <c r="K73" t="s">
        <v>108</v>
      </c>
      <c r="L73">
        <v>2.7831491763541999E-3</v>
      </c>
      <c r="M73">
        <v>3.3954419951521243E-2</v>
      </c>
      <c r="N73" t="s">
        <v>111</v>
      </c>
      <c r="O73">
        <v>10</v>
      </c>
      <c r="P73" t="str">
        <f t="shared" si="6"/>
        <v>B10</v>
      </c>
    </row>
    <row r="74" spans="2:29" x14ac:dyDescent="0.2">
      <c r="B74">
        <v>29.765000000000001</v>
      </c>
      <c r="C74">
        <v>0.6421</v>
      </c>
      <c r="D74">
        <v>29.811</v>
      </c>
      <c r="E74" t="s">
        <v>57</v>
      </c>
      <c r="F74" t="s">
        <v>88</v>
      </c>
      <c r="G74">
        <v>82.587623050000005</v>
      </c>
      <c r="H74" t="s">
        <v>103</v>
      </c>
      <c r="I74" t="s">
        <v>104</v>
      </c>
      <c r="J74">
        <v>1</v>
      </c>
      <c r="K74" t="s">
        <v>108</v>
      </c>
      <c r="L74">
        <v>4.7264218094076483E-3</v>
      </c>
      <c r="M74">
        <v>5.7662346074773309E-2</v>
      </c>
      <c r="N74" t="s">
        <v>111</v>
      </c>
      <c r="O74">
        <v>10</v>
      </c>
      <c r="P74" t="str">
        <f t="shared" si="6"/>
        <v>B10</v>
      </c>
    </row>
    <row r="75" spans="2:29" x14ac:dyDescent="0.2">
      <c r="B75">
        <v>29.812000000000001</v>
      </c>
      <c r="C75">
        <v>2.7886000000000002</v>
      </c>
      <c r="D75">
        <v>29.811</v>
      </c>
      <c r="E75" t="s">
        <v>57</v>
      </c>
      <c r="F75" t="s">
        <v>88</v>
      </c>
      <c r="G75">
        <v>82.587623050000005</v>
      </c>
      <c r="H75" t="s">
        <v>103</v>
      </c>
      <c r="I75" t="s">
        <v>104</v>
      </c>
      <c r="J75">
        <v>1</v>
      </c>
      <c r="K75" t="s">
        <v>108</v>
      </c>
      <c r="L75">
        <v>2.0526553274745628E-2</v>
      </c>
      <c r="M75">
        <v>0.25042394995189671</v>
      </c>
      <c r="N75" t="s">
        <v>111</v>
      </c>
      <c r="O75">
        <v>10</v>
      </c>
      <c r="P75" t="str">
        <f t="shared" si="6"/>
        <v>B10</v>
      </c>
    </row>
    <row r="76" spans="2:29" x14ac:dyDescent="0.2">
      <c r="B76">
        <v>29.86</v>
      </c>
      <c r="C76">
        <v>1.0736000000000001</v>
      </c>
      <c r="D76">
        <v>29.811</v>
      </c>
      <c r="E76" t="s">
        <v>57</v>
      </c>
      <c r="F76" t="s">
        <v>88</v>
      </c>
      <c r="G76">
        <v>82.587623050000005</v>
      </c>
      <c r="H76" t="s">
        <v>103</v>
      </c>
      <c r="I76" t="s">
        <v>104</v>
      </c>
      <c r="J76">
        <v>1</v>
      </c>
      <c r="K76" t="s">
        <v>108</v>
      </c>
      <c r="L76">
        <v>7.902642041084023E-3</v>
      </c>
      <c r="M76">
        <v>9.6412232901225081E-2</v>
      </c>
      <c r="N76" t="s">
        <v>111</v>
      </c>
      <c r="O76">
        <v>10</v>
      </c>
      <c r="P76" t="str">
        <f t="shared" si="6"/>
        <v>B10</v>
      </c>
    </row>
    <row r="77" spans="2:29" x14ac:dyDescent="0.2">
      <c r="B77">
        <v>29.957999999999998</v>
      </c>
      <c r="C77">
        <v>0.4012</v>
      </c>
      <c r="D77">
        <v>29.811</v>
      </c>
      <c r="E77" t="s">
        <v>57</v>
      </c>
      <c r="F77" t="s">
        <v>88</v>
      </c>
      <c r="G77">
        <v>82.587623050000005</v>
      </c>
      <c r="H77" t="s">
        <v>103</v>
      </c>
      <c r="I77" t="s">
        <v>104</v>
      </c>
      <c r="J77">
        <v>1</v>
      </c>
      <c r="K77" t="s">
        <v>108</v>
      </c>
      <c r="L77">
        <v>2.9531855317463771E-3</v>
      </c>
      <c r="M77">
        <v>3.6028863487305787E-2</v>
      </c>
      <c r="N77" t="s">
        <v>111</v>
      </c>
      <c r="O77">
        <v>10</v>
      </c>
      <c r="P77" t="str">
        <f t="shared" si="6"/>
        <v>B10</v>
      </c>
    </row>
    <row r="78" spans="2:29" x14ac:dyDescent="0.2">
      <c r="B78">
        <v>30.346</v>
      </c>
      <c r="C78">
        <v>0.60089999999999999</v>
      </c>
      <c r="D78">
        <v>30.540299999999998</v>
      </c>
      <c r="E78" t="s">
        <v>58</v>
      </c>
      <c r="F78" t="s">
        <v>89</v>
      </c>
      <c r="G78">
        <v>73.278014010000007</v>
      </c>
      <c r="H78" t="s">
        <v>103</v>
      </c>
      <c r="I78" t="s">
        <v>104</v>
      </c>
      <c r="J78">
        <v>1</v>
      </c>
      <c r="K78" t="s">
        <v>110</v>
      </c>
      <c r="L78">
        <v>4.4231535045523374E-3</v>
      </c>
      <c r="M78">
        <v>5.3962472755538511E-2</v>
      </c>
      <c r="N78" t="s">
        <v>111</v>
      </c>
      <c r="O78">
        <v>14</v>
      </c>
      <c r="P78" t="str">
        <f t="shared" si="6"/>
        <v>B14</v>
      </c>
    </row>
    <row r="79" spans="2:29" x14ac:dyDescent="0.2">
      <c r="B79">
        <v>30.384</v>
      </c>
      <c r="C79">
        <v>0.28739999999999999</v>
      </c>
      <c r="D79">
        <v>30.540299999999998</v>
      </c>
      <c r="E79" t="s">
        <v>58</v>
      </c>
      <c r="F79" t="s">
        <v>89</v>
      </c>
      <c r="G79">
        <v>73.278014010000007</v>
      </c>
      <c r="H79" t="s">
        <v>103</v>
      </c>
      <c r="I79" t="s">
        <v>104</v>
      </c>
      <c r="J79">
        <v>1</v>
      </c>
      <c r="K79" t="s">
        <v>110</v>
      </c>
      <c r="L79">
        <v>2.115517252801367E-3</v>
      </c>
      <c r="M79">
        <v>2.580931048417668E-2</v>
      </c>
      <c r="N79" t="s">
        <v>111</v>
      </c>
      <c r="O79">
        <v>14</v>
      </c>
      <c r="P79" t="str">
        <f t="shared" si="6"/>
        <v>B14</v>
      </c>
    </row>
    <row r="80" spans="2:29" x14ac:dyDescent="0.2">
      <c r="B80">
        <v>30.434000000000001</v>
      </c>
      <c r="C80">
        <v>0.3241</v>
      </c>
      <c r="D80">
        <v>30.540299999999998</v>
      </c>
      <c r="E80" t="s">
        <v>58</v>
      </c>
      <c r="F80" t="s">
        <v>89</v>
      </c>
      <c r="G80">
        <v>73.278014010000007</v>
      </c>
      <c r="H80" t="s">
        <v>103</v>
      </c>
      <c r="I80" t="s">
        <v>104</v>
      </c>
      <c r="J80">
        <v>1</v>
      </c>
      <c r="K80" t="s">
        <v>110</v>
      </c>
      <c r="L80">
        <v>2.3856615923205401E-3</v>
      </c>
      <c r="M80">
        <v>2.9105071426310591E-2</v>
      </c>
      <c r="N80" t="s">
        <v>111</v>
      </c>
      <c r="O80">
        <v>14</v>
      </c>
      <c r="P80" t="str">
        <f t="shared" si="6"/>
        <v>B14</v>
      </c>
    </row>
    <row r="81" spans="2:16" x14ac:dyDescent="0.2">
      <c r="B81">
        <v>30.542999999999999</v>
      </c>
      <c r="C81">
        <v>1.7401</v>
      </c>
      <c r="D81">
        <v>30.540299999999998</v>
      </c>
      <c r="E81" t="s">
        <v>58</v>
      </c>
      <c r="F81" t="s">
        <v>89</v>
      </c>
      <c r="G81">
        <v>73.278014010000007</v>
      </c>
      <c r="H81" t="s">
        <v>103</v>
      </c>
      <c r="I81" t="s">
        <v>104</v>
      </c>
      <c r="J81">
        <v>1</v>
      </c>
      <c r="K81" t="s">
        <v>110</v>
      </c>
      <c r="L81">
        <v>1.2808669351425399E-2</v>
      </c>
      <c r="M81">
        <v>0.1562657660873899</v>
      </c>
      <c r="N81" t="s">
        <v>111</v>
      </c>
      <c r="O81">
        <v>14</v>
      </c>
      <c r="P81" t="str">
        <f t="shared" si="6"/>
        <v>B14</v>
      </c>
    </row>
    <row r="82" spans="2:16" x14ac:dyDescent="0.2">
      <c r="B82">
        <v>30.710999999999999</v>
      </c>
      <c r="C82">
        <v>6.4730999999999996</v>
      </c>
      <c r="D82">
        <v>30.540299999999998</v>
      </c>
      <c r="E82" t="s">
        <v>58</v>
      </c>
      <c r="F82" t="s">
        <v>89</v>
      </c>
      <c r="G82">
        <v>73.278014010000007</v>
      </c>
      <c r="H82" t="s">
        <v>103</v>
      </c>
      <c r="I82" t="s">
        <v>104</v>
      </c>
      <c r="J82">
        <v>1</v>
      </c>
      <c r="K82" t="s">
        <v>110</v>
      </c>
      <c r="L82">
        <v>4.76477200038571E-2</v>
      </c>
      <c r="M82">
        <v>0.58130218404705658</v>
      </c>
      <c r="N82" t="s">
        <v>111</v>
      </c>
      <c r="O82">
        <v>14</v>
      </c>
      <c r="P82" t="str">
        <f t="shared" si="6"/>
        <v>B14</v>
      </c>
    </row>
    <row r="83" spans="2:16" x14ac:dyDescent="0.2">
      <c r="B83">
        <v>30.809000000000001</v>
      </c>
      <c r="C83">
        <v>0.75609999999999999</v>
      </c>
      <c r="D83">
        <v>30.608972730000001</v>
      </c>
      <c r="E83" t="s">
        <v>45</v>
      </c>
      <c r="H83" t="s">
        <v>103</v>
      </c>
      <c r="J83">
        <v>1</v>
      </c>
      <c r="K83" t="s">
        <v>109</v>
      </c>
      <c r="P83" t="str">
        <f t="shared" si="6"/>
        <v/>
      </c>
    </row>
    <row r="84" spans="2:16" x14ac:dyDescent="0.2">
      <c r="B84">
        <v>30.943999999999999</v>
      </c>
      <c r="C84">
        <v>0.52729999999999999</v>
      </c>
      <c r="D84">
        <v>30.812100000000001</v>
      </c>
      <c r="E84" t="s">
        <v>45</v>
      </c>
      <c r="H84" t="s">
        <v>103</v>
      </c>
      <c r="J84">
        <v>1</v>
      </c>
      <c r="K84" t="s">
        <v>109</v>
      </c>
      <c r="P84" t="str">
        <f t="shared" si="6"/>
        <v/>
      </c>
    </row>
    <row r="85" spans="2:16" x14ac:dyDescent="0.2">
      <c r="B85">
        <v>31.027000000000001</v>
      </c>
      <c r="C85">
        <v>0.71230000000000004</v>
      </c>
      <c r="D85">
        <v>30.823508990000001</v>
      </c>
      <c r="E85" t="s">
        <v>45</v>
      </c>
      <c r="H85" t="s">
        <v>103</v>
      </c>
      <c r="J85">
        <v>1</v>
      </c>
      <c r="K85" t="s">
        <v>109</v>
      </c>
      <c r="P85" t="str">
        <f t="shared" si="6"/>
        <v/>
      </c>
    </row>
    <row r="86" spans="2:16" x14ac:dyDescent="0.2">
      <c r="B86">
        <v>31.119</v>
      </c>
      <c r="C86">
        <v>1.0045999999999999</v>
      </c>
      <c r="D86">
        <v>31.032299999999999</v>
      </c>
      <c r="E86" t="s">
        <v>59</v>
      </c>
      <c r="F86" t="s">
        <v>90</v>
      </c>
      <c r="G86">
        <v>66.518255629999999</v>
      </c>
      <c r="H86" t="s">
        <v>103</v>
      </c>
      <c r="I86" t="s">
        <v>106</v>
      </c>
      <c r="J86">
        <v>1</v>
      </c>
      <c r="K86" t="s">
        <v>109</v>
      </c>
      <c r="L86">
        <v>7.3947412392632349E-3</v>
      </c>
      <c r="M86">
        <v>9.0215843119011457E-2</v>
      </c>
      <c r="N86" t="s">
        <v>113</v>
      </c>
      <c r="O86">
        <v>28</v>
      </c>
    </row>
    <row r="87" spans="2:16" x14ac:dyDescent="0.2">
      <c r="B87">
        <v>31.16</v>
      </c>
      <c r="C87">
        <v>0.4214</v>
      </c>
      <c r="D87">
        <v>31.032299999999999</v>
      </c>
      <c r="E87" t="s">
        <v>59</v>
      </c>
      <c r="F87" t="s">
        <v>90</v>
      </c>
      <c r="G87">
        <v>66.518255629999999</v>
      </c>
      <c r="H87" t="s">
        <v>103</v>
      </c>
      <c r="I87" t="s">
        <v>106</v>
      </c>
      <c r="J87">
        <v>1</v>
      </c>
      <c r="K87" t="s">
        <v>109</v>
      </c>
      <c r="L87">
        <v>3.101875331699709E-3</v>
      </c>
      <c r="M87">
        <v>3.7842879046736437E-2</v>
      </c>
      <c r="N87" t="s">
        <v>113</v>
      </c>
      <c r="O87">
        <v>28</v>
      </c>
    </row>
    <row r="88" spans="2:16" x14ac:dyDescent="0.2">
      <c r="B88">
        <v>31.239000000000001</v>
      </c>
      <c r="C88">
        <v>0.68930000000000002</v>
      </c>
      <c r="D88">
        <v>31.210513240000001</v>
      </c>
      <c r="E88" t="s">
        <v>45</v>
      </c>
      <c r="H88" t="s">
        <v>103</v>
      </c>
      <c r="J88">
        <v>1</v>
      </c>
      <c r="K88" t="s">
        <v>109</v>
      </c>
      <c r="P88" t="str">
        <f t="shared" si="6"/>
        <v/>
      </c>
    </row>
    <row r="89" spans="2:16" x14ac:dyDescent="0.2">
      <c r="B89">
        <v>31.344000000000001</v>
      </c>
      <c r="C89">
        <v>3.1456</v>
      </c>
      <c r="D89">
        <v>31.336600000000001</v>
      </c>
      <c r="E89" t="s">
        <v>60</v>
      </c>
      <c r="F89" t="s">
        <v>91</v>
      </c>
      <c r="G89">
        <v>55.340161080000001</v>
      </c>
      <c r="H89" t="s">
        <v>102</v>
      </c>
      <c r="I89" t="s">
        <v>104</v>
      </c>
      <c r="J89">
        <v>1</v>
      </c>
      <c r="K89" t="s">
        <v>108</v>
      </c>
      <c r="L89">
        <v>2.3154387858079269E-2</v>
      </c>
      <c r="M89">
        <v>0.28248353186856712</v>
      </c>
      <c r="N89" t="s">
        <v>111</v>
      </c>
      <c r="O89">
        <v>9</v>
      </c>
      <c r="P89" t="str">
        <f t="shared" si="6"/>
        <v>B9</v>
      </c>
    </row>
    <row r="90" spans="2:16" x14ac:dyDescent="0.2">
      <c r="B90">
        <v>31.417999999999999</v>
      </c>
      <c r="C90">
        <v>1.2874000000000001</v>
      </c>
      <c r="D90">
        <v>31.2699</v>
      </c>
      <c r="E90" t="s">
        <v>61</v>
      </c>
      <c r="F90" t="s">
        <v>92</v>
      </c>
      <c r="G90">
        <v>56.678118089999998</v>
      </c>
      <c r="H90" t="s">
        <v>103</v>
      </c>
      <c r="I90" t="s">
        <v>106</v>
      </c>
      <c r="J90">
        <v>1</v>
      </c>
      <c r="K90" t="s">
        <v>109</v>
      </c>
      <c r="L90">
        <v>9.476398438609885E-3</v>
      </c>
      <c r="M90">
        <v>0.1156120609510406</v>
      </c>
      <c r="N90" t="s">
        <v>113</v>
      </c>
      <c r="O90">
        <v>12</v>
      </c>
    </row>
    <row r="91" spans="2:16" x14ac:dyDescent="0.2">
      <c r="B91">
        <v>31.545999999999999</v>
      </c>
      <c r="C91">
        <v>0.4546</v>
      </c>
      <c r="D91">
        <v>31.3429</v>
      </c>
      <c r="E91" t="s">
        <v>62</v>
      </c>
      <c r="F91" t="s">
        <v>93</v>
      </c>
      <c r="G91">
        <v>80.189217540000001</v>
      </c>
      <c r="H91" t="s">
        <v>103</v>
      </c>
      <c r="I91" t="s">
        <v>104</v>
      </c>
      <c r="J91">
        <v>1</v>
      </c>
      <c r="K91" t="s">
        <v>108</v>
      </c>
      <c r="L91">
        <v>3.346256587068551E-3</v>
      </c>
      <c r="M91">
        <v>4.0824330362236323E-2</v>
      </c>
      <c r="N91" t="s">
        <v>111</v>
      </c>
      <c r="O91">
        <v>15</v>
      </c>
      <c r="P91" t="str">
        <f t="shared" si="6"/>
        <v>B15</v>
      </c>
    </row>
    <row r="92" spans="2:16" x14ac:dyDescent="0.2">
      <c r="B92">
        <v>31.6</v>
      </c>
      <c r="C92">
        <v>0.20219999999999999</v>
      </c>
      <c r="D92">
        <v>31.507000000000001</v>
      </c>
      <c r="E92" t="s">
        <v>45</v>
      </c>
      <c r="H92" t="s">
        <v>103</v>
      </c>
      <c r="J92">
        <v>1</v>
      </c>
      <c r="K92" t="s">
        <v>109</v>
      </c>
      <c r="P92" t="str">
        <f t="shared" si="6"/>
        <v/>
      </c>
    </row>
    <row r="93" spans="2:16" x14ac:dyDescent="0.2">
      <c r="B93">
        <v>31.646999999999998</v>
      </c>
      <c r="C93">
        <v>0.40589999999999998</v>
      </c>
      <c r="D93">
        <v>31.507000000000001</v>
      </c>
      <c r="E93" t="s">
        <v>45</v>
      </c>
      <c r="H93" t="s">
        <v>103</v>
      </c>
      <c r="J93">
        <v>1</v>
      </c>
      <c r="K93" t="s">
        <v>109</v>
      </c>
      <c r="P93" t="str">
        <f t="shared" si="6"/>
        <v/>
      </c>
    </row>
    <row r="94" spans="2:16" x14ac:dyDescent="0.2">
      <c r="B94">
        <v>31.771000000000001</v>
      </c>
      <c r="C94">
        <v>1.1679999999999999</v>
      </c>
      <c r="D94">
        <v>31.6799</v>
      </c>
      <c r="E94" t="s">
        <v>63</v>
      </c>
      <c r="F94" t="s">
        <v>94</v>
      </c>
      <c r="G94">
        <v>50.725750840000003</v>
      </c>
      <c r="H94" t="s">
        <v>103</v>
      </c>
      <c r="I94" t="s">
        <v>106</v>
      </c>
      <c r="J94">
        <v>1</v>
      </c>
      <c r="K94" t="s">
        <v>109</v>
      </c>
      <c r="L94">
        <v>8.5975092250243461E-3</v>
      </c>
      <c r="M94">
        <v>0.104889612545297</v>
      </c>
      <c r="N94" t="s">
        <v>113</v>
      </c>
      <c r="O94">
        <v>17</v>
      </c>
    </row>
    <row r="95" spans="2:16" x14ac:dyDescent="0.2">
      <c r="B95">
        <v>31.858000000000001</v>
      </c>
      <c r="C95">
        <v>0.46360000000000001</v>
      </c>
      <c r="D95">
        <v>31.6799</v>
      </c>
      <c r="E95" t="s">
        <v>63</v>
      </c>
      <c r="F95" t="s">
        <v>94</v>
      </c>
      <c r="G95">
        <v>50.725750840000003</v>
      </c>
      <c r="H95" t="s">
        <v>103</v>
      </c>
      <c r="I95" t="s">
        <v>106</v>
      </c>
      <c r="J95">
        <v>1</v>
      </c>
      <c r="K95" t="s">
        <v>109</v>
      </c>
      <c r="L95">
        <v>3.4125045177408279E-3</v>
      </c>
      <c r="M95">
        <v>4.1632555116438097E-2</v>
      </c>
      <c r="N95" t="s">
        <v>113</v>
      </c>
      <c r="O95">
        <v>17</v>
      </c>
    </row>
    <row r="96" spans="2:16" x14ac:dyDescent="0.2">
      <c r="B96">
        <v>31.896999999999998</v>
      </c>
      <c r="C96">
        <v>0.46100000000000002</v>
      </c>
      <c r="D96">
        <v>31.768957990000001</v>
      </c>
      <c r="E96" t="s">
        <v>64</v>
      </c>
      <c r="F96" t="s">
        <v>95</v>
      </c>
      <c r="G96">
        <v>50.05011382</v>
      </c>
      <c r="H96" t="s">
        <v>103</v>
      </c>
      <c r="I96" t="s">
        <v>106</v>
      </c>
      <c r="J96">
        <v>1</v>
      </c>
      <c r="K96" t="s">
        <v>109</v>
      </c>
      <c r="L96">
        <v>3.3933662266577261E-3</v>
      </c>
      <c r="M96">
        <v>4.1399067965224259E-2</v>
      </c>
      <c r="N96" t="s">
        <v>113</v>
      </c>
      <c r="O96">
        <v>10</v>
      </c>
    </row>
    <row r="97" spans="2:16" x14ac:dyDescent="0.2">
      <c r="B97">
        <v>32.020000000000003</v>
      </c>
      <c r="C97">
        <v>1.9161999999999999</v>
      </c>
      <c r="D97">
        <v>31.8416</v>
      </c>
      <c r="E97" t="s">
        <v>65</v>
      </c>
      <c r="F97" t="s">
        <v>94</v>
      </c>
      <c r="G97">
        <v>55.081152199999998</v>
      </c>
      <c r="H97" t="s">
        <v>103</v>
      </c>
      <c r="I97" t="s">
        <v>106</v>
      </c>
      <c r="J97">
        <v>1</v>
      </c>
      <c r="K97" t="s">
        <v>109</v>
      </c>
      <c r="L97">
        <v>1.410492052824628E-2</v>
      </c>
      <c r="M97">
        <v>0.1720800304446046</v>
      </c>
      <c r="N97" t="s">
        <v>113</v>
      </c>
      <c r="O97">
        <v>17</v>
      </c>
    </row>
    <row r="98" spans="2:16" x14ac:dyDescent="0.2">
      <c r="B98">
        <v>32.247999999999998</v>
      </c>
      <c r="C98">
        <v>1.7818000000000001</v>
      </c>
      <c r="D98">
        <v>32.137099999999997</v>
      </c>
      <c r="E98" t="s">
        <v>59</v>
      </c>
      <c r="F98" t="s">
        <v>90</v>
      </c>
      <c r="G98">
        <v>52.173620649999997</v>
      </c>
      <c r="H98" t="s">
        <v>103</v>
      </c>
      <c r="I98" t="s">
        <v>106</v>
      </c>
      <c r="J98">
        <v>1</v>
      </c>
      <c r="K98" t="s">
        <v>109</v>
      </c>
      <c r="L98">
        <v>1.3115618096873611E-2</v>
      </c>
      <c r="M98">
        <v>0.16001054078185811</v>
      </c>
      <c r="N98" t="s">
        <v>113</v>
      </c>
      <c r="O98">
        <v>28</v>
      </c>
    </row>
    <row r="99" spans="2:16" x14ac:dyDescent="0.2">
      <c r="B99">
        <v>32.357999999999997</v>
      </c>
      <c r="C99">
        <v>0.36349999999999999</v>
      </c>
      <c r="D99">
        <v>32.243600000000001</v>
      </c>
      <c r="E99" t="s">
        <v>44</v>
      </c>
      <c r="F99" t="s">
        <v>78</v>
      </c>
      <c r="G99">
        <v>50.792688890000001</v>
      </c>
      <c r="H99" t="s">
        <v>103</v>
      </c>
      <c r="I99" t="s">
        <v>104</v>
      </c>
      <c r="J99">
        <v>1</v>
      </c>
      <c r="K99" t="s">
        <v>108</v>
      </c>
      <c r="L99">
        <v>2.6756803110413951E-3</v>
      </c>
      <c r="M99">
        <v>3.2643299794705018E-2</v>
      </c>
      <c r="N99" t="s">
        <v>111</v>
      </c>
      <c r="O99">
        <v>11</v>
      </c>
      <c r="P99" t="str">
        <f t="shared" si="6"/>
        <v>B11</v>
      </c>
    </row>
    <row r="100" spans="2:16" x14ac:dyDescent="0.2">
      <c r="B100">
        <v>32.497</v>
      </c>
      <c r="C100">
        <v>6.1044999999999998</v>
      </c>
      <c r="D100">
        <v>32.363999999999997</v>
      </c>
      <c r="E100" t="s">
        <v>45</v>
      </c>
      <c r="H100" t="s">
        <v>103</v>
      </c>
      <c r="J100">
        <v>1</v>
      </c>
      <c r="K100" t="s">
        <v>109</v>
      </c>
      <c r="P100" t="str">
        <f t="shared" si="6"/>
        <v/>
      </c>
    </row>
    <row r="101" spans="2:16" x14ac:dyDescent="0.2">
      <c r="B101">
        <v>32.587000000000003</v>
      </c>
      <c r="C101">
        <v>0.51880000000000004</v>
      </c>
      <c r="D101">
        <v>32.483800000000002</v>
      </c>
      <c r="E101" t="s">
        <v>66</v>
      </c>
      <c r="F101" t="s">
        <v>96</v>
      </c>
      <c r="G101">
        <v>54.201775269999999</v>
      </c>
      <c r="H101" t="s">
        <v>103</v>
      </c>
      <c r="I101" t="s">
        <v>106</v>
      </c>
      <c r="J101">
        <v>1</v>
      </c>
      <c r="K101" t="s">
        <v>109</v>
      </c>
      <c r="L101">
        <v>3.8188251591974578E-3</v>
      </c>
      <c r="M101">
        <v>4.6589666942208993E-2</v>
      </c>
      <c r="N101" t="s">
        <v>113</v>
      </c>
      <c r="O101">
        <v>12</v>
      </c>
    </row>
    <row r="102" spans="2:16" x14ac:dyDescent="0.2">
      <c r="B102">
        <v>32.697000000000003</v>
      </c>
      <c r="C102">
        <v>0.60829999999999995</v>
      </c>
      <c r="D102">
        <v>32.493699999999997</v>
      </c>
      <c r="E102" t="s">
        <v>67</v>
      </c>
      <c r="F102" t="s">
        <v>97</v>
      </c>
      <c r="G102">
        <v>61.393832349999997</v>
      </c>
      <c r="H102" t="s">
        <v>103</v>
      </c>
      <c r="I102" t="s">
        <v>106</v>
      </c>
      <c r="J102">
        <v>1</v>
      </c>
      <c r="K102" t="s">
        <v>109</v>
      </c>
      <c r="L102">
        <v>4.4776240253273196E-3</v>
      </c>
      <c r="M102">
        <v>5.4627013108993303E-2</v>
      </c>
      <c r="N102" t="s">
        <v>113</v>
      </c>
      <c r="O102">
        <v>15</v>
      </c>
    </row>
    <row r="103" spans="2:16" x14ac:dyDescent="0.2">
      <c r="B103">
        <v>32.851999999999997</v>
      </c>
      <c r="C103">
        <v>0.85409999999999997</v>
      </c>
      <c r="D103">
        <v>32.760899999999999</v>
      </c>
      <c r="E103" t="s">
        <v>45</v>
      </c>
      <c r="H103" t="s">
        <v>103</v>
      </c>
      <c r="J103">
        <v>1</v>
      </c>
      <c r="K103" t="s">
        <v>109</v>
      </c>
      <c r="P103" t="str">
        <f t="shared" si="6"/>
        <v/>
      </c>
    </row>
    <row r="104" spans="2:16" x14ac:dyDescent="0.2">
      <c r="B104">
        <v>32.979999999999997</v>
      </c>
      <c r="C104">
        <v>1.3796999999999999</v>
      </c>
      <c r="D104">
        <v>33.0306</v>
      </c>
      <c r="E104" t="s">
        <v>45</v>
      </c>
      <c r="H104" t="s">
        <v>103</v>
      </c>
      <c r="J104">
        <v>1</v>
      </c>
      <c r="K104" t="s">
        <v>109</v>
      </c>
      <c r="P104" t="str">
        <f t="shared" si="6"/>
        <v/>
      </c>
    </row>
    <row r="105" spans="2:16" x14ac:dyDescent="0.2">
      <c r="B105">
        <v>33.057000000000002</v>
      </c>
      <c r="C105">
        <v>0.69330000000000003</v>
      </c>
      <c r="D105">
        <v>33.0306</v>
      </c>
      <c r="E105" t="s">
        <v>45</v>
      </c>
      <c r="H105" t="s">
        <v>103</v>
      </c>
      <c r="J105">
        <v>1</v>
      </c>
      <c r="K105" t="s">
        <v>109</v>
      </c>
      <c r="P105" t="str">
        <f t="shared" si="6"/>
        <v/>
      </c>
    </row>
    <row r="106" spans="2:16" x14ac:dyDescent="0.2">
      <c r="B106">
        <v>33.168999999999997</v>
      </c>
      <c r="C106">
        <v>0.76649999999999996</v>
      </c>
      <c r="D106">
        <v>33.0306</v>
      </c>
      <c r="E106" t="s">
        <v>45</v>
      </c>
      <c r="H106" t="s">
        <v>103</v>
      </c>
      <c r="J106">
        <v>1</v>
      </c>
      <c r="K106" t="s">
        <v>109</v>
      </c>
      <c r="P106" t="str">
        <f t="shared" si="6"/>
        <v/>
      </c>
    </row>
    <row r="107" spans="2:16" x14ac:dyDescent="0.2">
      <c r="B107">
        <v>33.293999999999997</v>
      </c>
      <c r="C107">
        <v>2.8834</v>
      </c>
      <c r="D107">
        <v>33.167214100000002</v>
      </c>
      <c r="E107" t="s">
        <v>45</v>
      </c>
      <c r="H107" t="s">
        <v>103</v>
      </c>
      <c r="J107">
        <v>1</v>
      </c>
      <c r="K107" t="s">
        <v>109</v>
      </c>
      <c r="P107" t="str">
        <f t="shared" si="6"/>
        <v/>
      </c>
    </row>
    <row r="108" spans="2:16" x14ac:dyDescent="0.2">
      <c r="B108">
        <v>33.411999999999999</v>
      </c>
      <c r="C108">
        <v>1.3669</v>
      </c>
      <c r="D108">
        <v>33.277999999999999</v>
      </c>
      <c r="E108" t="s">
        <v>68</v>
      </c>
      <c r="F108" t="s">
        <v>98</v>
      </c>
      <c r="G108">
        <v>50.77967151</v>
      </c>
      <c r="H108" t="s">
        <v>103</v>
      </c>
      <c r="I108" t="s">
        <v>106</v>
      </c>
      <c r="J108">
        <v>1</v>
      </c>
      <c r="K108" t="s">
        <v>109</v>
      </c>
      <c r="L108">
        <v>1.0061588492881661E-2</v>
      </c>
      <c r="M108">
        <v>0.1227513796131563</v>
      </c>
      <c r="N108" t="s">
        <v>113</v>
      </c>
      <c r="O108">
        <v>15</v>
      </c>
    </row>
    <row r="109" spans="2:16" x14ac:dyDescent="0.2">
      <c r="B109">
        <v>33.578000000000003</v>
      </c>
      <c r="C109">
        <v>1.1335999999999999</v>
      </c>
      <c r="D109">
        <v>33.3964</v>
      </c>
      <c r="E109" t="s">
        <v>59</v>
      </c>
      <c r="F109" t="s">
        <v>90</v>
      </c>
      <c r="G109">
        <v>51.13060428</v>
      </c>
      <c r="H109" t="s">
        <v>103</v>
      </c>
      <c r="I109" t="s">
        <v>106</v>
      </c>
      <c r="J109">
        <v>1</v>
      </c>
      <c r="K109" t="s">
        <v>109</v>
      </c>
      <c r="L109">
        <v>8.3442949122325329E-3</v>
      </c>
      <c r="M109">
        <v>0.1018003979292369</v>
      </c>
      <c r="N109" t="s">
        <v>113</v>
      </c>
      <c r="O109">
        <v>28</v>
      </c>
    </row>
    <row r="110" spans="2:16" x14ac:dyDescent="0.2">
      <c r="B110">
        <v>33.790999999999997</v>
      </c>
      <c r="C110">
        <v>0.80940000000000001</v>
      </c>
      <c r="D110">
        <v>33.671599999999998</v>
      </c>
      <c r="E110" t="s">
        <v>59</v>
      </c>
      <c r="F110" t="s">
        <v>90</v>
      </c>
      <c r="G110">
        <v>54.932116790000002</v>
      </c>
      <c r="H110" t="s">
        <v>103</v>
      </c>
      <c r="I110" t="s">
        <v>106</v>
      </c>
      <c r="J110">
        <v>1</v>
      </c>
      <c r="K110" t="s">
        <v>109</v>
      </c>
      <c r="L110">
        <v>5.9578972317934128E-3</v>
      </c>
      <c r="M110">
        <v>7.2686346227879631E-2</v>
      </c>
      <c r="N110" t="s">
        <v>113</v>
      </c>
      <c r="O110">
        <v>28</v>
      </c>
    </row>
    <row r="111" spans="2:16" x14ac:dyDescent="0.2">
      <c r="B111">
        <v>33.890999999999998</v>
      </c>
      <c r="C111">
        <v>0.623</v>
      </c>
      <c r="D111">
        <v>33.851900000000001</v>
      </c>
      <c r="E111" t="s">
        <v>59</v>
      </c>
      <c r="F111" t="s">
        <v>90</v>
      </c>
      <c r="G111">
        <v>53.242728790000001</v>
      </c>
      <c r="H111" t="s">
        <v>103</v>
      </c>
      <c r="I111" t="s">
        <v>106</v>
      </c>
      <c r="J111">
        <v>1</v>
      </c>
      <c r="K111" t="s">
        <v>109</v>
      </c>
      <c r="L111">
        <v>4.5858289787587053E-3</v>
      </c>
      <c r="M111">
        <v>5.59471135408562E-2</v>
      </c>
      <c r="N111" t="s">
        <v>113</v>
      </c>
      <c r="O111">
        <v>28</v>
      </c>
    </row>
    <row r="112" spans="2:16" x14ac:dyDescent="0.2">
      <c r="B112">
        <v>34.018000000000001</v>
      </c>
      <c r="C112">
        <v>0.79769999999999996</v>
      </c>
      <c r="D112">
        <v>33.851900000000001</v>
      </c>
      <c r="E112" t="s">
        <v>59</v>
      </c>
      <c r="F112" t="s">
        <v>90</v>
      </c>
      <c r="G112">
        <v>53.242728790000001</v>
      </c>
      <c r="H112" t="s">
        <v>103</v>
      </c>
      <c r="I112" t="s">
        <v>106</v>
      </c>
      <c r="J112">
        <v>1</v>
      </c>
      <c r="K112" t="s">
        <v>109</v>
      </c>
      <c r="L112">
        <v>5.8717749219194528E-3</v>
      </c>
      <c r="M112">
        <v>7.1635654047417327E-2</v>
      </c>
      <c r="N112" t="s">
        <v>113</v>
      </c>
      <c r="O112">
        <v>28</v>
      </c>
    </row>
    <row r="113" spans="2:16" x14ac:dyDescent="0.2">
      <c r="B113">
        <v>34.25</v>
      </c>
      <c r="C113">
        <v>1.3607</v>
      </c>
      <c r="D113">
        <v>34.075571330000002</v>
      </c>
      <c r="E113" t="s">
        <v>45</v>
      </c>
      <c r="H113" t="s">
        <v>103</v>
      </c>
      <c r="J113">
        <v>1</v>
      </c>
      <c r="K113" t="s">
        <v>109</v>
      </c>
      <c r="P113" t="str">
        <f t="shared" si="6"/>
        <v/>
      </c>
    </row>
    <row r="114" spans="2:16" x14ac:dyDescent="0.2">
      <c r="B114">
        <v>34.517000000000003</v>
      </c>
      <c r="C114">
        <v>1.9212</v>
      </c>
      <c r="D114">
        <v>34.315199999999997</v>
      </c>
      <c r="E114" t="s">
        <v>45</v>
      </c>
      <c r="H114" t="s">
        <v>103</v>
      </c>
      <c r="J114">
        <v>1</v>
      </c>
      <c r="K114" t="s">
        <v>109</v>
      </c>
      <c r="P114" t="str">
        <f t="shared" si="6"/>
        <v/>
      </c>
    </row>
    <row r="115" spans="2:16" x14ac:dyDescent="0.2">
      <c r="B115">
        <v>34.676000000000002</v>
      </c>
      <c r="C115">
        <v>0.23419999999999999</v>
      </c>
      <c r="D115">
        <v>34.533099999999997</v>
      </c>
      <c r="E115" t="s">
        <v>59</v>
      </c>
      <c r="F115" t="s">
        <v>90</v>
      </c>
      <c r="G115">
        <v>51.43931104</v>
      </c>
      <c r="H115" t="s">
        <v>103</v>
      </c>
      <c r="I115" t="s">
        <v>106</v>
      </c>
      <c r="J115">
        <v>1</v>
      </c>
      <c r="K115" t="s">
        <v>109</v>
      </c>
      <c r="L115">
        <v>1.7239183737163539E-3</v>
      </c>
      <c r="M115">
        <v>2.1031804159339518E-2</v>
      </c>
      <c r="N115" t="s">
        <v>113</v>
      </c>
      <c r="O115">
        <v>28</v>
      </c>
    </row>
    <row r="116" spans="2:16" x14ac:dyDescent="0.2">
      <c r="B116">
        <v>34.896000000000001</v>
      </c>
      <c r="C116">
        <v>5.4484000000000004</v>
      </c>
      <c r="D116">
        <v>34.891300000000001</v>
      </c>
      <c r="E116" t="s">
        <v>69</v>
      </c>
      <c r="F116" t="s">
        <v>76</v>
      </c>
      <c r="G116">
        <v>54.676691959999999</v>
      </c>
      <c r="H116" t="s">
        <v>103</v>
      </c>
      <c r="I116" t="s">
        <v>106</v>
      </c>
      <c r="J116">
        <v>1</v>
      </c>
      <c r="K116" t="s">
        <v>109</v>
      </c>
      <c r="L116">
        <v>4.0105025052759119E-2</v>
      </c>
      <c r="M116">
        <v>0.48928130564366118</v>
      </c>
      <c r="N116" t="s">
        <v>113</v>
      </c>
      <c r="O116">
        <v>9</v>
      </c>
    </row>
    <row r="117" spans="2:16" x14ac:dyDescent="0.2">
      <c r="B117">
        <v>34.981000000000002</v>
      </c>
      <c r="C117">
        <v>0.44309999999999999</v>
      </c>
      <c r="D117">
        <v>34.891300000000001</v>
      </c>
      <c r="E117" t="s">
        <v>69</v>
      </c>
      <c r="F117" t="s">
        <v>76</v>
      </c>
      <c r="G117">
        <v>54.676691959999999</v>
      </c>
      <c r="H117" t="s">
        <v>103</v>
      </c>
      <c r="I117" t="s">
        <v>106</v>
      </c>
      <c r="J117">
        <v>1</v>
      </c>
      <c r="K117" t="s">
        <v>109</v>
      </c>
      <c r="L117">
        <v>3.2616064534317529E-3</v>
      </c>
      <c r="M117">
        <v>3.9791598731867391E-2</v>
      </c>
      <c r="N117" t="s">
        <v>113</v>
      </c>
      <c r="O117">
        <v>9</v>
      </c>
    </row>
    <row r="118" spans="2:16" x14ac:dyDescent="0.2">
      <c r="B118">
        <v>35.118000000000002</v>
      </c>
      <c r="C118">
        <v>1.0797000000000001</v>
      </c>
      <c r="D118">
        <v>35.197000000000003</v>
      </c>
      <c r="E118" t="s">
        <v>59</v>
      </c>
      <c r="F118" t="s">
        <v>90</v>
      </c>
      <c r="G118">
        <v>67.331034799999998</v>
      </c>
      <c r="H118" t="s">
        <v>103</v>
      </c>
      <c r="I118" t="s">
        <v>106</v>
      </c>
      <c r="J118">
        <v>1</v>
      </c>
      <c r="K118" t="s">
        <v>109</v>
      </c>
      <c r="L118">
        <v>7.9475434163174558E-3</v>
      </c>
      <c r="M118">
        <v>9.6960029679072954E-2</v>
      </c>
      <c r="N118" t="s">
        <v>113</v>
      </c>
      <c r="O118">
        <v>28</v>
      </c>
    </row>
    <row r="119" spans="2:16" x14ac:dyDescent="0.2">
      <c r="B119">
        <v>35.244</v>
      </c>
      <c r="C119">
        <v>9.8500000000000004E-2</v>
      </c>
      <c r="D119">
        <v>35.197000000000003</v>
      </c>
      <c r="E119" t="s">
        <v>59</v>
      </c>
      <c r="F119" t="s">
        <v>90</v>
      </c>
      <c r="G119">
        <v>67.331034799999998</v>
      </c>
      <c r="H119" t="s">
        <v>103</v>
      </c>
      <c r="I119" t="s">
        <v>106</v>
      </c>
      <c r="J119">
        <v>1</v>
      </c>
      <c r="K119" t="s">
        <v>109</v>
      </c>
      <c r="L119">
        <v>7.2504679680213883E-4</v>
      </c>
      <c r="M119">
        <v>8.8455709209860935E-3</v>
      </c>
      <c r="N119" t="s">
        <v>113</v>
      </c>
      <c r="O119">
        <v>28</v>
      </c>
    </row>
    <row r="120" spans="2:16" x14ac:dyDescent="0.2">
      <c r="B120">
        <v>35.317</v>
      </c>
      <c r="C120">
        <v>1.0869</v>
      </c>
      <c r="D120">
        <v>35.197000000000003</v>
      </c>
      <c r="E120" t="s">
        <v>59</v>
      </c>
      <c r="F120" t="s">
        <v>90</v>
      </c>
      <c r="G120">
        <v>67.331034799999998</v>
      </c>
      <c r="H120" t="s">
        <v>103</v>
      </c>
      <c r="I120" t="s">
        <v>106</v>
      </c>
      <c r="J120">
        <v>1</v>
      </c>
      <c r="K120" t="s">
        <v>109</v>
      </c>
      <c r="L120">
        <v>8.0005417608552763E-3</v>
      </c>
      <c r="M120">
        <v>9.7606609482434367E-2</v>
      </c>
      <c r="N120" t="s">
        <v>113</v>
      </c>
      <c r="O120">
        <v>28</v>
      </c>
    </row>
    <row r="121" spans="2:16" x14ac:dyDescent="0.2">
      <c r="B121">
        <v>35.512</v>
      </c>
      <c r="C121">
        <v>1.8683000000000001</v>
      </c>
      <c r="D121">
        <v>35.404400000000003</v>
      </c>
      <c r="E121" t="s">
        <v>59</v>
      </c>
      <c r="F121" t="s">
        <v>90</v>
      </c>
      <c r="G121">
        <v>52.499177369999998</v>
      </c>
      <c r="H121" t="s">
        <v>103</v>
      </c>
      <c r="I121" t="s">
        <v>106</v>
      </c>
      <c r="J121">
        <v>1</v>
      </c>
      <c r="K121" t="s">
        <v>109</v>
      </c>
      <c r="L121">
        <v>1.3752334319446049E-2</v>
      </c>
      <c r="M121">
        <v>0.1677784786972418</v>
      </c>
      <c r="N121" t="s">
        <v>113</v>
      </c>
      <c r="O121">
        <v>28</v>
      </c>
    </row>
    <row r="122" spans="2:16" x14ac:dyDescent="0.2">
      <c r="B122">
        <v>35.642000000000003</v>
      </c>
      <c r="C122">
        <v>0.81979999999999997</v>
      </c>
      <c r="D122">
        <v>35.630899999999997</v>
      </c>
      <c r="E122" t="s">
        <v>45</v>
      </c>
      <c r="H122" t="s">
        <v>103</v>
      </c>
      <c r="J122">
        <v>1</v>
      </c>
      <c r="K122" t="s">
        <v>109</v>
      </c>
      <c r="P122" t="str">
        <f t="shared" si="6"/>
        <v/>
      </c>
    </row>
    <row r="123" spans="2:16" x14ac:dyDescent="0.2">
      <c r="B123">
        <v>35.796999999999997</v>
      </c>
      <c r="C123">
        <v>0.74770000000000003</v>
      </c>
      <c r="D123">
        <v>35.630899999999997</v>
      </c>
      <c r="E123" t="s">
        <v>45</v>
      </c>
      <c r="H123" t="s">
        <v>103</v>
      </c>
      <c r="J123">
        <v>1</v>
      </c>
      <c r="K123" t="s">
        <v>109</v>
      </c>
      <c r="P123" t="str">
        <f t="shared" si="6"/>
        <v/>
      </c>
    </row>
    <row r="124" spans="2:16" x14ac:dyDescent="0.2">
      <c r="B124">
        <v>35.965000000000003</v>
      </c>
      <c r="C124">
        <v>3.3003999999999998</v>
      </c>
      <c r="D124">
        <v>35.811399999999999</v>
      </c>
      <c r="E124" t="s">
        <v>70</v>
      </c>
      <c r="F124" t="s">
        <v>99</v>
      </c>
      <c r="G124">
        <v>50.169326519999998</v>
      </c>
      <c r="H124" t="s">
        <v>103</v>
      </c>
      <c r="I124" t="s">
        <v>106</v>
      </c>
      <c r="J124">
        <v>1</v>
      </c>
      <c r="K124" t="s">
        <v>109</v>
      </c>
      <c r="L124">
        <v>2.4293852265642429E-2</v>
      </c>
      <c r="M124">
        <v>0.29638499764083759</v>
      </c>
      <c r="N124" t="s">
        <v>113</v>
      </c>
      <c r="O124">
        <v>11</v>
      </c>
    </row>
    <row r="125" spans="2:16" x14ac:dyDescent="0.2">
      <c r="B125">
        <v>36.155999999999999</v>
      </c>
      <c r="C125">
        <v>2.2296999999999998</v>
      </c>
      <c r="D125">
        <v>35.964100000000002</v>
      </c>
      <c r="E125" t="s">
        <v>71</v>
      </c>
      <c r="F125" t="s">
        <v>100</v>
      </c>
      <c r="G125">
        <v>52.372607340000002</v>
      </c>
      <c r="H125" t="s">
        <v>103</v>
      </c>
      <c r="I125" t="s">
        <v>106</v>
      </c>
      <c r="J125">
        <v>1</v>
      </c>
      <c r="K125" t="s">
        <v>109</v>
      </c>
      <c r="L125">
        <v>1.6412556779997249E-2</v>
      </c>
      <c r="M125">
        <v>0.2002331927159664</v>
      </c>
      <c r="N125" t="s">
        <v>113</v>
      </c>
      <c r="O125">
        <v>12</v>
      </c>
    </row>
    <row r="126" spans="2:16" x14ac:dyDescent="0.2">
      <c r="B126">
        <v>36.326999999999998</v>
      </c>
      <c r="C126">
        <v>0.33660000000000001</v>
      </c>
      <c r="D126">
        <v>36.270800000000001</v>
      </c>
      <c r="E126" t="s">
        <v>59</v>
      </c>
      <c r="F126" t="s">
        <v>90</v>
      </c>
      <c r="G126">
        <v>70.243769709999995</v>
      </c>
      <c r="H126" t="s">
        <v>103</v>
      </c>
      <c r="I126" t="s">
        <v>106</v>
      </c>
      <c r="J126">
        <v>1</v>
      </c>
      <c r="K126" t="s">
        <v>109</v>
      </c>
      <c r="L126">
        <v>2.4776726071431472E-3</v>
      </c>
      <c r="M126">
        <v>3.0227605807146389E-2</v>
      </c>
      <c r="N126" t="s">
        <v>113</v>
      </c>
      <c r="O126">
        <v>28</v>
      </c>
    </row>
    <row r="127" spans="2:16" x14ac:dyDescent="0.2">
      <c r="B127">
        <v>36.411000000000001</v>
      </c>
      <c r="C127">
        <v>0.55410000000000004</v>
      </c>
      <c r="D127">
        <v>36.270800000000001</v>
      </c>
      <c r="E127" t="s">
        <v>59</v>
      </c>
      <c r="F127" t="s">
        <v>90</v>
      </c>
      <c r="G127">
        <v>70.243769709999995</v>
      </c>
      <c r="H127" t="s">
        <v>103</v>
      </c>
      <c r="I127" t="s">
        <v>106</v>
      </c>
      <c r="J127">
        <v>1</v>
      </c>
      <c r="K127" t="s">
        <v>109</v>
      </c>
      <c r="L127">
        <v>4.0786642650564994E-3</v>
      </c>
      <c r="M127">
        <v>4.9759704033689289E-2</v>
      </c>
      <c r="N127" t="s">
        <v>113</v>
      </c>
      <c r="O127">
        <v>28</v>
      </c>
    </row>
    <row r="128" spans="2:16" x14ac:dyDescent="0.2">
      <c r="B128">
        <v>36.616999999999997</v>
      </c>
      <c r="C128">
        <v>0.73809999999999998</v>
      </c>
      <c r="D128">
        <v>36.504300000000001</v>
      </c>
      <c r="E128" t="s">
        <v>59</v>
      </c>
      <c r="F128" t="s">
        <v>90</v>
      </c>
      <c r="G128">
        <v>53.638744180000003</v>
      </c>
      <c r="H128" t="s">
        <v>103</v>
      </c>
      <c r="I128" t="s">
        <v>106</v>
      </c>
      <c r="J128">
        <v>1</v>
      </c>
      <c r="K128" t="s">
        <v>109</v>
      </c>
      <c r="L128">
        <v>5.4330664032452656E-3</v>
      </c>
      <c r="M128">
        <v>6.628341011959224E-2</v>
      </c>
      <c r="N128" t="s">
        <v>113</v>
      </c>
      <c r="O128">
        <v>28</v>
      </c>
    </row>
    <row r="129" spans="2:16" x14ac:dyDescent="0.2">
      <c r="B129">
        <v>36.887999999999998</v>
      </c>
      <c r="C129">
        <v>6.3600000000000004E-2</v>
      </c>
      <c r="D129">
        <v>36.697600000000001</v>
      </c>
      <c r="E129" t="s">
        <v>59</v>
      </c>
      <c r="F129" t="s">
        <v>90</v>
      </c>
      <c r="G129">
        <v>66.535636049999994</v>
      </c>
      <c r="H129" t="s">
        <v>103</v>
      </c>
      <c r="I129" t="s">
        <v>106</v>
      </c>
      <c r="J129">
        <v>1</v>
      </c>
      <c r="K129" t="s">
        <v>109</v>
      </c>
      <c r="L129">
        <v>4.6815204341742162E-4</v>
      </c>
      <c r="M129">
        <v>5.7114549296925438E-3</v>
      </c>
      <c r="N129" t="s">
        <v>113</v>
      </c>
      <c r="O129">
        <v>28</v>
      </c>
    </row>
    <row r="130" spans="2:16" x14ac:dyDescent="0.2">
      <c r="B130">
        <v>37.018000000000001</v>
      </c>
      <c r="C130">
        <v>1.1715</v>
      </c>
      <c r="D130">
        <v>37.069099999999999</v>
      </c>
      <c r="E130" t="s">
        <v>45</v>
      </c>
      <c r="H130" t="s">
        <v>103</v>
      </c>
      <c r="J130">
        <v>1</v>
      </c>
      <c r="K130" t="s">
        <v>109</v>
      </c>
    </row>
    <row r="131" spans="2:16" x14ac:dyDescent="0.2">
      <c r="B131">
        <v>37.35</v>
      </c>
      <c r="C131">
        <v>1.1543000000000001</v>
      </c>
      <c r="D131">
        <v>37.311900000000001</v>
      </c>
      <c r="E131" t="s">
        <v>59</v>
      </c>
      <c r="F131" t="s">
        <v>90</v>
      </c>
      <c r="G131">
        <v>57.552792359999998</v>
      </c>
      <c r="H131" t="s">
        <v>103</v>
      </c>
      <c r="I131" t="s">
        <v>106</v>
      </c>
      <c r="J131">
        <v>1</v>
      </c>
      <c r="K131" t="s">
        <v>109</v>
      </c>
      <c r="L131">
        <v>8.496665152778771E-3</v>
      </c>
      <c r="M131">
        <v>0.10365931486390099</v>
      </c>
      <c r="N131" t="s">
        <v>113</v>
      </c>
      <c r="O131">
        <v>28</v>
      </c>
    </row>
    <row r="132" spans="2:16" x14ac:dyDescent="0.2">
      <c r="B132">
        <v>37.509</v>
      </c>
      <c r="C132">
        <v>6.7199999999999996E-2</v>
      </c>
      <c r="D132">
        <v>37.311900000000001</v>
      </c>
      <c r="E132" t="s">
        <v>59</v>
      </c>
      <c r="F132" t="s">
        <v>90</v>
      </c>
      <c r="G132">
        <v>57.552792359999998</v>
      </c>
      <c r="H132" t="s">
        <v>103</v>
      </c>
      <c r="I132" t="s">
        <v>106</v>
      </c>
      <c r="J132">
        <v>1</v>
      </c>
      <c r="K132" t="s">
        <v>109</v>
      </c>
      <c r="L132">
        <v>4.9465121568633222E-4</v>
      </c>
      <c r="M132">
        <v>6.0347448313732531E-3</v>
      </c>
      <c r="N132" t="s">
        <v>113</v>
      </c>
      <c r="O132">
        <v>28</v>
      </c>
    </row>
    <row r="133" spans="2:16" x14ac:dyDescent="0.2">
      <c r="B133">
        <v>37.69</v>
      </c>
      <c r="C133">
        <v>2.3692000000000002</v>
      </c>
      <c r="D133">
        <v>37.551200000000001</v>
      </c>
      <c r="E133" t="s">
        <v>45</v>
      </c>
      <c r="H133" t="s">
        <v>103</v>
      </c>
      <c r="J133">
        <v>1</v>
      </c>
      <c r="K133" t="s">
        <v>109</v>
      </c>
      <c r="P133" t="str">
        <f t="shared" si="6"/>
        <v/>
      </c>
    </row>
    <row r="134" spans="2:16" x14ac:dyDescent="0.2">
      <c r="B134">
        <v>38.284999999999997</v>
      </c>
      <c r="C134">
        <v>4.3472999999999997</v>
      </c>
      <c r="D134">
        <v>38.439300000000003</v>
      </c>
      <c r="E134" t="s">
        <v>72</v>
      </c>
      <c r="F134" t="s">
        <v>101</v>
      </c>
      <c r="G134">
        <v>57.816468860000001</v>
      </c>
      <c r="H134" t="s">
        <v>103</v>
      </c>
      <c r="I134" t="s">
        <v>107</v>
      </c>
      <c r="J134">
        <v>1</v>
      </c>
      <c r="K134" t="s">
        <v>108</v>
      </c>
      <c r="L134">
        <v>3.1999958779065363E-2</v>
      </c>
      <c r="M134">
        <v>0.39039949710459743</v>
      </c>
      <c r="N134" t="s">
        <v>114</v>
      </c>
      <c r="O134">
        <v>26</v>
      </c>
      <c r="P134" t="str">
        <f t="shared" si="6"/>
        <v>A26</v>
      </c>
    </row>
    <row r="135" spans="2:16" x14ac:dyDescent="0.2">
      <c r="B135">
        <v>38.503999999999998</v>
      </c>
      <c r="C135">
        <v>0.19009999999999999</v>
      </c>
      <c r="D135">
        <v>38.439300000000003</v>
      </c>
      <c r="E135" t="s">
        <v>72</v>
      </c>
      <c r="F135" t="s">
        <v>101</v>
      </c>
      <c r="G135">
        <v>57.816468860000001</v>
      </c>
      <c r="H135" t="s">
        <v>103</v>
      </c>
      <c r="I135" t="s">
        <v>107</v>
      </c>
      <c r="J135">
        <v>1</v>
      </c>
      <c r="K135" t="s">
        <v>108</v>
      </c>
      <c r="L135">
        <v>1.399303513422199E-3</v>
      </c>
      <c r="M135">
        <v>1.707150286375082E-2</v>
      </c>
      <c r="N135" t="s">
        <v>114</v>
      </c>
      <c r="O135">
        <v>26</v>
      </c>
      <c r="P135" t="str">
        <f t="shared" ref="P135:P140" si="7">_xlfn.CONCAT(I135,O135)</f>
        <v>A26</v>
      </c>
    </row>
    <row r="136" spans="2:16" x14ac:dyDescent="0.2">
      <c r="B136">
        <v>38.613</v>
      </c>
      <c r="C136">
        <v>0.36659999999999998</v>
      </c>
      <c r="D136">
        <v>38.439300000000003</v>
      </c>
      <c r="E136" t="s">
        <v>72</v>
      </c>
      <c r="F136" t="s">
        <v>101</v>
      </c>
      <c r="G136">
        <v>57.816468860000001</v>
      </c>
      <c r="H136" t="s">
        <v>103</v>
      </c>
      <c r="I136" t="s">
        <v>107</v>
      </c>
      <c r="J136">
        <v>1</v>
      </c>
      <c r="K136" t="s">
        <v>108</v>
      </c>
      <c r="L136">
        <v>2.6984990427174021E-3</v>
      </c>
      <c r="M136">
        <v>3.2921688321152297E-2</v>
      </c>
      <c r="N136" t="s">
        <v>114</v>
      </c>
      <c r="O136">
        <v>26</v>
      </c>
      <c r="P136" t="str">
        <f t="shared" si="7"/>
        <v>A26</v>
      </c>
    </row>
    <row r="137" spans="2:16" x14ac:dyDescent="0.2">
      <c r="B137">
        <v>38.758000000000003</v>
      </c>
      <c r="C137">
        <v>0.80069999999999997</v>
      </c>
      <c r="D137">
        <v>38.666988160000002</v>
      </c>
      <c r="E137" t="s">
        <v>45</v>
      </c>
      <c r="H137" t="s">
        <v>103</v>
      </c>
      <c r="J137">
        <v>1</v>
      </c>
      <c r="K137" t="s">
        <v>109</v>
      </c>
      <c r="P137" t="str">
        <f t="shared" si="7"/>
        <v/>
      </c>
    </row>
    <row r="138" spans="2:16" x14ac:dyDescent="0.2">
      <c r="B138">
        <v>39.348999999999997</v>
      </c>
      <c r="C138">
        <v>1.1407</v>
      </c>
      <c r="D138">
        <v>39.387224750000001</v>
      </c>
      <c r="E138" t="s">
        <v>45</v>
      </c>
      <c r="H138" t="s">
        <v>103</v>
      </c>
      <c r="J138">
        <v>1</v>
      </c>
      <c r="K138" t="s">
        <v>109</v>
      </c>
      <c r="P138" t="str">
        <f t="shared" si="7"/>
        <v/>
      </c>
    </row>
    <row r="139" spans="2:16" x14ac:dyDescent="0.2">
      <c r="B139">
        <v>39.781999999999996</v>
      </c>
      <c r="C139">
        <v>3.9584000000000001</v>
      </c>
      <c r="D139">
        <v>39.586263680000002</v>
      </c>
      <c r="E139" t="s">
        <v>45</v>
      </c>
      <c r="H139" t="s">
        <v>103</v>
      </c>
      <c r="J139">
        <v>1</v>
      </c>
      <c r="K139" t="s">
        <v>109</v>
      </c>
      <c r="P139" t="str">
        <f t="shared" si="7"/>
        <v/>
      </c>
    </row>
    <row r="140" spans="2:16" x14ac:dyDescent="0.2">
      <c r="B140">
        <v>39.968000000000004</v>
      </c>
      <c r="C140">
        <v>0.15939999999999999</v>
      </c>
      <c r="D140">
        <v>39.81</v>
      </c>
      <c r="E140" t="s">
        <v>59</v>
      </c>
      <c r="F140" t="s">
        <v>90</v>
      </c>
      <c r="G140">
        <v>69.834062660000001</v>
      </c>
      <c r="H140" t="s">
        <v>103</v>
      </c>
      <c r="I140" t="s">
        <v>106</v>
      </c>
      <c r="J140">
        <v>1</v>
      </c>
      <c r="K140" t="s">
        <v>109</v>
      </c>
      <c r="L140">
        <v>1.173324461017877E-3</v>
      </c>
      <c r="M140">
        <v>1.4314558424418099E-2</v>
      </c>
      <c r="N140" t="s">
        <v>113</v>
      </c>
      <c r="O140">
        <v>28</v>
      </c>
    </row>
  </sheetData>
  <mergeCells count="3">
    <mergeCell ref="V38:AA38"/>
    <mergeCell ref="AC38:AC40"/>
    <mergeCell ref="U39:U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E64"/>
  <sheetViews>
    <sheetView topLeftCell="L29" workbookViewId="0">
      <selection activeCell="W33" sqref="W33:AE63"/>
    </sheetView>
  </sheetViews>
  <sheetFormatPr baseColWidth="10" defaultColWidth="8.83203125" defaultRowHeight="15" x14ac:dyDescent="0.2"/>
  <sheetData>
    <row r="2" spans="2:30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V2" s="1" t="s">
        <v>119</v>
      </c>
      <c r="W2" s="1" t="s">
        <v>115</v>
      </c>
    </row>
    <row r="3" spans="2:30" x14ac:dyDescent="0.2">
      <c r="B3" t="s">
        <v>19</v>
      </c>
      <c r="C3" t="s">
        <v>20</v>
      </c>
      <c r="D3" t="s">
        <v>21</v>
      </c>
      <c r="E3">
        <v>29.9</v>
      </c>
      <c r="F3" t="s">
        <v>22</v>
      </c>
      <c r="G3">
        <v>299.8</v>
      </c>
      <c r="H3">
        <v>254</v>
      </c>
      <c r="I3">
        <v>25</v>
      </c>
      <c r="J3">
        <v>217</v>
      </c>
      <c r="K3">
        <v>122</v>
      </c>
      <c r="L3">
        <v>41</v>
      </c>
      <c r="M3" s="2">
        <v>45261.561805555553</v>
      </c>
      <c r="N3" s="2">
        <v>45264.529861111107</v>
      </c>
      <c r="O3">
        <v>1.283333333333333</v>
      </c>
      <c r="P3" t="s">
        <v>23</v>
      </c>
      <c r="Q3">
        <v>12.2</v>
      </c>
      <c r="R3">
        <v>13</v>
      </c>
      <c r="S3">
        <v>300.7</v>
      </c>
      <c r="T3">
        <v>69.95</v>
      </c>
      <c r="V3" t="s">
        <v>120</v>
      </c>
      <c r="W3">
        <v>5.8099054767711433E-2</v>
      </c>
    </row>
    <row r="4" spans="2:30" x14ac:dyDescent="0.2">
      <c r="V4" t="s">
        <v>121</v>
      </c>
      <c r="W4">
        <v>5.8099054767711433E-2</v>
      </c>
    </row>
    <row r="5" spans="2:30" x14ac:dyDescent="0.2">
      <c r="B5" s="1" t="s">
        <v>124</v>
      </c>
      <c r="C5" s="1" t="s">
        <v>125</v>
      </c>
      <c r="D5" s="1" t="s">
        <v>126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37</v>
      </c>
      <c r="N5" s="1" t="s">
        <v>127</v>
      </c>
      <c r="O5" s="1" t="s">
        <v>33</v>
      </c>
      <c r="P5" s="1" t="s">
        <v>128</v>
      </c>
      <c r="Q5" s="1" t="s">
        <v>129</v>
      </c>
      <c r="R5" s="1" t="s">
        <v>130</v>
      </c>
      <c r="S5" s="1" t="s">
        <v>115</v>
      </c>
      <c r="T5" s="1" t="s">
        <v>36</v>
      </c>
      <c r="U5" s="31" t="s">
        <v>212</v>
      </c>
      <c r="V5" t="s">
        <v>122</v>
      </c>
      <c r="W5">
        <v>5.809905476771144E-2</v>
      </c>
    </row>
    <row r="6" spans="2:30" x14ac:dyDescent="0.2">
      <c r="B6">
        <v>5</v>
      </c>
      <c r="C6">
        <v>5</v>
      </c>
      <c r="D6">
        <v>5</v>
      </c>
      <c r="E6">
        <v>1.4119999999999999</v>
      </c>
      <c r="F6">
        <v>11.437799999999999</v>
      </c>
      <c r="G6">
        <v>2.8902999999999999</v>
      </c>
      <c r="H6" t="s">
        <v>131</v>
      </c>
      <c r="I6" t="s">
        <v>180</v>
      </c>
      <c r="J6">
        <v>97.952350420000002</v>
      </c>
      <c r="K6" t="s">
        <v>103</v>
      </c>
      <c r="L6" t="s">
        <v>104</v>
      </c>
      <c r="M6">
        <v>5</v>
      </c>
      <c r="N6">
        <v>4350.7700000000004</v>
      </c>
      <c r="O6" t="s">
        <v>197</v>
      </c>
      <c r="P6">
        <v>72.150999999999996</v>
      </c>
      <c r="Q6">
        <v>2.6289139623560881E-3</v>
      </c>
      <c r="R6">
        <v>3.8973638907158118E-8</v>
      </c>
      <c r="S6">
        <v>2.8119870207903661E-3</v>
      </c>
      <c r="T6" t="s">
        <v>111</v>
      </c>
      <c r="U6" t="str">
        <f>_xlfn.CONCAT(L6,M6)</f>
        <v>B5</v>
      </c>
      <c r="V6" t="s">
        <v>123</v>
      </c>
      <c r="W6">
        <v>5.8099054767711433E-2</v>
      </c>
    </row>
    <row r="7" spans="2:30" x14ac:dyDescent="0.2">
      <c r="B7">
        <v>6</v>
      </c>
      <c r="C7">
        <v>6</v>
      </c>
      <c r="D7">
        <v>6</v>
      </c>
      <c r="E7">
        <v>1.466</v>
      </c>
      <c r="F7">
        <v>32.557299999999998</v>
      </c>
      <c r="G7">
        <v>3.0369999999999999</v>
      </c>
      <c r="H7" t="s">
        <v>132</v>
      </c>
      <c r="I7" t="s">
        <v>180</v>
      </c>
      <c r="J7">
        <v>96.047000330000003</v>
      </c>
      <c r="K7" t="s">
        <v>103</v>
      </c>
      <c r="L7" t="s">
        <v>105</v>
      </c>
      <c r="M7">
        <v>5</v>
      </c>
      <c r="N7">
        <v>4350.7700000000004</v>
      </c>
      <c r="O7" t="s">
        <v>197</v>
      </c>
      <c r="P7">
        <v>72.150999999999996</v>
      </c>
      <c r="Q7">
        <v>7.4831121847397106E-3</v>
      </c>
      <c r="R7">
        <v>1.109371080095839E-7</v>
      </c>
      <c r="S7">
        <v>8.0042232799994902E-3</v>
      </c>
      <c r="T7" t="s">
        <v>112</v>
      </c>
      <c r="U7" t="str">
        <f t="shared" ref="U7:U64" si="0">_xlfn.CONCAT(L7,M7)</f>
        <v>L5</v>
      </c>
    </row>
    <row r="8" spans="2:30" x14ac:dyDescent="0.2">
      <c r="B8">
        <v>7</v>
      </c>
      <c r="C8">
        <v>7</v>
      </c>
      <c r="D8">
        <v>7</v>
      </c>
      <c r="E8">
        <v>1.528</v>
      </c>
      <c r="F8">
        <v>5.1733000000000002</v>
      </c>
      <c r="G8">
        <v>3.2006999999999999</v>
      </c>
      <c r="H8" t="s">
        <v>133</v>
      </c>
      <c r="I8" t="s">
        <v>181</v>
      </c>
      <c r="J8">
        <v>98.889486980000001</v>
      </c>
      <c r="K8" t="s">
        <v>103</v>
      </c>
      <c r="L8" t="s">
        <v>195</v>
      </c>
      <c r="M8">
        <v>5</v>
      </c>
      <c r="N8">
        <v>4350.7700000000004</v>
      </c>
      <c r="O8" t="s">
        <v>197</v>
      </c>
      <c r="P8">
        <v>70.134999999999991</v>
      </c>
      <c r="Q8">
        <v>1.1890538916099909E-3</v>
      </c>
      <c r="R8">
        <v>1.7627719155641921E-8</v>
      </c>
      <c r="S8">
        <v>1.2363200829809461E-3</v>
      </c>
      <c r="T8" t="s">
        <v>117</v>
      </c>
      <c r="U8" t="str">
        <f t="shared" si="0"/>
        <v>C5</v>
      </c>
      <c r="V8" s="1" t="s">
        <v>36</v>
      </c>
      <c r="W8" s="1" t="s">
        <v>115</v>
      </c>
      <c r="X8" s="1" t="s">
        <v>116</v>
      </c>
      <c r="Y8" s="1" t="s">
        <v>114</v>
      </c>
      <c r="Z8" s="1" t="s">
        <v>112</v>
      </c>
      <c r="AA8" s="1" t="s">
        <v>111</v>
      </c>
      <c r="AB8" s="1" t="s">
        <v>117</v>
      </c>
      <c r="AC8" s="1" t="s">
        <v>118</v>
      </c>
      <c r="AD8" s="1" t="s">
        <v>113</v>
      </c>
    </row>
    <row r="9" spans="2:30" x14ac:dyDescent="0.2">
      <c r="B9">
        <v>8</v>
      </c>
      <c r="C9">
        <v>8</v>
      </c>
      <c r="D9">
        <v>8</v>
      </c>
      <c r="E9">
        <v>1.659</v>
      </c>
      <c r="F9">
        <v>0.33610000000000001</v>
      </c>
      <c r="G9">
        <v>3.6213000000000002</v>
      </c>
      <c r="H9" t="s">
        <v>134</v>
      </c>
      <c r="I9" t="s">
        <v>74</v>
      </c>
      <c r="J9">
        <v>96.020385169999997</v>
      </c>
      <c r="K9" t="s">
        <v>103</v>
      </c>
      <c r="L9" t="s">
        <v>104</v>
      </c>
      <c r="M9">
        <v>6</v>
      </c>
      <c r="N9">
        <v>5056.29</v>
      </c>
      <c r="O9" t="s">
        <v>197</v>
      </c>
      <c r="P9">
        <v>86.177999999999997</v>
      </c>
      <c r="Q9">
        <v>6.6471662028878882E-5</v>
      </c>
      <c r="R9">
        <v>9.8544212194391889E-10</v>
      </c>
      <c r="S9">
        <v>8.4923431184883032E-5</v>
      </c>
      <c r="T9" t="s">
        <v>111</v>
      </c>
      <c r="U9" t="str">
        <f t="shared" si="0"/>
        <v>B6</v>
      </c>
      <c r="V9" t="s">
        <v>114</v>
      </c>
      <c r="W9">
        <v>1.945918954862308E-3</v>
      </c>
      <c r="X9">
        <v>3.3493125880315583E-2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2:30" x14ac:dyDescent="0.2">
      <c r="B10">
        <v>9</v>
      </c>
      <c r="C10">
        <v>9</v>
      </c>
      <c r="D10">
        <v>9</v>
      </c>
      <c r="E10">
        <v>1.6970000000000001</v>
      </c>
      <c r="F10">
        <v>6.3531000000000004</v>
      </c>
      <c r="G10">
        <v>3.7160000000000002</v>
      </c>
      <c r="H10" t="s">
        <v>135</v>
      </c>
      <c r="I10" t="s">
        <v>182</v>
      </c>
      <c r="J10">
        <v>59.943469960000002</v>
      </c>
      <c r="K10" t="s">
        <v>103</v>
      </c>
      <c r="L10" t="s">
        <v>106</v>
      </c>
      <c r="M10">
        <v>9</v>
      </c>
      <c r="N10">
        <v>7172.85</v>
      </c>
      <c r="O10" t="s">
        <v>197</v>
      </c>
      <c r="P10">
        <v>140.226</v>
      </c>
      <c r="Q10">
        <v>8.8571488320542049E-4</v>
      </c>
      <c r="R10">
        <v>1.313071957737508E-8</v>
      </c>
      <c r="S10">
        <v>1.841268283456999E-3</v>
      </c>
      <c r="T10" t="s">
        <v>113</v>
      </c>
      <c r="U10" t="str">
        <f t="shared" si="0"/>
        <v>O9</v>
      </c>
      <c r="V10" t="s">
        <v>112</v>
      </c>
      <c r="W10">
        <v>1.5712228957659769E-2</v>
      </c>
      <c r="X10">
        <v>0.27043863313232153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2:30" x14ac:dyDescent="0.2">
      <c r="B11">
        <v>10</v>
      </c>
      <c r="C11">
        <v>10</v>
      </c>
      <c r="D11">
        <v>10</v>
      </c>
      <c r="E11">
        <v>1.7669999999999999</v>
      </c>
      <c r="F11">
        <v>7.0106000000000002</v>
      </c>
      <c r="G11">
        <v>3.9470999999999998</v>
      </c>
      <c r="H11" t="s">
        <v>136</v>
      </c>
      <c r="I11" t="s">
        <v>183</v>
      </c>
      <c r="J11">
        <v>68.4276926</v>
      </c>
      <c r="K11" t="s">
        <v>103</v>
      </c>
      <c r="L11" t="s">
        <v>195</v>
      </c>
      <c r="M11">
        <v>6</v>
      </c>
      <c r="N11">
        <v>5056.29</v>
      </c>
      <c r="O11" t="s">
        <v>197</v>
      </c>
      <c r="P11">
        <v>84.162000000000006</v>
      </c>
      <c r="Q11">
        <v>1.386510662956437E-3</v>
      </c>
      <c r="R11">
        <v>2.0555014995834692E-8</v>
      </c>
      <c r="S11">
        <v>1.729951172079439E-3</v>
      </c>
      <c r="T11" t="s">
        <v>117</v>
      </c>
      <c r="U11" t="str">
        <f t="shared" si="0"/>
        <v>C6</v>
      </c>
      <c r="V11" t="s">
        <v>111</v>
      </c>
      <c r="W11">
        <v>1.4190812368716809E-2</v>
      </c>
      <c r="X11">
        <v>0.24425203517430299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2:30" x14ac:dyDescent="0.2">
      <c r="B12">
        <v>11</v>
      </c>
      <c r="C12">
        <v>11</v>
      </c>
      <c r="D12">
        <v>11</v>
      </c>
      <c r="E12">
        <v>1.8089999999999999</v>
      </c>
      <c r="F12">
        <v>0.33829999999999999</v>
      </c>
      <c r="G12">
        <v>3.9853000000000001</v>
      </c>
      <c r="H12" t="s">
        <v>137</v>
      </c>
      <c r="I12" t="s">
        <v>183</v>
      </c>
      <c r="J12">
        <v>94.172546519999997</v>
      </c>
      <c r="K12" t="s">
        <v>103</v>
      </c>
      <c r="L12" t="s">
        <v>196</v>
      </c>
      <c r="M12">
        <v>6</v>
      </c>
      <c r="N12">
        <v>5056.29</v>
      </c>
      <c r="O12" t="s">
        <v>197</v>
      </c>
      <c r="P12">
        <v>84.162000000000006</v>
      </c>
      <c r="Q12">
        <v>6.6906763654774547E-5</v>
      </c>
      <c r="R12">
        <v>9.9189250179597676E-10</v>
      </c>
      <c r="S12">
        <v>8.3479656736153E-5</v>
      </c>
      <c r="T12" t="s">
        <v>118</v>
      </c>
      <c r="U12" t="str">
        <f t="shared" si="0"/>
        <v>E6</v>
      </c>
      <c r="V12" t="s">
        <v>117</v>
      </c>
      <c r="W12">
        <v>1.254387693738538E-2</v>
      </c>
      <c r="X12">
        <v>0.21590500891172229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2:30" x14ac:dyDescent="0.2">
      <c r="B13">
        <v>13</v>
      </c>
      <c r="C13">
        <v>13</v>
      </c>
      <c r="D13">
        <v>13</v>
      </c>
      <c r="E13">
        <v>1.9359999999999999</v>
      </c>
      <c r="F13">
        <v>6.2786</v>
      </c>
      <c r="G13">
        <v>4.3749000000000002</v>
      </c>
      <c r="H13" t="s">
        <v>138</v>
      </c>
      <c r="I13" t="s">
        <v>183</v>
      </c>
      <c r="J13">
        <v>95.126687360000005</v>
      </c>
      <c r="K13" t="s">
        <v>103</v>
      </c>
      <c r="L13" t="s">
        <v>196</v>
      </c>
      <c r="M13">
        <v>6</v>
      </c>
      <c r="N13">
        <v>5056.29</v>
      </c>
      <c r="O13" t="s">
        <v>197</v>
      </c>
      <c r="P13">
        <v>84.162000000000006</v>
      </c>
      <c r="Q13">
        <v>1.241740485612969E-3</v>
      </c>
      <c r="R13">
        <v>1.8408797699604551E-8</v>
      </c>
      <c r="S13">
        <v>1.5493212319941179E-3</v>
      </c>
      <c r="T13" t="s">
        <v>118</v>
      </c>
      <c r="U13" t="str">
        <f t="shared" si="0"/>
        <v>E6</v>
      </c>
      <c r="V13" t="s">
        <v>118</v>
      </c>
      <c r="W13">
        <v>8.5474163085915156E-3</v>
      </c>
      <c r="X13">
        <v>0.14711799258637409</v>
      </c>
      <c r="Y13">
        <v>0</v>
      </c>
      <c r="Z13">
        <v>8.0042232799994902E-3</v>
      </c>
      <c r="AA13">
        <v>2.8119870207903661E-3</v>
      </c>
      <c r="AB13">
        <v>1.2363200829809461E-3</v>
      </c>
      <c r="AC13">
        <v>0</v>
      </c>
      <c r="AD13">
        <v>3.3175329570386538E-3</v>
      </c>
    </row>
    <row r="14" spans="2:30" x14ac:dyDescent="0.2">
      <c r="B14">
        <v>14</v>
      </c>
      <c r="C14">
        <v>14</v>
      </c>
      <c r="D14">
        <v>14</v>
      </c>
      <c r="E14">
        <v>2.0030000000000001</v>
      </c>
      <c r="F14">
        <v>8.8633000000000006</v>
      </c>
      <c r="G14">
        <v>3.8647999999999998</v>
      </c>
      <c r="H14" t="s">
        <v>139</v>
      </c>
      <c r="I14" t="s">
        <v>74</v>
      </c>
      <c r="J14">
        <v>99.31872414</v>
      </c>
      <c r="K14" t="s">
        <v>102</v>
      </c>
      <c r="L14" t="s">
        <v>104</v>
      </c>
      <c r="M14">
        <v>6</v>
      </c>
      <c r="N14">
        <v>5056.29</v>
      </c>
      <c r="O14" t="s">
        <v>197</v>
      </c>
      <c r="P14">
        <v>86.177999999999997</v>
      </c>
      <c r="Q14">
        <v>1.752925564000483E-3</v>
      </c>
      <c r="R14">
        <v>2.598711442851989E-8</v>
      </c>
      <c r="S14">
        <v>2.2395175472209872E-3</v>
      </c>
      <c r="T14" t="s">
        <v>111</v>
      </c>
      <c r="U14" t="str">
        <f t="shared" si="0"/>
        <v>B6</v>
      </c>
      <c r="V14" t="s">
        <v>113</v>
      </c>
      <c r="W14">
        <v>5.1588012404956522E-3</v>
      </c>
      <c r="X14">
        <v>8.8793204314963445E-2</v>
      </c>
      <c r="Y14">
        <v>1.0770342800980469E-3</v>
      </c>
      <c r="Z14">
        <v>0</v>
      </c>
      <c r="AA14">
        <v>2.3244409784058699E-3</v>
      </c>
      <c r="AB14">
        <v>6.8523645754416376E-3</v>
      </c>
      <c r="AC14">
        <v>1.632800888730271E-3</v>
      </c>
      <c r="AD14">
        <v>0</v>
      </c>
    </row>
    <row r="15" spans="2:30" x14ac:dyDescent="0.2">
      <c r="B15">
        <v>15</v>
      </c>
      <c r="C15">
        <v>15</v>
      </c>
      <c r="D15">
        <v>15</v>
      </c>
      <c r="E15">
        <v>2.048</v>
      </c>
      <c r="F15">
        <v>1.7558</v>
      </c>
      <c r="G15">
        <v>4.7157999999999998</v>
      </c>
      <c r="H15" t="s">
        <v>140</v>
      </c>
      <c r="I15" t="s">
        <v>73</v>
      </c>
      <c r="J15">
        <v>97.583829179999995</v>
      </c>
      <c r="K15" t="s">
        <v>103</v>
      </c>
      <c r="L15" t="s">
        <v>104</v>
      </c>
      <c r="M15">
        <v>7</v>
      </c>
      <c r="N15">
        <v>5761.81</v>
      </c>
      <c r="O15" t="s">
        <v>197</v>
      </c>
      <c r="P15">
        <v>100.205</v>
      </c>
      <c r="Q15">
        <v>3.0473063152030352E-4</v>
      </c>
      <c r="R15">
        <v>4.5176303853545033E-9</v>
      </c>
      <c r="S15">
        <v>4.5268915276444789E-4</v>
      </c>
      <c r="T15" t="s">
        <v>111</v>
      </c>
      <c r="U15" t="str">
        <f t="shared" si="0"/>
        <v>B7</v>
      </c>
      <c r="Y15">
        <v>0</v>
      </c>
      <c r="Z15">
        <v>5.2432325357551646E-3</v>
      </c>
      <c r="AA15">
        <v>1.604135647949563E-3</v>
      </c>
      <c r="AB15">
        <v>1.4542594948803759E-3</v>
      </c>
      <c r="AC15">
        <v>1.928713455130075E-3</v>
      </c>
      <c r="AD15">
        <v>0</v>
      </c>
    </row>
    <row r="16" spans="2:30" x14ac:dyDescent="0.2">
      <c r="B16">
        <v>16</v>
      </c>
      <c r="C16">
        <v>16</v>
      </c>
      <c r="D16">
        <v>16</v>
      </c>
      <c r="E16">
        <v>2.16</v>
      </c>
      <c r="F16">
        <v>0.17610000000000001</v>
      </c>
      <c r="G16">
        <v>4.8563999999999998</v>
      </c>
      <c r="H16" t="s">
        <v>40</v>
      </c>
      <c r="I16" t="s">
        <v>73</v>
      </c>
      <c r="J16">
        <v>84.810627019999998</v>
      </c>
      <c r="K16" t="s">
        <v>103</v>
      </c>
      <c r="L16" t="s">
        <v>104</v>
      </c>
      <c r="M16">
        <v>7</v>
      </c>
      <c r="N16">
        <v>5761.81</v>
      </c>
      <c r="O16" t="s">
        <v>197</v>
      </c>
      <c r="P16">
        <v>100.205</v>
      </c>
      <c r="Q16">
        <v>3.0563312570181942E-5</v>
      </c>
      <c r="R16">
        <v>4.5310098579617722E-10</v>
      </c>
      <c r="S16">
        <v>4.5402984281705942E-5</v>
      </c>
      <c r="T16" t="s">
        <v>111</v>
      </c>
      <c r="U16" t="str">
        <f t="shared" si="0"/>
        <v>B7</v>
      </c>
      <c r="V16" s="1" t="s">
        <v>37</v>
      </c>
      <c r="W16" s="1" t="s">
        <v>115</v>
      </c>
      <c r="Y16">
        <v>7.5947803752640024E-4</v>
      </c>
      <c r="Z16">
        <v>0</v>
      </c>
      <c r="AA16">
        <v>5.7188667427056658E-5</v>
      </c>
      <c r="AB16">
        <v>2.7139736126939491E-3</v>
      </c>
      <c r="AC16">
        <v>1.204615658510408E-4</v>
      </c>
      <c r="AD16">
        <v>0</v>
      </c>
    </row>
    <row r="17" spans="2:30" x14ac:dyDescent="0.2">
      <c r="B17">
        <v>17</v>
      </c>
      <c r="C17">
        <v>17</v>
      </c>
      <c r="D17">
        <v>17</v>
      </c>
      <c r="E17">
        <v>2.2400000000000002</v>
      </c>
      <c r="F17">
        <v>1.0363</v>
      </c>
      <c r="G17">
        <v>5.5818000000000003</v>
      </c>
      <c r="H17" t="s">
        <v>141</v>
      </c>
      <c r="I17" t="s">
        <v>183</v>
      </c>
      <c r="J17">
        <v>90.67916993</v>
      </c>
      <c r="K17" t="s">
        <v>102</v>
      </c>
      <c r="L17" t="s">
        <v>195</v>
      </c>
      <c r="M17">
        <v>6</v>
      </c>
      <c r="N17">
        <v>5056.29</v>
      </c>
      <c r="O17" t="s">
        <v>197</v>
      </c>
      <c r="P17">
        <v>84.162000000000006</v>
      </c>
      <c r="Q17">
        <v>2.0495264314349061E-4</v>
      </c>
      <c r="R17">
        <v>3.038422109403401E-9</v>
      </c>
      <c r="S17">
        <v>2.5571968157160911E-4</v>
      </c>
      <c r="T17" t="s">
        <v>117</v>
      </c>
      <c r="U17" t="str">
        <f t="shared" si="0"/>
        <v>C6</v>
      </c>
      <c r="V17">
        <v>1</v>
      </c>
      <c r="W17">
        <v>0</v>
      </c>
      <c r="Y17">
        <v>0</v>
      </c>
      <c r="Z17">
        <v>4.4640882537191971E-4</v>
      </c>
      <c r="AA17">
        <v>1.938405732640789E-3</v>
      </c>
      <c r="AB17">
        <v>3.8772959458647772E-5</v>
      </c>
      <c r="AC17">
        <v>4.7123757355511976E-3</v>
      </c>
      <c r="AD17">
        <v>1.841268283456999E-3</v>
      </c>
    </row>
    <row r="18" spans="2:30" x14ac:dyDescent="0.2">
      <c r="B18">
        <v>18</v>
      </c>
      <c r="C18">
        <v>18</v>
      </c>
      <c r="D18">
        <v>18</v>
      </c>
      <c r="E18">
        <v>2.3210000000000002</v>
      </c>
      <c r="F18">
        <v>19.722200000000001</v>
      </c>
      <c r="G18">
        <v>5.5818000000000003</v>
      </c>
      <c r="H18" t="s">
        <v>141</v>
      </c>
      <c r="I18" t="s">
        <v>183</v>
      </c>
      <c r="J18">
        <v>90.67916993</v>
      </c>
      <c r="K18" t="s">
        <v>103</v>
      </c>
      <c r="L18" t="s">
        <v>195</v>
      </c>
      <c r="M18">
        <v>6</v>
      </c>
      <c r="N18">
        <v>5056.29</v>
      </c>
      <c r="O18" t="s">
        <v>197</v>
      </c>
      <c r="P18">
        <v>84.162000000000006</v>
      </c>
      <c r="Q18">
        <v>3.900527857381598E-3</v>
      </c>
      <c r="R18">
        <v>5.7825309781024569E-8</v>
      </c>
      <c r="S18">
        <v>4.86669372179059E-3</v>
      </c>
      <c r="T18" t="s">
        <v>117</v>
      </c>
      <c r="U18" t="str">
        <f t="shared" si="0"/>
        <v>C6</v>
      </c>
      <c r="V18">
        <v>2</v>
      </c>
      <c r="W18">
        <v>0</v>
      </c>
      <c r="Y18">
        <v>0</v>
      </c>
      <c r="Z18">
        <v>2.018364316533195E-3</v>
      </c>
      <c r="AA18">
        <v>3.0983380917598059E-4</v>
      </c>
      <c r="AB18">
        <v>0</v>
      </c>
      <c r="AC18">
        <v>0</v>
      </c>
      <c r="AD18">
        <v>0</v>
      </c>
    </row>
    <row r="19" spans="2:30" x14ac:dyDescent="0.2">
      <c r="B19">
        <v>19</v>
      </c>
      <c r="C19">
        <v>19</v>
      </c>
      <c r="D19">
        <v>19</v>
      </c>
      <c r="E19">
        <v>2.35</v>
      </c>
      <c r="F19">
        <v>4.7026000000000003</v>
      </c>
      <c r="G19">
        <v>5.6021000000000001</v>
      </c>
      <c r="H19" t="s">
        <v>142</v>
      </c>
      <c r="I19" t="s">
        <v>184</v>
      </c>
      <c r="J19">
        <v>94.994364360000006</v>
      </c>
      <c r="K19" t="s">
        <v>103</v>
      </c>
      <c r="L19" t="s">
        <v>107</v>
      </c>
      <c r="M19">
        <v>6</v>
      </c>
      <c r="N19">
        <v>5056.29</v>
      </c>
      <c r="O19" t="s">
        <v>197</v>
      </c>
      <c r="P19">
        <v>78.114000000000004</v>
      </c>
      <c r="Q19">
        <v>9.3004950269861902E-4</v>
      </c>
      <c r="R19">
        <v>1.3787980132857699E-8</v>
      </c>
      <c r="S19">
        <v>1.0770342800980469E-3</v>
      </c>
      <c r="T19" t="s">
        <v>114</v>
      </c>
      <c r="U19" t="str">
        <f t="shared" si="0"/>
        <v>A6</v>
      </c>
      <c r="V19">
        <v>3</v>
      </c>
      <c r="W19">
        <v>0</v>
      </c>
      <c r="Y19">
        <v>0</v>
      </c>
      <c r="Z19">
        <v>0</v>
      </c>
      <c r="AA19">
        <v>1.109281269736507E-4</v>
      </c>
      <c r="AB19">
        <v>0</v>
      </c>
      <c r="AC19">
        <v>0</v>
      </c>
      <c r="AD19">
        <v>0</v>
      </c>
    </row>
    <row r="20" spans="2:30" x14ac:dyDescent="0.2">
      <c r="B20">
        <v>20</v>
      </c>
      <c r="C20">
        <v>20</v>
      </c>
      <c r="D20">
        <v>20</v>
      </c>
      <c r="E20">
        <v>2.4329999999999998</v>
      </c>
      <c r="F20">
        <v>2.5116999999999998</v>
      </c>
      <c r="G20">
        <v>5.7492999999999999</v>
      </c>
      <c r="H20" t="s">
        <v>143</v>
      </c>
      <c r="I20" t="s">
        <v>91</v>
      </c>
      <c r="J20">
        <v>77.75224532</v>
      </c>
      <c r="K20" t="s">
        <v>103</v>
      </c>
      <c r="L20" t="s">
        <v>104</v>
      </c>
      <c r="M20">
        <v>9</v>
      </c>
      <c r="N20">
        <v>7172.85</v>
      </c>
      <c r="O20" t="s">
        <v>197</v>
      </c>
      <c r="P20">
        <v>128.25899999999999</v>
      </c>
      <c r="Q20">
        <v>3.5016764605421828E-4</v>
      </c>
      <c r="R20">
        <v>5.191233942877176E-9</v>
      </c>
      <c r="S20">
        <v>6.6582247427948368E-4</v>
      </c>
      <c r="T20" t="s">
        <v>111</v>
      </c>
      <c r="U20" t="str">
        <f t="shared" si="0"/>
        <v>B9</v>
      </c>
      <c r="V20">
        <v>4</v>
      </c>
      <c r="W20">
        <v>0</v>
      </c>
      <c r="Y20">
        <v>0</v>
      </c>
      <c r="Z20">
        <v>0</v>
      </c>
      <c r="AA20">
        <v>1.298173832196856E-3</v>
      </c>
      <c r="AB20">
        <v>2.4818621192982391E-4</v>
      </c>
      <c r="AC20">
        <v>1.530646633289311E-4</v>
      </c>
      <c r="AD20">
        <v>0</v>
      </c>
    </row>
    <row r="21" spans="2:30" x14ac:dyDescent="0.2">
      <c r="B21">
        <v>21</v>
      </c>
      <c r="C21">
        <v>21</v>
      </c>
      <c r="D21">
        <v>21</v>
      </c>
      <c r="E21">
        <v>2.4910000000000001</v>
      </c>
      <c r="F21">
        <v>4.2899000000000003</v>
      </c>
      <c r="G21">
        <v>5.9382000000000001</v>
      </c>
      <c r="H21" t="s">
        <v>144</v>
      </c>
      <c r="I21" t="s">
        <v>73</v>
      </c>
      <c r="J21">
        <v>98.925461459999994</v>
      </c>
      <c r="K21" t="s">
        <v>103</v>
      </c>
      <c r="L21" t="s">
        <v>104</v>
      </c>
      <c r="M21">
        <v>7</v>
      </c>
      <c r="N21">
        <v>5761.81</v>
      </c>
      <c r="O21" t="s">
        <v>197</v>
      </c>
      <c r="P21">
        <v>100.205</v>
      </c>
      <c r="Q21">
        <v>7.4454034409326237E-4</v>
      </c>
      <c r="R21">
        <v>1.103780760344702E-8</v>
      </c>
      <c r="S21">
        <v>1.1060435109034089E-3</v>
      </c>
      <c r="T21" t="s">
        <v>111</v>
      </c>
      <c r="U21" t="str">
        <f t="shared" si="0"/>
        <v>B7</v>
      </c>
      <c r="V21">
        <v>5</v>
      </c>
      <c r="W21">
        <v>1.537006334080946E-2</v>
      </c>
      <c r="Y21">
        <v>0</v>
      </c>
      <c r="Z21">
        <v>0</v>
      </c>
      <c r="AA21">
        <v>3.7357185531566779E-3</v>
      </c>
      <c r="AB21">
        <v>0</v>
      </c>
      <c r="AC21">
        <v>0</v>
      </c>
      <c r="AD21">
        <v>0</v>
      </c>
    </row>
    <row r="22" spans="2:30" x14ac:dyDescent="0.2">
      <c r="B22">
        <v>22</v>
      </c>
      <c r="C22">
        <v>22</v>
      </c>
      <c r="D22">
        <v>22</v>
      </c>
      <c r="E22">
        <v>2.536</v>
      </c>
      <c r="F22">
        <v>5.0472000000000001</v>
      </c>
      <c r="G22">
        <v>6.1661000000000001</v>
      </c>
      <c r="H22" t="s">
        <v>145</v>
      </c>
      <c r="I22" t="s">
        <v>185</v>
      </c>
      <c r="J22">
        <v>85.656661810000003</v>
      </c>
      <c r="K22" t="s">
        <v>103</v>
      </c>
      <c r="L22" t="s">
        <v>195</v>
      </c>
      <c r="M22">
        <v>7</v>
      </c>
      <c r="N22">
        <v>5761.81</v>
      </c>
      <c r="O22" t="s">
        <v>197</v>
      </c>
      <c r="P22">
        <v>98.188999999999993</v>
      </c>
      <c r="Q22">
        <v>8.7597473710518045E-4</v>
      </c>
      <c r="R22">
        <v>1.298632195065568E-8</v>
      </c>
      <c r="S22">
        <v>1.27511396601293E-3</v>
      </c>
      <c r="T22" t="s">
        <v>117</v>
      </c>
      <c r="U22" t="str">
        <f t="shared" si="0"/>
        <v>C7</v>
      </c>
      <c r="V22">
        <v>6</v>
      </c>
      <c r="W22">
        <v>1.1886640722675829E-2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2:30" x14ac:dyDescent="0.2">
      <c r="B23">
        <v>23</v>
      </c>
      <c r="C23">
        <v>23</v>
      </c>
      <c r="D23">
        <v>23</v>
      </c>
      <c r="E23">
        <v>2.5859999999999999</v>
      </c>
      <c r="F23">
        <v>1.9649000000000001</v>
      </c>
      <c r="G23">
        <v>6.3586999999999998</v>
      </c>
      <c r="H23" t="s">
        <v>146</v>
      </c>
      <c r="I23" t="s">
        <v>186</v>
      </c>
      <c r="J23">
        <v>91.243581759999998</v>
      </c>
      <c r="K23" t="s">
        <v>103</v>
      </c>
      <c r="L23" t="s">
        <v>106</v>
      </c>
      <c r="M23">
        <v>5</v>
      </c>
      <c r="N23">
        <v>4350.7700000000004</v>
      </c>
      <c r="O23" t="s">
        <v>197</v>
      </c>
      <c r="P23">
        <v>98.100999999999999</v>
      </c>
      <c r="Q23">
        <v>4.5162120728055029E-4</v>
      </c>
      <c r="R23">
        <v>6.6952825795760559E-9</v>
      </c>
      <c r="S23">
        <v>6.568139163389906E-4</v>
      </c>
      <c r="T23" t="s">
        <v>113</v>
      </c>
      <c r="U23" t="str">
        <f t="shared" si="0"/>
        <v>O5</v>
      </c>
      <c r="V23">
        <v>7</v>
      </c>
      <c r="W23">
        <v>1.023034113371518E-2</v>
      </c>
      <c r="Y23">
        <v>1.094066372378611E-4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2:30" x14ac:dyDescent="0.2">
      <c r="B24">
        <v>24</v>
      </c>
      <c r="C24">
        <v>24</v>
      </c>
      <c r="D24">
        <v>24</v>
      </c>
      <c r="E24">
        <v>2.68</v>
      </c>
      <c r="F24">
        <v>20.336400000000001</v>
      </c>
      <c r="G24">
        <v>6.6277999999999997</v>
      </c>
      <c r="H24" t="s">
        <v>147</v>
      </c>
      <c r="I24" t="s">
        <v>73</v>
      </c>
      <c r="J24">
        <v>98.119629869999997</v>
      </c>
      <c r="K24" t="s">
        <v>103</v>
      </c>
      <c r="L24" t="s">
        <v>105</v>
      </c>
      <c r="M24">
        <v>7</v>
      </c>
      <c r="N24">
        <v>5761.81</v>
      </c>
      <c r="O24" t="s">
        <v>197</v>
      </c>
      <c r="P24">
        <v>100.205</v>
      </c>
      <c r="Q24">
        <v>3.5295158986499032E-3</v>
      </c>
      <c r="R24">
        <v>5.2325058986629058E-8</v>
      </c>
      <c r="S24">
        <v>5.2432325357551646E-3</v>
      </c>
      <c r="T24" t="s">
        <v>112</v>
      </c>
      <c r="U24" t="str">
        <f t="shared" si="0"/>
        <v>L7</v>
      </c>
      <c r="V24">
        <v>8</v>
      </c>
      <c r="W24">
        <v>3.6511018834984462E-3</v>
      </c>
    </row>
    <row r="25" spans="2:30" x14ac:dyDescent="0.2">
      <c r="B25">
        <v>25</v>
      </c>
      <c r="C25">
        <v>25</v>
      </c>
      <c r="D25">
        <v>25</v>
      </c>
      <c r="E25">
        <v>2.7280000000000002</v>
      </c>
      <c r="F25">
        <v>2.5503999999999998</v>
      </c>
      <c r="G25">
        <v>6.7610000000000001</v>
      </c>
      <c r="H25" t="s">
        <v>148</v>
      </c>
      <c r="I25" t="s">
        <v>185</v>
      </c>
      <c r="J25">
        <v>90.494207529999997</v>
      </c>
      <c r="K25" t="s">
        <v>103</v>
      </c>
      <c r="L25" t="s">
        <v>196</v>
      </c>
      <c r="M25">
        <v>7</v>
      </c>
      <c r="N25">
        <v>5761.81</v>
      </c>
      <c r="O25" t="s">
        <v>197</v>
      </c>
      <c r="P25">
        <v>98.188999999999993</v>
      </c>
      <c r="Q25">
        <v>4.4263868471886432E-4</v>
      </c>
      <c r="R25">
        <v>6.5621167187653038E-9</v>
      </c>
      <c r="S25">
        <v>6.4432767849884629E-4</v>
      </c>
      <c r="T25" t="s">
        <v>118</v>
      </c>
      <c r="U25" t="str">
        <f t="shared" si="0"/>
        <v>E7</v>
      </c>
      <c r="V25">
        <v>9</v>
      </c>
      <c r="W25">
        <v>8.9772315364795539E-3</v>
      </c>
    </row>
    <row r="26" spans="2:30" x14ac:dyDescent="0.2">
      <c r="B26">
        <v>26</v>
      </c>
      <c r="C26">
        <v>26</v>
      </c>
      <c r="D26">
        <v>26</v>
      </c>
      <c r="E26">
        <v>2.7829999999999999</v>
      </c>
      <c r="F26">
        <v>2.6808999999999998</v>
      </c>
      <c r="G26">
        <v>6.8962000000000003</v>
      </c>
      <c r="H26" t="s">
        <v>148</v>
      </c>
      <c r="I26" t="s">
        <v>185</v>
      </c>
      <c r="J26">
        <v>87.147037979999993</v>
      </c>
      <c r="K26" t="s">
        <v>103</v>
      </c>
      <c r="L26" t="s">
        <v>196</v>
      </c>
      <c r="M26">
        <v>7</v>
      </c>
      <c r="N26">
        <v>5761.81</v>
      </c>
      <c r="O26" t="s">
        <v>197</v>
      </c>
      <c r="P26">
        <v>98.188999999999993</v>
      </c>
      <c r="Q26">
        <v>4.6528781754344548E-4</v>
      </c>
      <c r="R26">
        <v>6.8978900216977354E-9</v>
      </c>
      <c r="S26">
        <v>6.7729692334047892E-4</v>
      </c>
      <c r="T26" t="s">
        <v>118</v>
      </c>
      <c r="U26" t="str">
        <f t="shared" si="0"/>
        <v>E7</v>
      </c>
      <c r="V26">
        <v>10</v>
      </c>
      <c r="W26">
        <v>2.3281981257091749E-3</v>
      </c>
    </row>
    <row r="27" spans="2:30" x14ac:dyDescent="0.2">
      <c r="B27">
        <v>27</v>
      </c>
      <c r="C27">
        <v>27</v>
      </c>
      <c r="D27">
        <v>27</v>
      </c>
      <c r="E27">
        <v>2.8119999999999998</v>
      </c>
      <c r="F27">
        <v>1.8568</v>
      </c>
      <c r="G27">
        <v>6.9763999999999999</v>
      </c>
      <c r="H27" t="s">
        <v>149</v>
      </c>
      <c r="I27" t="s">
        <v>185</v>
      </c>
      <c r="J27">
        <v>95.833114350000002</v>
      </c>
      <c r="K27" t="s">
        <v>103</v>
      </c>
      <c r="L27" t="s">
        <v>196</v>
      </c>
      <c r="M27">
        <v>7</v>
      </c>
      <c r="N27">
        <v>5761.81</v>
      </c>
      <c r="O27" t="s">
        <v>197</v>
      </c>
      <c r="P27">
        <v>98.188999999999993</v>
      </c>
      <c r="Q27">
        <v>3.2225984543051572E-4</v>
      </c>
      <c r="R27">
        <v>4.7775009109956932E-9</v>
      </c>
      <c r="S27">
        <v>4.6909803694975612E-4</v>
      </c>
      <c r="T27" t="s">
        <v>118</v>
      </c>
      <c r="U27" t="str">
        <f t="shared" si="0"/>
        <v>E7</v>
      </c>
      <c r="V27">
        <v>11</v>
      </c>
      <c r="W27">
        <v>1.109281269736507E-4</v>
      </c>
    </row>
    <row r="28" spans="2:30" x14ac:dyDescent="0.2">
      <c r="B28">
        <v>28</v>
      </c>
      <c r="C28">
        <v>28</v>
      </c>
      <c r="D28">
        <v>28</v>
      </c>
      <c r="E28">
        <v>2.859</v>
      </c>
      <c r="F28">
        <v>0.54620000000000002</v>
      </c>
      <c r="G28">
        <v>7.0864000000000003</v>
      </c>
      <c r="H28" t="s">
        <v>150</v>
      </c>
      <c r="I28" t="s">
        <v>185</v>
      </c>
      <c r="J28">
        <v>87.204574039999997</v>
      </c>
      <c r="K28" t="s">
        <v>103</v>
      </c>
      <c r="L28" t="s">
        <v>196</v>
      </c>
      <c r="M28">
        <v>7</v>
      </c>
      <c r="N28">
        <v>5761.81</v>
      </c>
      <c r="O28" t="s">
        <v>197</v>
      </c>
      <c r="P28">
        <v>98.188999999999993</v>
      </c>
      <c r="Q28">
        <v>9.4796600373840857E-5</v>
      </c>
      <c r="R28">
        <v>1.405359218863555E-9</v>
      </c>
      <c r="S28">
        <v>1.3799081634099361E-4</v>
      </c>
      <c r="T28" t="s">
        <v>118</v>
      </c>
      <c r="U28" t="str">
        <f t="shared" si="0"/>
        <v>E7</v>
      </c>
      <c r="V28">
        <v>12</v>
      </c>
      <c r="W28">
        <v>1.699424707455611E-3</v>
      </c>
    </row>
    <row r="29" spans="2:30" x14ac:dyDescent="0.2">
      <c r="B29">
        <v>29</v>
      </c>
      <c r="C29">
        <v>29</v>
      </c>
      <c r="D29">
        <v>29</v>
      </c>
      <c r="E29">
        <v>2.9409999999999998</v>
      </c>
      <c r="F29">
        <v>0.70909999999999995</v>
      </c>
      <c r="G29">
        <v>7.2606999999999999</v>
      </c>
      <c r="H29" t="s">
        <v>151</v>
      </c>
      <c r="I29" t="s">
        <v>185</v>
      </c>
      <c r="J29">
        <v>97.146258630000005</v>
      </c>
      <c r="K29" t="s">
        <v>103</v>
      </c>
      <c r="L29" t="s">
        <v>195</v>
      </c>
      <c r="M29">
        <v>7</v>
      </c>
      <c r="N29">
        <v>5761.81</v>
      </c>
      <c r="O29" t="s">
        <v>197</v>
      </c>
      <c r="P29">
        <v>98.188999999999993</v>
      </c>
      <c r="Q29">
        <v>1.2306896617555939E-4</v>
      </c>
      <c r="R29">
        <v>1.8244969280412789E-9</v>
      </c>
      <c r="S29">
        <v>1.7914552886744511E-4</v>
      </c>
      <c r="T29" t="s">
        <v>117</v>
      </c>
      <c r="U29" t="str">
        <f t="shared" si="0"/>
        <v>C7</v>
      </c>
      <c r="V29">
        <v>13</v>
      </c>
      <c r="W29">
        <v>3.7357185531566779E-3</v>
      </c>
    </row>
    <row r="30" spans="2:30" x14ac:dyDescent="0.2">
      <c r="B30">
        <v>30</v>
      </c>
      <c r="C30">
        <v>30</v>
      </c>
      <c r="D30">
        <v>30</v>
      </c>
      <c r="E30">
        <v>3.036</v>
      </c>
      <c r="F30">
        <v>0.90580000000000005</v>
      </c>
      <c r="G30">
        <v>7.5796999999999999</v>
      </c>
      <c r="H30" t="s">
        <v>152</v>
      </c>
      <c r="I30" t="s">
        <v>186</v>
      </c>
      <c r="J30">
        <v>61.137141530000001</v>
      </c>
      <c r="K30" t="s">
        <v>103</v>
      </c>
      <c r="L30" t="s">
        <v>106</v>
      </c>
      <c r="M30">
        <v>5</v>
      </c>
      <c r="N30">
        <v>4350.7700000000004</v>
      </c>
      <c r="O30" t="s">
        <v>197</v>
      </c>
      <c r="P30">
        <v>98.100999999999999</v>
      </c>
      <c r="Q30">
        <v>2.081930324976958E-4</v>
      </c>
      <c r="R30">
        <v>3.086460868532745E-9</v>
      </c>
      <c r="S30">
        <v>3.0278489766393082E-4</v>
      </c>
      <c r="T30" t="s">
        <v>113</v>
      </c>
      <c r="U30" t="str">
        <f t="shared" si="0"/>
        <v>O5</v>
      </c>
      <c r="V30">
        <v>14</v>
      </c>
      <c r="W30">
        <v>0</v>
      </c>
    </row>
    <row r="31" spans="2:30" x14ac:dyDescent="0.2">
      <c r="B31">
        <v>31</v>
      </c>
      <c r="C31">
        <v>31</v>
      </c>
      <c r="D31">
        <v>31</v>
      </c>
      <c r="E31">
        <v>3.06</v>
      </c>
      <c r="F31">
        <v>0.82620000000000005</v>
      </c>
      <c r="G31">
        <v>7.7461000000000002</v>
      </c>
      <c r="H31" t="s">
        <v>153</v>
      </c>
      <c r="I31" t="s">
        <v>187</v>
      </c>
      <c r="J31">
        <v>91.013081490000005</v>
      </c>
      <c r="K31" t="s">
        <v>103</v>
      </c>
      <c r="L31" t="s">
        <v>195</v>
      </c>
      <c r="M31">
        <v>8</v>
      </c>
      <c r="N31">
        <v>6467.33</v>
      </c>
      <c r="O31" t="s">
        <v>197</v>
      </c>
      <c r="P31">
        <v>112.21599999999999</v>
      </c>
      <c r="Q31">
        <v>1.2774978236768499E-4</v>
      </c>
      <c r="R31">
        <v>1.8938900092432152E-9</v>
      </c>
      <c r="S31">
        <v>2.125247612772366E-4</v>
      </c>
      <c r="T31" t="s">
        <v>117</v>
      </c>
      <c r="U31" t="str">
        <f t="shared" si="0"/>
        <v>C8</v>
      </c>
      <c r="V31">
        <v>15</v>
      </c>
      <c r="W31">
        <v>1.094066372378611E-4</v>
      </c>
    </row>
    <row r="32" spans="2:30" ht="16" thickBot="1" x14ac:dyDescent="0.25">
      <c r="B32">
        <v>32</v>
      </c>
      <c r="C32">
        <v>32</v>
      </c>
      <c r="D32">
        <v>32</v>
      </c>
      <c r="E32">
        <v>3.1509999999999998</v>
      </c>
      <c r="F32">
        <v>0.18329999999999999</v>
      </c>
      <c r="G32">
        <v>7.9537000000000004</v>
      </c>
      <c r="H32" t="s">
        <v>154</v>
      </c>
      <c r="I32" t="s">
        <v>187</v>
      </c>
      <c r="J32">
        <v>88.272196620000003</v>
      </c>
      <c r="K32" t="s">
        <v>103</v>
      </c>
      <c r="L32" t="s">
        <v>196</v>
      </c>
      <c r="M32">
        <v>8</v>
      </c>
      <c r="N32">
        <v>6467.33</v>
      </c>
      <c r="O32" t="s">
        <v>197</v>
      </c>
      <c r="P32">
        <v>112.21599999999999</v>
      </c>
      <c r="Q32">
        <v>2.834245353182844E-5</v>
      </c>
      <c r="R32">
        <v>4.2017675949440982E-10</v>
      </c>
      <c r="S32">
        <v>4.7150555243424678E-5</v>
      </c>
      <c r="T32" t="s">
        <v>118</v>
      </c>
      <c r="U32" t="str">
        <f t="shared" si="0"/>
        <v>E8</v>
      </c>
    </row>
    <row r="33" spans="2:31" ht="17" thickBot="1" x14ac:dyDescent="0.25">
      <c r="B33">
        <v>33</v>
      </c>
      <c r="C33">
        <v>33</v>
      </c>
      <c r="D33">
        <v>33</v>
      </c>
      <c r="E33">
        <v>3.2389999999999999</v>
      </c>
      <c r="F33">
        <v>0.14580000000000001</v>
      </c>
      <c r="G33">
        <v>8.2062000000000008</v>
      </c>
      <c r="H33" t="s">
        <v>155</v>
      </c>
      <c r="I33" t="s">
        <v>187</v>
      </c>
      <c r="J33">
        <v>87.209863720000001</v>
      </c>
      <c r="K33" t="s">
        <v>103</v>
      </c>
      <c r="L33" t="s">
        <v>196</v>
      </c>
      <c r="M33">
        <v>8</v>
      </c>
      <c r="N33">
        <v>6467.33</v>
      </c>
      <c r="O33" t="s">
        <v>197</v>
      </c>
      <c r="P33">
        <v>112.21599999999999</v>
      </c>
      <c r="Q33">
        <v>2.2544079241356169E-5</v>
      </c>
      <c r="R33">
        <v>3.3421588398409692E-10</v>
      </c>
      <c r="S33">
        <v>3.7504369637159408E-5</v>
      </c>
      <c r="T33" t="s">
        <v>118</v>
      </c>
      <c r="U33" t="str">
        <f t="shared" si="0"/>
        <v>E8</v>
      </c>
      <c r="W33" s="3" t="s">
        <v>208</v>
      </c>
      <c r="X33" s="28" t="s">
        <v>36</v>
      </c>
      <c r="Y33" s="29"/>
      <c r="Z33" s="29"/>
      <c r="AA33" s="29"/>
      <c r="AB33" s="29"/>
      <c r="AC33" s="30"/>
      <c r="AD33" s="5"/>
      <c r="AE33" s="6" t="s">
        <v>209</v>
      </c>
    </row>
    <row r="34" spans="2:31" ht="16" x14ac:dyDescent="0.2">
      <c r="B34">
        <v>34</v>
      </c>
      <c r="C34">
        <v>34</v>
      </c>
      <c r="D34">
        <v>34</v>
      </c>
      <c r="E34">
        <v>3.2770000000000001</v>
      </c>
      <c r="F34">
        <v>0.21840000000000001</v>
      </c>
      <c r="G34">
        <v>8.3190000000000008</v>
      </c>
      <c r="H34" t="s">
        <v>156</v>
      </c>
      <c r="I34" t="s">
        <v>77</v>
      </c>
      <c r="J34">
        <v>94.703665270000002</v>
      </c>
      <c r="K34" t="s">
        <v>103</v>
      </c>
      <c r="L34" t="s">
        <v>104</v>
      </c>
      <c r="M34">
        <v>8</v>
      </c>
      <c r="N34">
        <v>6467.33</v>
      </c>
      <c r="O34" t="s">
        <v>197</v>
      </c>
      <c r="P34">
        <v>114.232</v>
      </c>
      <c r="Q34">
        <v>3.3769731867710479E-5</v>
      </c>
      <c r="R34">
        <v>5.0063613897206266E-10</v>
      </c>
      <c r="S34">
        <v>5.7188667427056658E-5</v>
      </c>
      <c r="T34" t="s">
        <v>111</v>
      </c>
      <c r="U34" t="str">
        <f t="shared" si="0"/>
        <v>B8</v>
      </c>
      <c r="W34" s="7" t="s">
        <v>37</v>
      </c>
      <c r="X34" s="8" t="s">
        <v>112</v>
      </c>
      <c r="Y34" s="8" t="s">
        <v>111</v>
      </c>
      <c r="Z34" s="8" t="s">
        <v>117</v>
      </c>
      <c r="AA34" s="8" t="s">
        <v>114</v>
      </c>
      <c r="AB34" s="8" t="s">
        <v>118</v>
      </c>
      <c r="AC34" s="8" t="s">
        <v>113</v>
      </c>
      <c r="AD34" s="9"/>
      <c r="AE34" s="10"/>
    </row>
    <row r="35" spans="2:31" ht="17" thickBot="1" x14ac:dyDescent="0.25">
      <c r="B35">
        <v>36</v>
      </c>
      <c r="C35">
        <v>36</v>
      </c>
      <c r="D35">
        <v>36</v>
      </c>
      <c r="E35">
        <v>3.4119999999999999</v>
      </c>
      <c r="F35">
        <v>0.42580000000000001</v>
      </c>
      <c r="G35">
        <v>8.7684999999999995</v>
      </c>
      <c r="H35" t="s">
        <v>157</v>
      </c>
      <c r="I35" t="s">
        <v>187</v>
      </c>
      <c r="J35">
        <v>90.41996254</v>
      </c>
      <c r="K35" t="s">
        <v>103</v>
      </c>
      <c r="L35" t="s">
        <v>195</v>
      </c>
      <c r="M35">
        <v>8</v>
      </c>
      <c r="N35">
        <v>6467.33</v>
      </c>
      <c r="O35" t="s">
        <v>197</v>
      </c>
      <c r="P35">
        <v>112.21599999999999</v>
      </c>
      <c r="Q35">
        <v>6.5838607276882429E-5</v>
      </c>
      <c r="R35">
        <v>9.7605708779443384E-10</v>
      </c>
      <c r="S35">
        <v>1.095292221639402E-4</v>
      </c>
      <c r="T35" t="s">
        <v>117</v>
      </c>
      <c r="U35" t="str">
        <f t="shared" si="0"/>
        <v>C8</v>
      </c>
      <c r="W35" s="11"/>
      <c r="X35" s="12" t="s">
        <v>105</v>
      </c>
      <c r="Y35" s="12" t="s">
        <v>104</v>
      </c>
      <c r="Z35" s="12" t="s">
        <v>195</v>
      </c>
      <c r="AA35" s="12" t="s">
        <v>107</v>
      </c>
      <c r="AB35" s="12" t="s">
        <v>196</v>
      </c>
      <c r="AC35" s="12" t="s">
        <v>106</v>
      </c>
      <c r="AD35" s="9"/>
      <c r="AE35" s="13"/>
    </row>
    <row r="36" spans="2:31" x14ac:dyDescent="0.2">
      <c r="B36">
        <v>37</v>
      </c>
      <c r="C36">
        <v>37</v>
      </c>
      <c r="D36">
        <v>37</v>
      </c>
      <c r="E36">
        <v>3.508</v>
      </c>
      <c r="F36">
        <v>8.6987000000000005</v>
      </c>
      <c r="G36">
        <v>9.0383999999999993</v>
      </c>
      <c r="H36" t="s">
        <v>158</v>
      </c>
      <c r="I36" t="s">
        <v>187</v>
      </c>
      <c r="J36">
        <v>82.786204249999997</v>
      </c>
      <c r="K36" t="s">
        <v>103</v>
      </c>
      <c r="L36" t="s">
        <v>195</v>
      </c>
      <c r="M36">
        <v>8</v>
      </c>
      <c r="N36">
        <v>6467.33</v>
      </c>
      <c r="O36" t="s">
        <v>197</v>
      </c>
      <c r="P36">
        <v>112.21599999999999</v>
      </c>
      <c r="Q36">
        <v>1.345021825080829E-3</v>
      </c>
      <c r="R36">
        <v>1.9939943141374921E-8</v>
      </c>
      <c r="S36">
        <v>2.237580659552527E-3</v>
      </c>
      <c r="T36" t="s">
        <v>117</v>
      </c>
      <c r="U36" t="str">
        <f t="shared" si="0"/>
        <v>C8</v>
      </c>
      <c r="W36" s="14">
        <v>1</v>
      </c>
      <c r="X36" s="32">
        <f>SUMIF($U$6:$U$212,_xlfn.CONCAT(X$35,$W36),$S$6:$S$212)</f>
        <v>0</v>
      </c>
      <c r="Y36">
        <f t="shared" ref="Y36:AC36" si="1">SUMIF($U$6:$U$212,_xlfn.CONCAT(Y$35,$W36),$S$6:$S$212)</f>
        <v>0</v>
      </c>
      <c r="Z36">
        <f t="shared" si="1"/>
        <v>0</v>
      </c>
      <c r="AA36">
        <f t="shared" si="1"/>
        <v>0</v>
      </c>
      <c r="AB36">
        <f t="shared" si="1"/>
        <v>0</v>
      </c>
      <c r="AC36">
        <f t="shared" si="1"/>
        <v>0</v>
      </c>
      <c r="AD36" s="9"/>
      <c r="AE36" s="15">
        <f>SUM(X36:AC36)</f>
        <v>0</v>
      </c>
    </row>
    <row r="37" spans="2:31" x14ac:dyDescent="0.2">
      <c r="B37">
        <v>38</v>
      </c>
      <c r="C37">
        <v>38</v>
      </c>
      <c r="D37">
        <v>38</v>
      </c>
      <c r="E37">
        <v>3.593</v>
      </c>
      <c r="F37">
        <v>6.1738999999999997</v>
      </c>
      <c r="G37">
        <v>9.2838999999999992</v>
      </c>
      <c r="H37" t="s">
        <v>159</v>
      </c>
      <c r="I37" t="s">
        <v>188</v>
      </c>
      <c r="J37">
        <v>59.960755390000003</v>
      </c>
      <c r="K37" t="s">
        <v>103</v>
      </c>
      <c r="L37" t="s">
        <v>106</v>
      </c>
      <c r="M37">
        <v>5</v>
      </c>
      <c r="N37">
        <v>4350.7700000000004</v>
      </c>
      <c r="O37" t="s">
        <v>197</v>
      </c>
      <c r="P37">
        <v>112.084</v>
      </c>
      <c r="Q37">
        <v>1.419036170608881E-3</v>
      </c>
      <c r="R37">
        <v>2.103720551582503E-8</v>
      </c>
      <c r="S37">
        <v>2.357934143035732E-3</v>
      </c>
      <c r="T37" t="s">
        <v>113</v>
      </c>
      <c r="U37" t="str">
        <f t="shared" si="0"/>
        <v>O5</v>
      </c>
      <c r="W37" s="16">
        <v>2</v>
      </c>
      <c r="X37">
        <f t="shared" ref="X37:AC61" si="2">SUMIF($U$6:$U$212,_xlfn.CONCAT(X$35,$W37),$S$6:$S$212)</f>
        <v>0</v>
      </c>
      <c r="Y37">
        <f t="shared" si="2"/>
        <v>0</v>
      </c>
      <c r="Z37">
        <f t="shared" si="2"/>
        <v>0</v>
      </c>
      <c r="AA37">
        <f t="shared" si="2"/>
        <v>0</v>
      </c>
      <c r="AB37">
        <f t="shared" si="2"/>
        <v>0</v>
      </c>
      <c r="AC37">
        <f t="shared" si="2"/>
        <v>0</v>
      </c>
      <c r="AD37" s="9"/>
      <c r="AE37" s="17">
        <f t="shared" ref="AE37:AE62" si="3">SUM(X37:AC37)</f>
        <v>0</v>
      </c>
    </row>
    <row r="38" spans="2:31" x14ac:dyDescent="0.2">
      <c r="B38">
        <v>39</v>
      </c>
      <c r="C38">
        <v>39</v>
      </c>
      <c r="D38">
        <v>39</v>
      </c>
      <c r="E38">
        <v>3.65</v>
      </c>
      <c r="F38">
        <v>0.6</v>
      </c>
      <c r="G38">
        <v>9.4688999999999997</v>
      </c>
      <c r="H38" t="s">
        <v>160</v>
      </c>
      <c r="I38" t="s">
        <v>187</v>
      </c>
      <c r="J38">
        <v>89.76587447</v>
      </c>
      <c r="K38" t="s">
        <v>103</v>
      </c>
      <c r="L38" t="s">
        <v>195</v>
      </c>
      <c r="M38">
        <v>8</v>
      </c>
      <c r="N38">
        <v>6467.33</v>
      </c>
      <c r="O38" t="s">
        <v>197</v>
      </c>
      <c r="P38">
        <v>112.21599999999999</v>
      </c>
      <c r="Q38">
        <v>9.2773988647556251E-5</v>
      </c>
      <c r="R38">
        <v>1.375374008165007E-9</v>
      </c>
      <c r="S38">
        <v>1.5433896970024451E-4</v>
      </c>
      <c r="T38" t="s">
        <v>117</v>
      </c>
      <c r="U38" t="str">
        <f t="shared" si="0"/>
        <v>C8</v>
      </c>
      <c r="W38" s="16">
        <v>3</v>
      </c>
      <c r="X38">
        <f t="shared" si="2"/>
        <v>0</v>
      </c>
      <c r="Y38">
        <f t="shared" si="2"/>
        <v>0</v>
      </c>
      <c r="Z38">
        <f t="shared" si="2"/>
        <v>0</v>
      </c>
      <c r="AA38">
        <f t="shared" si="2"/>
        <v>0</v>
      </c>
      <c r="AB38">
        <f t="shared" si="2"/>
        <v>0</v>
      </c>
      <c r="AC38">
        <f t="shared" si="2"/>
        <v>0</v>
      </c>
      <c r="AD38" s="9"/>
      <c r="AE38" s="17">
        <f t="shared" si="3"/>
        <v>0</v>
      </c>
    </row>
    <row r="39" spans="2:31" x14ac:dyDescent="0.2">
      <c r="B39">
        <v>40</v>
      </c>
      <c r="C39">
        <v>40</v>
      </c>
      <c r="D39">
        <v>40</v>
      </c>
      <c r="E39">
        <v>3.7210000000000001</v>
      </c>
      <c r="F39">
        <v>0.13919999999999999</v>
      </c>
      <c r="G39">
        <v>9.6050000000000004</v>
      </c>
      <c r="H39" t="s">
        <v>161</v>
      </c>
      <c r="I39" t="s">
        <v>187</v>
      </c>
      <c r="J39">
        <v>88.49382731</v>
      </c>
      <c r="K39" t="s">
        <v>103</v>
      </c>
      <c r="L39" t="s">
        <v>196</v>
      </c>
      <c r="M39">
        <v>8</v>
      </c>
      <c r="N39">
        <v>6467.33</v>
      </c>
      <c r="O39" t="s">
        <v>197</v>
      </c>
      <c r="P39">
        <v>112.21599999999999</v>
      </c>
      <c r="Q39">
        <v>2.1523565366233051E-5</v>
      </c>
      <c r="R39">
        <v>3.1908676989428168E-10</v>
      </c>
      <c r="S39">
        <v>3.5806640970456713E-5</v>
      </c>
      <c r="T39" t="s">
        <v>118</v>
      </c>
      <c r="U39" t="str">
        <f t="shared" si="0"/>
        <v>E8</v>
      </c>
      <c r="W39" s="16">
        <v>4</v>
      </c>
      <c r="X39">
        <f t="shared" si="2"/>
        <v>0</v>
      </c>
      <c r="Y39">
        <f t="shared" si="2"/>
        <v>0</v>
      </c>
      <c r="Z39">
        <f t="shared" si="2"/>
        <v>0</v>
      </c>
      <c r="AA39">
        <f t="shared" si="2"/>
        <v>0</v>
      </c>
      <c r="AB39">
        <f t="shared" si="2"/>
        <v>0</v>
      </c>
      <c r="AC39">
        <f t="shared" si="2"/>
        <v>0</v>
      </c>
      <c r="AD39" s="9"/>
      <c r="AE39" s="17">
        <f t="shared" si="3"/>
        <v>0</v>
      </c>
    </row>
    <row r="40" spans="2:31" x14ac:dyDescent="0.2">
      <c r="B40">
        <v>41</v>
      </c>
      <c r="C40">
        <v>41</v>
      </c>
      <c r="D40">
        <v>41</v>
      </c>
      <c r="E40">
        <v>3.7639999999999998</v>
      </c>
      <c r="F40">
        <v>3.85E-2</v>
      </c>
      <c r="G40">
        <v>9.7196999999999996</v>
      </c>
      <c r="H40" t="s">
        <v>162</v>
      </c>
      <c r="I40" t="s">
        <v>91</v>
      </c>
      <c r="J40">
        <v>81.206045779999997</v>
      </c>
      <c r="K40" t="s">
        <v>103</v>
      </c>
      <c r="L40" t="s">
        <v>104</v>
      </c>
      <c r="M40">
        <v>9</v>
      </c>
      <c r="N40">
        <v>7172.85</v>
      </c>
      <c r="O40" t="s">
        <v>197</v>
      </c>
      <c r="P40">
        <v>128.25899999999999</v>
      </c>
      <c r="Q40">
        <v>5.3674620269488412E-6</v>
      </c>
      <c r="R40">
        <v>7.9572602938556067E-11</v>
      </c>
      <c r="S40">
        <v>1.020590248029626E-5</v>
      </c>
      <c r="T40" t="s">
        <v>111</v>
      </c>
      <c r="U40" t="str">
        <f t="shared" si="0"/>
        <v>B9</v>
      </c>
      <c r="W40" s="16">
        <v>5</v>
      </c>
      <c r="X40">
        <f t="shared" si="2"/>
        <v>8.0042232799994902E-3</v>
      </c>
      <c r="Y40">
        <f t="shared" si="2"/>
        <v>2.8119870207903661E-3</v>
      </c>
      <c r="Z40">
        <f t="shared" si="2"/>
        <v>1.2363200829809461E-3</v>
      </c>
      <c r="AA40">
        <f t="shared" si="2"/>
        <v>0</v>
      </c>
      <c r="AB40">
        <f t="shared" si="2"/>
        <v>0</v>
      </c>
      <c r="AC40">
        <f t="shared" si="2"/>
        <v>3.3175329570386534E-3</v>
      </c>
      <c r="AD40" s="9"/>
      <c r="AE40" s="17">
        <f t="shared" si="3"/>
        <v>1.5370063340809455E-2</v>
      </c>
    </row>
    <row r="41" spans="2:31" x14ac:dyDescent="0.2">
      <c r="B41">
        <v>42</v>
      </c>
      <c r="C41">
        <v>42</v>
      </c>
      <c r="D41">
        <v>42</v>
      </c>
      <c r="E41">
        <v>3.8239999999999998</v>
      </c>
      <c r="F41">
        <v>1.3561000000000001</v>
      </c>
      <c r="G41">
        <v>9.8971999999999998</v>
      </c>
      <c r="H41" t="s">
        <v>163</v>
      </c>
      <c r="I41" t="s">
        <v>91</v>
      </c>
      <c r="J41">
        <v>93.764314940000006</v>
      </c>
      <c r="K41" t="s">
        <v>103</v>
      </c>
      <c r="L41" t="s">
        <v>104</v>
      </c>
      <c r="M41">
        <v>9</v>
      </c>
      <c r="N41">
        <v>7172.85</v>
      </c>
      <c r="O41" t="s">
        <v>197</v>
      </c>
      <c r="P41">
        <v>128.25899999999999</v>
      </c>
      <c r="Q41">
        <v>1.8906013648689149E-4</v>
      </c>
      <c r="R41">
        <v>2.8028157622071658E-9</v>
      </c>
      <c r="S41">
        <v>3.5948634684492892E-4</v>
      </c>
      <c r="T41" t="s">
        <v>111</v>
      </c>
      <c r="U41" t="str">
        <f t="shared" si="0"/>
        <v>B9</v>
      </c>
      <c r="W41" s="16">
        <v>6</v>
      </c>
      <c r="X41">
        <f t="shared" si="2"/>
        <v>0</v>
      </c>
      <c r="Y41">
        <f t="shared" si="2"/>
        <v>2.3244409784058703E-3</v>
      </c>
      <c r="Z41">
        <f t="shared" si="2"/>
        <v>6.8523645754416385E-3</v>
      </c>
      <c r="AA41">
        <f t="shared" si="2"/>
        <v>1.0770342800980469E-3</v>
      </c>
      <c r="AB41">
        <f t="shared" si="2"/>
        <v>1.632800888730271E-3</v>
      </c>
      <c r="AC41">
        <f t="shared" si="2"/>
        <v>0</v>
      </c>
      <c r="AD41" s="9"/>
      <c r="AE41" s="17">
        <f t="shared" si="3"/>
        <v>1.1886640722675826E-2</v>
      </c>
    </row>
    <row r="42" spans="2:31" x14ac:dyDescent="0.2">
      <c r="B42">
        <v>43</v>
      </c>
      <c r="C42">
        <v>43</v>
      </c>
      <c r="D42">
        <v>43</v>
      </c>
      <c r="E42">
        <v>3.8610000000000002</v>
      </c>
      <c r="F42">
        <v>3.9994999999999998</v>
      </c>
      <c r="G42">
        <v>10.0549</v>
      </c>
      <c r="H42" t="s">
        <v>164</v>
      </c>
      <c r="I42" t="s">
        <v>189</v>
      </c>
      <c r="J42">
        <v>88.255113679999994</v>
      </c>
      <c r="K42" t="s">
        <v>103</v>
      </c>
      <c r="L42" t="s">
        <v>104</v>
      </c>
      <c r="M42">
        <v>12</v>
      </c>
      <c r="N42">
        <v>9289.41</v>
      </c>
      <c r="O42" t="s">
        <v>197</v>
      </c>
      <c r="P42">
        <v>170.34</v>
      </c>
      <c r="Q42">
        <v>4.305440280922039E-4</v>
      </c>
      <c r="R42">
        <v>6.3828134829716633E-9</v>
      </c>
      <c r="S42">
        <v>1.087248448689393E-3</v>
      </c>
      <c r="T42" t="s">
        <v>111</v>
      </c>
      <c r="U42" t="str">
        <f t="shared" si="0"/>
        <v>B12</v>
      </c>
      <c r="W42" s="16">
        <v>7</v>
      </c>
      <c r="X42">
        <f t="shared" si="2"/>
        <v>5.2432325357551646E-3</v>
      </c>
      <c r="Y42">
        <f t="shared" si="2"/>
        <v>1.6041356479495627E-3</v>
      </c>
      <c r="Z42">
        <f t="shared" si="2"/>
        <v>1.4542594948803752E-3</v>
      </c>
      <c r="AA42">
        <f t="shared" si="2"/>
        <v>0</v>
      </c>
      <c r="AB42">
        <f t="shared" si="2"/>
        <v>1.928713455130075E-3</v>
      </c>
      <c r="AC42">
        <f t="shared" si="2"/>
        <v>0</v>
      </c>
      <c r="AD42" s="9"/>
      <c r="AE42" s="17">
        <f t="shared" si="3"/>
        <v>1.0230341133715177E-2</v>
      </c>
    </row>
    <row r="43" spans="2:31" x14ac:dyDescent="0.2">
      <c r="B43">
        <v>44</v>
      </c>
      <c r="C43">
        <v>44</v>
      </c>
      <c r="D43">
        <v>44</v>
      </c>
      <c r="E43">
        <v>3.9340000000000002</v>
      </c>
      <c r="F43">
        <v>0.93510000000000004</v>
      </c>
      <c r="G43">
        <v>10.2906</v>
      </c>
      <c r="H43" t="s">
        <v>165</v>
      </c>
      <c r="I43" t="s">
        <v>190</v>
      </c>
      <c r="J43">
        <v>70.548171730000007</v>
      </c>
      <c r="K43" t="s">
        <v>103</v>
      </c>
      <c r="L43" t="s">
        <v>195</v>
      </c>
      <c r="M43">
        <v>12</v>
      </c>
      <c r="N43">
        <v>9289.41</v>
      </c>
      <c r="O43" t="s">
        <v>197</v>
      </c>
      <c r="P43">
        <v>166.30799999999999</v>
      </c>
      <c r="Q43">
        <v>1.0066301304388551E-4</v>
      </c>
      <c r="R43">
        <v>1.492328763077085E-9</v>
      </c>
      <c r="S43">
        <v>2.4818621192982391E-4</v>
      </c>
      <c r="T43" t="s">
        <v>117</v>
      </c>
      <c r="U43" t="str">
        <f t="shared" si="0"/>
        <v>C12</v>
      </c>
      <c r="W43" s="16">
        <v>8</v>
      </c>
      <c r="X43">
        <f t="shared" si="2"/>
        <v>0</v>
      </c>
      <c r="Y43">
        <f t="shared" si="2"/>
        <v>5.7188667427056658E-5</v>
      </c>
      <c r="Z43">
        <f t="shared" si="2"/>
        <v>2.7139736126939483E-3</v>
      </c>
      <c r="AA43">
        <f t="shared" si="2"/>
        <v>7.5947803752640024E-4</v>
      </c>
      <c r="AB43">
        <f t="shared" si="2"/>
        <v>1.204615658510408E-4</v>
      </c>
      <c r="AC43">
        <f t="shared" si="2"/>
        <v>0</v>
      </c>
      <c r="AD43" s="9"/>
      <c r="AE43" s="17">
        <f t="shared" si="3"/>
        <v>3.6511018834984453E-3</v>
      </c>
    </row>
    <row r="44" spans="2:31" x14ac:dyDescent="0.2">
      <c r="B44">
        <v>45</v>
      </c>
      <c r="C44">
        <v>45</v>
      </c>
      <c r="D44">
        <v>45</v>
      </c>
      <c r="E44">
        <v>3.9740000000000002</v>
      </c>
      <c r="F44">
        <v>18.060500000000001</v>
      </c>
      <c r="G44">
        <v>10.3795</v>
      </c>
      <c r="H44" t="s">
        <v>166</v>
      </c>
      <c r="I44" t="s">
        <v>191</v>
      </c>
      <c r="J44">
        <v>66.228485460000002</v>
      </c>
      <c r="K44" t="s">
        <v>103</v>
      </c>
      <c r="L44" t="s">
        <v>196</v>
      </c>
      <c r="M44">
        <v>9</v>
      </c>
      <c r="N44">
        <v>7172.85</v>
      </c>
      <c r="O44" t="s">
        <v>197</v>
      </c>
      <c r="P44">
        <v>126.24299999999999</v>
      </c>
      <c r="Q44">
        <v>2.5178973490314169E-3</v>
      </c>
      <c r="R44">
        <v>3.7327818061604988E-8</v>
      </c>
      <c r="S44">
        <v>4.7123757355511976E-3</v>
      </c>
      <c r="T44" t="s">
        <v>118</v>
      </c>
      <c r="U44" t="str">
        <f t="shared" si="0"/>
        <v>E9</v>
      </c>
      <c r="W44" s="16">
        <v>9</v>
      </c>
      <c r="X44">
        <f t="shared" si="2"/>
        <v>4.4640882537191971E-4</v>
      </c>
      <c r="Y44">
        <f t="shared" si="2"/>
        <v>1.9384057326407888E-3</v>
      </c>
      <c r="Z44">
        <f t="shared" si="2"/>
        <v>3.8772959458647779E-5</v>
      </c>
      <c r="AA44">
        <f t="shared" si="2"/>
        <v>0</v>
      </c>
      <c r="AB44">
        <f t="shared" si="2"/>
        <v>4.7123757355511976E-3</v>
      </c>
      <c r="AC44">
        <f t="shared" si="2"/>
        <v>1.841268283456999E-3</v>
      </c>
      <c r="AD44" s="9"/>
      <c r="AE44" s="17">
        <f t="shared" si="3"/>
        <v>8.9772315364795522E-3</v>
      </c>
    </row>
    <row r="45" spans="2:31" x14ac:dyDescent="0.2">
      <c r="B45">
        <v>46</v>
      </c>
      <c r="C45">
        <v>46</v>
      </c>
      <c r="D45">
        <v>46</v>
      </c>
      <c r="E45">
        <v>4.0410000000000004</v>
      </c>
      <c r="F45">
        <v>0.11</v>
      </c>
      <c r="G45">
        <v>10.584099999999999</v>
      </c>
      <c r="H45" t="s">
        <v>167</v>
      </c>
      <c r="I45" t="s">
        <v>191</v>
      </c>
      <c r="J45">
        <v>76.710048110000002</v>
      </c>
      <c r="K45" t="s">
        <v>103</v>
      </c>
      <c r="L45" t="s">
        <v>195</v>
      </c>
      <c r="M45">
        <v>9</v>
      </c>
      <c r="N45">
        <v>7172.85</v>
      </c>
      <c r="O45" t="s">
        <v>197</v>
      </c>
      <c r="P45">
        <v>126.24299999999999</v>
      </c>
      <c r="Q45">
        <v>1.53356057912824E-5</v>
      </c>
      <c r="R45">
        <v>2.2735029411016019E-10</v>
      </c>
      <c r="S45">
        <v>2.870138317934896E-5</v>
      </c>
      <c r="T45" t="s">
        <v>117</v>
      </c>
      <c r="U45" t="str">
        <f t="shared" si="0"/>
        <v>C9</v>
      </c>
      <c r="W45" s="16">
        <v>10</v>
      </c>
      <c r="X45">
        <f t="shared" si="2"/>
        <v>2.0183643165331945E-3</v>
      </c>
      <c r="Y45">
        <f t="shared" si="2"/>
        <v>3.0983380917598059E-4</v>
      </c>
      <c r="Z45">
        <f t="shared" si="2"/>
        <v>0</v>
      </c>
      <c r="AA45">
        <f t="shared" si="2"/>
        <v>0</v>
      </c>
      <c r="AB45">
        <f t="shared" si="2"/>
        <v>0</v>
      </c>
      <c r="AC45">
        <f t="shared" si="2"/>
        <v>0</v>
      </c>
      <c r="AD45" s="9"/>
      <c r="AE45" s="17">
        <f t="shared" si="3"/>
        <v>2.3281981257091749E-3</v>
      </c>
    </row>
    <row r="46" spans="2:31" x14ac:dyDescent="0.2">
      <c r="B46">
        <v>47</v>
      </c>
      <c r="C46">
        <v>47</v>
      </c>
      <c r="D46">
        <v>47</v>
      </c>
      <c r="E46">
        <v>4.0780000000000003</v>
      </c>
      <c r="F46">
        <v>0.56979999999999997</v>
      </c>
      <c r="G46">
        <v>10.6967</v>
      </c>
      <c r="H46" t="s">
        <v>168</v>
      </c>
      <c r="I46" t="s">
        <v>192</v>
      </c>
      <c r="J46">
        <v>82.504912630000007</v>
      </c>
      <c r="K46" t="s">
        <v>103</v>
      </c>
      <c r="L46" t="s">
        <v>196</v>
      </c>
      <c r="M46">
        <v>12</v>
      </c>
      <c r="N46">
        <v>9289.41</v>
      </c>
      <c r="O46" t="s">
        <v>197</v>
      </c>
      <c r="P46">
        <v>168.32400000000001</v>
      </c>
      <c r="Q46">
        <v>6.1338664134751291E-5</v>
      </c>
      <c r="R46">
        <v>9.0934544883041714E-10</v>
      </c>
      <c r="S46">
        <v>1.530646633289311E-4</v>
      </c>
      <c r="T46" t="s">
        <v>118</v>
      </c>
      <c r="U46" t="str">
        <f t="shared" si="0"/>
        <v>E12</v>
      </c>
      <c r="W46" s="16">
        <v>11</v>
      </c>
      <c r="X46">
        <f t="shared" si="2"/>
        <v>0</v>
      </c>
      <c r="Y46">
        <f t="shared" si="2"/>
        <v>1.109281269736507E-4</v>
      </c>
      <c r="Z46">
        <f t="shared" si="2"/>
        <v>0</v>
      </c>
      <c r="AA46">
        <f t="shared" si="2"/>
        <v>0</v>
      </c>
      <c r="AB46">
        <f t="shared" si="2"/>
        <v>0</v>
      </c>
      <c r="AC46">
        <f t="shared" si="2"/>
        <v>0</v>
      </c>
      <c r="AD46" s="9"/>
      <c r="AE46" s="17">
        <f t="shared" si="3"/>
        <v>1.109281269736507E-4</v>
      </c>
    </row>
    <row r="47" spans="2:31" x14ac:dyDescent="0.2">
      <c r="B47">
        <v>48</v>
      </c>
      <c r="C47">
        <v>48</v>
      </c>
      <c r="D47">
        <v>48</v>
      </c>
      <c r="E47">
        <v>4.1219999999999999</v>
      </c>
      <c r="F47">
        <v>3.0882999999999998</v>
      </c>
      <c r="G47">
        <v>10.840999999999999</v>
      </c>
      <c r="H47" t="s">
        <v>169</v>
      </c>
      <c r="I47" t="s">
        <v>193</v>
      </c>
      <c r="J47">
        <v>97.628779600000001</v>
      </c>
      <c r="K47" t="s">
        <v>103</v>
      </c>
      <c r="L47" t="s">
        <v>107</v>
      </c>
      <c r="M47">
        <v>8</v>
      </c>
      <c r="N47">
        <v>6467.33</v>
      </c>
      <c r="O47" t="s">
        <v>197</v>
      </c>
      <c r="P47">
        <v>106.16800000000001</v>
      </c>
      <c r="Q47">
        <v>4.7752318190041329E-4</v>
      </c>
      <c r="R47">
        <v>7.079279249026653E-9</v>
      </c>
      <c r="S47">
        <v>7.515929193106617E-4</v>
      </c>
      <c r="T47" t="s">
        <v>114</v>
      </c>
      <c r="U47" t="str">
        <f t="shared" si="0"/>
        <v>A8</v>
      </c>
      <c r="W47" s="16">
        <v>12</v>
      </c>
      <c r="X47">
        <f t="shared" si="2"/>
        <v>0</v>
      </c>
      <c r="Y47">
        <f t="shared" si="2"/>
        <v>1.2981738321968565E-3</v>
      </c>
      <c r="Z47">
        <f t="shared" si="2"/>
        <v>2.4818621192982391E-4</v>
      </c>
      <c r="AA47">
        <f t="shared" si="2"/>
        <v>0</v>
      </c>
      <c r="AB47">
        <f t="shared" si="2"/>
        <v>1.530646633289311E-4</v>
      </c>
      <c r="AC47">
        <f t="shared" si="2"/>
        <v>0</v>
      </c>
      <c r="AD47" s="9"/>
      <c r="AE47" s="17">
        <f t="shared" si="3"/>
        <v>1.6994247074556114E-3</v>
      </c>
    </row>
    <row r="48" spans="2:31" x14ac:dyDescent="0.2">
      <c r="B48">
        <v>49</v>
      </c>
      <c r="C48">
        <v>49</v>
      </c>
      <c r="D48">
        <v>49</v>
      </c>
      <c r="E48">
        <v>4.1970000000000001</v>
      </c>
      <c r="F48">
        <v>0.41189999999999999</v>
      </c>
      <c r="G48">
        <v>11.0146</v>
      </c>
      <c r="H48" t="s">
        <v>170</v>
      </c>
      <c r="I48" t="s">
        <v>194</v>
      </c>
      <c r="J48">
        <v>73.079247249999995</v>
      </c>
      <c r="K48" t="s">
        <v>103</v>
      </c>
      <c r="L48" t="s">
        <v>107</v>
      </c>
      <c r="M48">
        <v>15</v>
      </c>
      <c r="N48">
        <v>11405.97</v>
      </c>
      <c r="O48" t="s">
        <v>197</v>
      </c>
      <c r="P48">
        <v>204.357</v>
      </c>
      <c r="Q48">
        <v>3.6112667313696247E-5</v>
      </c>
      <c r="R48">
        <v>5.3537014752546348E-10</v>
      </c>
      <c r="S48">
        <v>1.094066372378611E-4</v>
      </c>
      <c r="T48" t="s">
        <v>114</v>
      </c>
      <c r="U48" t="str">
        <f t="shared" si="0"/>
        <v>A15</v>
      </c>
      <c r="W48" s="16">
        <v>13</v>
      </c>
      <c r="X48">
        <f t="shared" si="2"/>
        <v>0</v>
      </c>
      <c r="Y48">
        <f t="shared" si="2"/>
        <v>3.7357185531566783E-3</v>
      </c>
      <c r="Z48">
        <f t="shared" si="2"/>
        <v>0</v>
      </c>
      <c r="AA48">
        <f t="shared" si="2"/>
        <v>0</v>
      </c>
      <c r="AB48">
        <f t="shared" si="2"/>
        <v>0</v>
      </c>
      <c r="AC48">
        <f t="shared" si="2"/>
        <v>0</v>
      </c>
      <c r="AD48" s="9"/>
      <c r="AE48" s="17">
        <f t="shared" si="3"/>
        <v>3.7357185531566783E-3</v>
      </c>
    </row>
    <row r="49" spans="2:31" x14ac:dyDescent="0.2">
      <c r="B49">
        <v>50</v>
      </c>
      <c r="C49">
        <v>50</v>
      </c>
      <c r="D49">
        <v>50</v>
      </c>
      <c r="E49">
        <v>4.2430000000000003</v>
      </c>
      <c r="F49">
        <v>3.8600000000000002E-2</v>
      </c>
      <c r="G49">
        <v>11.146599999999999</v>
      </c>
      <c r="H49" t="s">
        <v>167</v>
      </c>
      <c r="I49" t="s">
        <v>191</v>
      </c>
      <c r="J49">
        <v>68.757272439999994</v>
      </c>
      <c r="K49" t="s">
        <v>103</v>
      </c>
      <c r="L49" t="s">
        <v>195</v>
      </c>
      <c r="M49">
        <v>9</v>
      </c>
      <c r="N49">
        <v>7172.85</v>
      </c>
      <c r="O49" t="s">
        <v>197</v>
      </c>
      <c r="P49">
        <v>126.24299999999999</v>
      </c>
      <c r="Q49">
        <v>5.3814034867590982E-6</v>
      </c>
      <c r="R49">
        <v>7.9779285024110779E-11</v>
      </c>
      <c r="S49">
        <v>1.0071576279298821E-5</v>
      </c>
      <c r="T49" t="s">
        <v>117</v>
      </c>
      <c r="U49" t="str">
        <f t="shared" si="0"/>
        <v>C9</v>
      </c>
      <c r="W49" s="16">
        <v>14</v>
      </c>
      <c r="X49">
        <f t="shared" si="2"/>
        <v>0</v>
      </c>
      <c r="Y49">
        <f t="shared" si="2"/>
        <v>0</v>
      </c>
      <c r="Z49">
        <f t="shared" si="2"/>
        <v>0</v>
      </c>
      <c r="AA49">
        <f t="shared" si="2"/>
        <v>0</v>
      </c>
      <c r="AB49">
        <f t="shared" si="2"/>
        <v>0</v>
      </c>
      <c r="AC49">
        <f t="shared" si="2"/>
        <v>0</v>
      </c>
      <c r="AD49" s="9"/>
      <c r="AE49" s="17">
        <f t="shared" si="3"/>
        <v>0</v>
      </c>
    </row>
    <row r="50" spans="2:31" x14ac:dyDescent="0.2">
      <c r="B50">
        <v>52</v>
      </c>
      <c r="C50">
        <v>52</v>
      </c>
      <c r="D50">
        <v>52</v>
      </c>
      <c r="E50">
        <v>4.3479999999999999</v>
      </c>
      <c r="F50">
        <v>3.2399999999999998E-2</v>
      </c>
      <c r="G50">
        <v>11.530099999999999</v>
      </c>
      <c r="H50" t="s">
        <v>169</v>
      </c>
      <c r="I50" t="s">
        <v>193</v>
      </c>
      <c r="J50">
        <v>92.652870680000007</v>
      </c>
      <c r="K50" t="s">
        <v>103</v>
      </c>
      <c r="L50" t="s">
        <v>107</v>
      </c>
      <c r="M50">
        <v>8</v>
      </c>
      <c r="N50">
        <v>6467.33</v>
      </c>
      <c r="O50" t="s">
        <v>197</v>
      </c>
      <c r="P50">
        <v>106.16800000000001</v>
      </c>
      <c r="Q50">
        <v>5.0097953869680374E-6</v>
      </c>
      <c r="R50">
        <v>7.4270196440910391E-11</v>
      </c>
      <c r="S50">
        <v>7.8851182157385744E-6</v>
      </c>
      <c r="T50" t="s">
        <v>114</v>
      </c>
      <c r="U50" t="str">
        <f t="shared" si="0"/>
        <v>A8</v>
      </c>
      <c r="W50" s="16">
        <v>15</v>
      </c>
      <c r="X50">
        <f t="shared" si="2"/>
        <v>0</v>
      </c>
      <c r="Y50">
        <f t="shared" si="2"/>
        <v>0</v>
      </c>
      <c r="Z50">
        <f t="shared" si="2"/>
        <v>0</v>
      </c>
      <c r="AA50">
        <f t="shared" si="2"/>
        <v>1.094066372378611E-4</v>
      </c>
      <c r="AB50">
        <f t="shared" si="2"/>
        <v>0</v>
      </c>
      <c r="AC50">
        <f t="shared" si="2"/>
        <v>0</v>
      </c>
      <c r="AD50" s="9"/>
      <c r="AE50" s="17">
        <f t="shared" si="3"/>
        <v>1.094066372378611E-4</v>
      </c>
    </row>
    <row r="51" spans="2:31" x14ac:dyDescent="0.2">
      <c r="B51">
        <v>53</v>
      </c>
      <c r="C51">
        <v>53</v>
      </c>
      <c r="D51">
        <v>53</v>
      </c>
      <c r="E51">
        <v>4.4050000000000002</v>
      </c>
      <c r="F51">
        <v>0.47560000000000002</v>
      </c>
      <c r="G51">
        <v>11.6374</v>
      </c>
      <c r="H51" t="s">
        <v>171</v>
      </c>
      <c r="I51" t="s">
        <v>91</v>
      </c>
      <c r="J51">
        <v>96.471394849999996</v>
      </c>
      <c r="K51" t="s">
        <v>103</v>
      </c>
      <c r="L51" t="s">
        <v>105</v>
      </c>
      <c r="M51">
        <v>9</v>
      </c>
      <c r="N51">
        <v>7172.85</v>
      </c>
      <c r="O51" t="s">
        <v>197</v>
      </c>
      <c r="P51">
        <v>128.25899999999999</v>
      </c>
      <c r="Q51">
        <v>6.6305582857581016E-5</v>
      </c>
      <c r="R51">
        <v>9.829799988981109E-10</v>
      </c>
      <c r="S51">
        <v>1.2607603167867279E-4</v>
      </c>
      <c r="T51" t="s">
        <v>112</v>
      </c>
      <c r="U51" t="str">
        <f t="shared" si="0"/>
        <v>L9</v>
      </c>
      <c r="W51" s="16">
        <v>16</v>
      </c>
      <c r="X51">
        <f t="shared" si="2"/>
        <v>0</v>
      </c>
      <c r="Y51">
        <f t="shared" si="2"/>
        <v>0</v>
      </c>
      <c r="Z51">
        <f t="shared" si="2"/>
        <v>0</v>
      </c>
      <c r="AA51">
        <f t="shared" si="2"/>
        <v>0</v>
      </c>
      <c r="AB51">
        <f t="shared" si="2"/>
        <v>0</v>
      </c>
      <c r="AC51">
        <f t="shared" si="2"/>
        <v>0</v>
      </c>
      <c r="AD51" s="9"/>
      <c r="AE51" s="17">
        <f t="shared" si="3"/>
        <v>0</v>
      </c>
    </row>
    <row r="52" spans="2:31" x14ac:dyDescent="0.2">
      <c r="B52">
        <v>54</v>
      </c>
      <c r="C52">
        <v>54</v>
      </c>
      <c r="D52">
        <v>54</v>
      </c>
      <c r="E52">
        <v>4.47</v>
      </c>
      <c r="F52">
        <v>0.34770000000000001</v>
      </c>
      <c r="G52">
        <v>11.6374</v>
      </c>
      <c r="H52" t="s">
        <v>171</v>
      </c>
      <c r="I52" t="s">
        <v>91</v>
      </c>
      <c r="J52">
        <v>96.471394849999996</v>
      </c>
      <c r="K52" t="s">
        <v>103</v>
      </c>
      <c r="L52" t="s">
        <v>105</v>
      </c>
      <c r="M52">
        <v>9</v>
      </c>
      <c r="N52">
        <v>7172.85</v>
      </c>
      <c r="O52" t="s">
        <v>197</v>
      </c>
      <c r="P52">
        <v>128.25899999999999</v>
      </c>
      <c r="Q52">
        <v>4.8474455760262657E-5</v>
      </c>
      <c r="R52">
        <v>7.1863361147366112E-10</v>
      </c>
      <c r="S52">
        <v>9.2171228374000302E-5</v>
      </c>
      <c r="T52" t="s">
        <v>112</v>
      </c>
      <c r="U52" t="str">
        <f t="shared" si="0"/>
        <v>L9</v>
      </c>
      <c r="W52" s="16">
        <v>17</v>
      </c>
      <c r="X52">
        <f t="shared" si="2"/>
        <v>0</v>
      </c>
      <c r="Y52">
        <f t="shared" si="2"/>
        <v>0</v>
      </c>
      <c r="Z52">
        <f t="shared" si="2"/>
        <v>0</v>
      </c>
      <c r="AA52">
        <f t="shared" si="2"/>
        <v>0</v>
      </c>
      <c r="AB52">
        <f t="shared" si="2"/>
        <v>0</v>
      </c>
      <c r="AC52">
        <f t="shared" si="2"/>
        <v>0</v>
      </c>
      <c r="AD52" s="9"/>
      <c r="AE52" s="17">
        <f t="shared" si="3"/>
        <v>0</v>
      </c>
    </row>
    <row r="53" spans="2:31" x14ac:dyDescent="0.2">
      <c r="B53">
        <v>55</v>
      </c>
      <c r="C53">
        <v>55</v>
      </c>
      <c r="D53">
        <v>55</v>
      </c>
      <c r="E53">
        <v>4.51</v>
      </c>
      <c r="F53">
        <v>0.86070000000000002</v>
      </c>
      <c r="G53">
        <v>11.6374</v>
      </c>
      <c r="H53" t="s">
        <v>171</v>
      </c>
      <c r="I53" t="s">
        <v>91</v>
      </c>
      <c r="J53">
        <v>96.471394849999996</v>
      </c>
      <c r="K53" t="s">
        <v>103</v>
      </c>
      <c r="L53" t="s">
        <v>105</v>
      </c>
      <c r="M53">
        <v>9</v>
      </c>
      <c r="N53">
        <v>7172.85</v>
      </c>
      <c r="O53" t="s">
        <v>197</v>
      </c>
      <c r="P53">
        <v>128.25899999999999</v>
      </c>
      <c r="Q53">
        <v>1.199941445868797E-4</v>
      </c>
      <c r="R53">
        <v>1.778912710369226E-9</v>
      </c>
      <c r="S53">
        <v>2.281615653192466E-4</v>
      </c>
      <c r="T53" t="s">
        <v>112</v>
      </c>
      <c r="U53" t="str">
        <f t="shared" si="0"/>
        <v>L9</v>
      </c>
      <c r="W53" s="16">
        <v>18</v>
      </c>
      <c r="X53">
        <f t="shared" si="2"/>
        <v>0</v>
      </c>
      <c r="Y53">
        <f t="shared" si="2"/>
        <v>0</v>
      </c>
      <c r="Z53">
        <f t="shared" si="2"/>
        <v>0</v>
      </c>
      <c r="AA53">
        <f t="shared" si="2"/>
        <v>0</v>
      </c>
      <c r="AB53">
        <f t="shared" si="2"/>
        <v>0</v>
      </c>
      <c r="AC53">
        <f t="shared" si="2"/>
        <v>0</v>
      </c>
      <c r="AD53" s="9"/>
      <c r="AE53" s="17">
        <f t="shared" si="3"/>
        <v>0</v>
      </c>
    </row>
    <row r="54" spans="2:31" x14ac:dyDescent="0.2">
      <c r="B54">
        <v>61</v>
      </c>
      <c r="C54">
        <v>61</v>
      </c>
      <c r="D54">
        <v>61</v>
      </c>
      <c r="E54">
        <v>4.835</v>
      </c>
      <c r="F54">
        <v>0.41089999999999999</v>
      </c>
      <c r="G54">
        <v>12.843</v>
      </c>
      <c r="H54" t="s">
        <v>172</v>
      </c>
      <c r="I54" t="s">
        <v>78</v>
      </c>
      <c r="J54">
        <v>93.446986069999994</v>
      </c>
      <c r="K54" t="s">
        <v>103</v>
      </c>
      <c r="L54" t="s">
        <v>104</v>
      </c>
      <c r="M54">
        <v>11</v>
      </c>
      <c r="N54">
        <v>8583.89</v>
      </c>
      <c r="O54" t="s">
        <v>197</v>
      </c>
      <c r="P54">
        <v>156.31299999999999</v>
      </c>
      <c r="Q54">
        <v>4.786874016325932E-5</v>
      </c>
      <c r="R54">
        <v>7.0965388018687348E-10</v>
      </c>
      <c r="S54">
        <v>1.109281269736507E-4</v>
      </c>
      <c r="T54" t="s">
        <v>111</v>
      </c>
      <c r="U54" t="str">
        <f t="shared" si="0"/>
        <v>B11</v>
      </c>
      <c r="W54" s="16">
        <v>19</v>
      </c>
      <c r="X54">
        <f t="shared" si="2"/>
        <v>0</v>
      </c>
      <c r="Y54">
        <f t="shared" si="2"/>
        <v>0</v>
      </c>
      <c r="Z54">
        <f t="shared" si="2"/>
        <v>0</v>
      </c>
      <c r="AA54">
        <f t="shared" si="2"/>
        <v>0</v>
      </c>
      <c r="AB54">
        <f t="shared" si="2"/>
        <v>0</v>
      </c>
      <c r="AC54">
        <f t="shared" si="2"/>
        <v>0</v>
      </c>
      <c r="AD54" s="9"/>
      <c r="AE54" s="17">
        <f t="shared" si="3"/>
        <v>0</v>
      </c>
    </row>
    <row r="55" spans="2:31" x14ac:dyDescent="0.2">
      <c r="B55">
        <v>62</v>
      </c>
      <c r="C55">
        <v>62</v>
      </c>
      <c r="D55">
        <v>62</v>
      </c>
      <c r="E55">
        <v>4.915</v>
      </c>
      <c r="F55">
        <v>2.1284999999999998</v>
      </c>
      <c r="G55">
        <v>13.089600000000001</v>
      </c>
      <c r="H55" t="s">
        <v>173</v>
      </c>
      <c r="I55" t="s">
        <v>91</v>
      </c>
      <c r="J55">
        <v>85.951513360000007</v>
      </c>
      <c r="K55" t="s">
        <v>103</v>
      </c>
      <c r="L55" t="s">
        <v>104</v>
      </c>
      <c r="M55">
        <v>9</v>
      </c>
      <c r="N55">
        <v>7172.85</v>
      </c>
      <c r="O55" t="s">
        <v>197</v>
      </c>
      <c r="P55">
        <v>128.25899999999999</v>
      </c>
      <c r="Q55">
        <v>2.967439720613145E-4</v>
      </c>
      <c r="R55">
        <v>4.3992281910315996E-9</v>
      </c>
      <c r="S55">
        <v>5.6424060855352206E-4</v>
      </c>
      <c r="T55" t="s">
        <v>111</v>
      </c>
      <c r="U55" t="str">
        <f t="shared" si="0"/>
        <v>B9</v>
      </c>
      <c r="W55" s="16">
        <v>20</v>
      </c>
      <c r="X55">
        <f t="shared" si="2"/>
        <v>0</v>
      </c>
      <c r="Y55">
        <f t="shared" si="2"/>
        <v>0</v>
      </c>
      <c r="Z55">
        <f t="shared" si="2"/>
        <v>0</v>
      </c>
      <c r="AA55">
        <f t="shared" si="2"/>
        <v>0</v>
      </c>
      <c r="AB55">
        <f t="shared" si="2"/>
        <v>0</v>
      </c>
      <c r="AC55">
        <f t="shared" si="2"/>
        <v>0</v>
      </c>
      <c r="AD55" s="9"/>
      <c r="AE55" s="17">
        <f t="shared" si="3"/>
        <v>0</v>
      </c>
    </row>
    <row r="56" spans="2:31" x14ac:dyDescent="0.2">
      <c r="B56">
        <v>63</v>
      </c>
      <c r="C56">
        <v>63</v>
      </c>
      <c r="D56">
        <v>63</v>
      </c>
      <c r="E56">
        <v>4.9690000000000003</v>
      </c>
      <c r="F56">
        <v>1.2775000000000001</v>
      </c>
      <c r="G56">
        <v>13.089600000000001</v>
      </c>
      <c r="H56" t="s">
        <v>173</v>
      </c>
      <c r="I56" t="s">
        <v>91</v>
      </c>
      <c r="J56">
        <v>85.951513360000007</v>
      </c>
      <c r="K56" t="s">
        <v>103</v>
      </c>
      <c r="L56" t="s">
        <v>104</v>
      </c>
      <c r="M56">
        <v>9</v>
      </c>
      <c r="N56">
        <v>7172.85</v>
      </c>
      <c r="O56" t="s">
        <v>197</v>
      </c>
      <c r="P56">
        <v>128.25899999999999</v>
      </c>
      <c r="Q56">
        <v>1.7810214907602981E-4</v>
      </c>
      <c r="R56">
        <v>2.6403636429611791E-9</v>
      </c>
      <c r="S56">
        <v>3.3865040048255778E-4</v>
      </c>
      <c r="T56" t="s">
        <v>111</v>
      </c>
      <c r="U56" t="str">
        <f t="shared" si="0"/>
        <v>B9</v>
      </c>
      <c r="W56" s="16">
        <v>21</v>
      </c>
      <c r="X56">
        <f t="shared" si="2"/>
        <v>0</v>
      </c>
      <c r="Y56">
        <f t="shared" si="2"/>
        <v>0</v>
      </c>
      <c r="Z56">
        <f t="shared" si="2"/>
        <v>0</v>
      </c>
      <c r="AA56">
        <f t="shared" si="2"/>
        <v>0</v>
      </c>
      <c r="AB56">
        <f t="shared" si="2"/>
        <v>0</v>
      </c>
      <c r="AC56">
        <f t="shared" si="2"/>
        <v>0</v>
      </c>
      <c r="AD56" s="9"/>
      <c r="AE56" s="18">
        <f t="shared" si="3"/>
        <v>0</v>
      </c>
    </row>
    <row r="57" spans="2:31" x14ac:dyDescent="0.2">
      <c r="B57">
        <v>64</v>
      </c>
      <c r="C57">
        <v>64</v>
      </c>
      <c r="D57">
        <v>64</v>
      </c>
      <c r="E57">
        <v>5.0570000000000004</v>
      </c>
      <c r="F57">
        <v>7.0898000000000003</v>
      </c>
      <c r="G57">
        <v>13.549099999999999</v>
      </c>
      <c r="H57" t="s">
        <v>174</v>
      </c>
      <c r="I57" t="s">
        <v>88</v>
      </c>
      <c r="J57">
        <v>92.14339794</v>
      </c>
      <c r="K57" t="s">
        <v>103</v>
      </c>
      <c r="L57" t="s">
        <v>105</v>
      </c>
      <c r="M57">
        <v>10</v>
      </c>
      <c r="N57">
        <v>7878.37</v>
      </c>
      <c r="O57" t="s">
        <v>197</v>
      </c>
      <c r="P57">
        <v>142.286</v>
      </c>
      <c r="Q57">
        <v>8.9990696044994084E-4</v>
      </c>
      <c r="R57">
        <v>1.334111706538367E-8</v>
      </c>
      <c r="S57">
        <v>1.8982541827651811E-3</v>
      </c>
      <c r="T57" t="s">
        <v>112</v>
      </c>
      <c r="U57" t="str">
        <f t="shared" si="0"/>
        <v>L10</v>
      </c>
      <c r="W57" s="16">
        <v>22</v>
      </c>
      <c r="X57">
        <f t="shared" si="2"/>
        <v>0</v>
      </c>
      <c r="Y57">
        <f t="shared" si="2"/>
        <v>0</v>
      </c>
      <c r="Z57">
        <f t="shared" si="2"/>
        <v>0</v>
      </c>
      <c r="AA57">
        <f t="shared" si="2"/>
        <v>0</v>
      </c>
      <c r="AB57">
        <f t="shared" si="2"/>
        <v>0</v>
      </c>
      <c r="AC57">
        <f t="shared" si="2"/>
        <v>0</v>
      </c>
      <c r="AD57" s="9"/>
      <c r="AE57" s="18">
        <f t="shared" si="3"/>
        <v>0</v>
      </c>
    </row>
    <row r="58" spans="2:31" x14ac:dyDescent="0.2">
      <c r="B58">
        <v>65</v>
      </c>
      <c r="C58">
        <v>65</v>
      </c>
      <c r="D58">
        <v>65</v>
      </c>
      <c r="E58">
        <v>5.1239999999999997</v>
      </c>
      <c r="F58">
        <v>0.4486</v>
      </c>
      <c r="G58">
        <v>13.549099999999999</v>
      </c>
      <c r="H58" t="s">
        <v>174</v>
      </c>
      <c r="I58" t="s">
        <v>88</v>
      </c>
      <c r="J58">
        <v>92.14339794</v>
      </c>
      <c r="K58" t="s">
        <v>103</v>
      </c>
      <c r="L58" t="s">
        <v>105</v>
      </c>
      <c r="M58">
        <v>10</v>
      </c>
      <c r="N58">
        <v>7878.37</v>
      </c>
      <c r="O58" t="s">
        <v>197</v>
      </c>
      <c r="P58">
        <v>142.286</v>
      </c>
      <c r="Q58">
        <v>5.6940712355474549E-5</v>
      </c>
      <c r="R58">
        <v>8.4414583141007024E-10</v>
      </c>
      <c r="S58">
        <v>1.201101337680133E-4</v>
      </c>
      <c r="T58" t="s">
        <v>112</v>
      </c>
      <c r="U58" t="str">
        <f t="shared" si="0"/>
        <v>L10</v>
      </c>
      <c r="W58" s="16">
        <v>23</v>
      </c>
      <c r="X58">
        <f t="shared" si="2"/>
        <v>0</v>
      </c>
      <c r="Y58">
        <f t="shared" ref="Y58:AC61" si="4">SUMIF($U$6:$U$212,_xlfn.CONCAT(Y$35,$W58),$S$6:$S$212)</f>
        <v>0</v>
      </c>
      <c r="Z58">
        <f t="shared" si="4"/>
        <v>0</v>
      </c>
      <c r="AA58">
        <f t="shared" si="4"/>
        <v>0</v>
      </c>
      <c r="AB58">
        <f t="shared" si="4"/>
        <v>0</v>
      </c>
      <c r="AC58">
        <f t="shared" si="4"/>
        <v>0</v>
      </c>
      <c r="AD58" s="9"/>
      <c r="AE58" s="18">
        <f t="shared" si="3"/>
        <v>0</v>
      </c>
    </row>
    <row r="59" spans="2:31" x14ac:dyDescent="0.2">
      <c r="B59">
        <v>66</v>
      </c>
      <c r="C59">
        <v>66</v>
      </c>
      <c r="D59">
        <v>66</v>
      </c>
      <c r="E59">
        <v>5.234</v>
      </c>
      <c r="F59">
        <v>0.77590000000000003</v>
      </c>
      <c r="G59">
        <v>14.102499999999999</v>
      </c>
      <c r="H59" t="s">
        <v>175</v>
      </c>
      <c r="I59" t="s">
        <v>189</v>
      </c>
      <c r="J59">
        <v>86.893782669999993</v>
      </c>
      <c r="K59" t="s">
        <v>103</v>
      </c>
      <c r="L59" t="s">
        <v>104</v>
      </c>
      <c r="M59">
        <v>12</v>
      </c>
      <c r="N59">
        <v>9289.41</v>
      </c>
      <c r="O59" t="s">
        <v>197</v>
      </c>
      <c r="P59">
        <v>170.34</v>
      </c>
      <c r="Q59">
        <v>8.3525218501497952E-5</v>
      </c>
      <c r="R59">
        <v>1.2382610279879271E-9</v>
      </c>
      <c r="S59">
        <v>2.1092538350746349E-4</v>
      </c>
      <c r="T59" t="s">
        <v>111</v>
      </c>
      <c r="U59" t="str">
        <f t="shared" si="0"/>
        <v>B12</v>
      </c>
      <c r="W59" s="16">
        <v>24</v>
      </c>
      <c r="X59">
        <f t="shared" si="2"/>
        <v>0</v>
      </c>
      <c r="Y59">
        <f t="shared" si="4"/>
        <v>0</v>
      </c>
      <c r="Z59">
        <f t="shared" si="4"/>
        <v>0</v>
      </c>
      <c r="AA59">
        <f t="shared" si="4"/>
        <v>0</v>
      </c>
      <c r="AB59">
        <f t="shared" si="4"/>
        <v>0</v>
      </c>
      <c r="AC59">
        <f t="shared" si="4"/>
        <v>0</v>
      </c>
      <c r="AD59" s="9"/>
      <c r="AE59" s="18">
        <f t="shared" si="3"/>
        <v>0</v>
      </c>
    </row>
    <row r="60" spans="2:31" x14ac:dyDescent="0.2">
      <c r="B60">
        <v>67</v>
      </c>
      <c r="C60">
        <v>67</v>
      </c>
      <c r="D60">
        <v>67</v>
      </c>
      <c r="E60">
        <v>5.3460000000000001</v>
      </c>
      <c r="F60">
        <v>1.2251000000000001</v>
      </c>
      <c r="G60">
        <v>14.1898</v>
      </c>
      <c r="H60" t="s">
        <v>176</v>
      </c>
      <c r="I60" t="s">
        <v>80</v>
      </c>
      <c r="J60">
        <v>91.036089880000006</v>
      </c>
      <c r="K60" t="s">
        <v>103</v>
      </c>
      <c r="L60" t="s">
        <v>104</v>
      </c>
      <c r="M60">
        <v>13</v>
      </c>
      <c r="N60">
        <v>9994.93</v>
      </c>
      <c r="O60" t="s">
        <v>197</v>
      </c>
      <c r="P60">
        <v>184.36699999999999</v>
      </c>
      <c r="Q60">
        <v>1.225721440770471E-4</v>
      </c>
      <c r="R60">
        <v>1.817131542431183E-9</v>
      </c>
      <c r="S60">
        <v>3.3501909108341001E-4</v>
      </c>
      <c r="T60" t="s">
        <v>111</v>
      </c>
      <c r="U60" t="str">
        <f t="shared" si="0"/>
        <v>B13</v>
      </c>
      <c r="W60" s="16">
        <v>25</v>
      </c>
      <c r="X60">
        <f t="shared" si="2"/>
        <v>0</v>
      </c>
      <c r="Y60">
        <f t="shared" si="4"/>
        <v>0</v>
      </c>
      <c r="Z60">
        <f t="shared" si="4"/>
        <v>0</v>
      </c>
      <c r="AA60">
        <f t="shared" si="4"/>
        <v>0</v>
      </c>
      <c r="AB60">
        <f t="shared" si="4"/>
        <v>0</v>
      </c>
      <c r="AC60">
        <f t="shared" si="4"/>
        <v>0</v>
      </c>
      <c r="AD60" s="9"/>
      <c r="AE60" s="18">
        <f t="shared" si="3"/>
        <v>0</v>
      </c>
    </row>
    <row r="61" spans="2:31" ht="16" thickBot="1" x14ac:dyDescent="0.25">
      <c r="B61">
        <v>68</v>
      </c>
      <c r="C61">
        <v>68</v>
      </c>
      <c r="D61">
        <v>68</v>
      </c>
      <c r="E61">
        <v>5.407</v>
      </c>
      <c r="F61">
        <v>2.8085</v>
      </c>
      <c r="G61">
        <v>14.654199999999999</v>
      </c>
      <c r="H61" t="s">
        <v>177</v>
      </c>
      <c r="I61" t="s">
        <v>80</v>
      </c>
      <c r="J61">
        <v>91.09425109</v>
      </c>
      <c r="K61" t="s">
        <v>103</v>
      </c>
      <c r="L61" t="s">
        <v>104</v>
      </c>
      <c r="M61">
        <v>13</v>
      </c>
      <c r="N61">
        <v>9994.93</v>
      </c>
      <c r="O61" t="s">
        <v>197</v>
      </c>
      <c r="P61">
        <v>184.36699999999999</v>
      </c>
      <c r="Q61">
        <v>2.8099246317883159E-4</v>
      </c>
      <c r="R61">
        <v>4.1657121352689398E-9</v>
      </c>
      <c r="S61">
        <v>7.680198492431285E-4</v>
      </c>
      <c r="T61" t="s">
        <v>111</v>
      </c>
      <c r="U61" t="str">
        <f t="shared" si="0"/>
        <v>B13</v>
      </c>
      <c r="W61" s="16">
        <v>26</v>
      </c>
      <c r="X61">
        <f t="shared" si="2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>
        <f t="shared" si="4"/>
        <v>0</v>
      </c>
      <c r="AD61" s="9"/>
      <c r="AE61" s="18">
        <f t="shared" si="3"/>
        <v>0</v>
      </c>
    </row>
    <row r="62" spans="2:31" ht="16" thickBot="1" x14ac:dyDescent="0.25">
      <c r="B62">
        <v>69</v>
      </c>
      <c r="C62">
        <v>69</v>
      </c>
      <c r="D62">
        <v>69</v>
      </c>
      <c r="E62">
        <v>5.4729999999999999</v>
      </c>
      <c r="F62">
        <v>2.1770999999999998</v>
      </c>
      <c r="G62">
        <v>14.654199999999999</v>
      </c>
      <c r="H62" t="s">
        <v>177</v>
      </c>
      <c r="I62" t="s">
        <v>80</v>
      </c>
      <c r="J62">
        <v>91.09425109</v>
      </c>
      <c r="K62" t="s">
        <v>103</v>
      </c>
      <c r="L62" t="s">
        <v>104</v>
      </c>
      <c r="M62">
        <v>13</v>
      </c>
      <c r="N62">
        <v>9994.93</v>
      </c>
      <c r="O62" t="s">
        <v>197</v>
      </c>
      <c r="P62">
        <v>184.36699999999999</v>
      </c>
      <c r="Q62">
        <v>2.1782043496052501E-4</v>
      </c>
      <c r="R62">
        <v>3.2291870712814699E-9</v>
      </c>
      <c r="S62">
        <v>5.9535553277095083E-4</v>
      </c>
      <c r="T62" t="s">
        <v>111</v>
      </c>
      <c r="U62" t="str">
        <f t="shared" si="0"/>
        <v>B13</v>
      </c>
      <c r="W62" s="19"/>
      <c r="X62" s="20"/>
      <c r="Y62" s="21"/>
      <c r="Z62" s="21"/>
      <c r="AA62" s="21"/>
      <c r="AB62" s="21"/>
      <c r="AC62" s="21"/>
      <c r="AD62" s="22"/>
      <c r="AE62" s="23">
        <f t="shared" si="3"/>
        <v>0</v>
      </c>
    </row>
    <row r="63" spans="2:31" ht="17" thickBot="1" x14ac:dyDescent="0.25">
      <c r="B63">
        <v>70</v>
      </c>
      <c r="C63">
        <v>70</v>
      </c>
      <c r="D63">
        <v>70</v>
      </c>
      <c r="E63">
        <v>5.5279999999999996</v>
      </c>
      <c r="F63">
        <v>7.4500999999999999</v>
      </c>
      <c r="G63">
        <v>14.874599999999999</v>
      </c>
      <c r="H63" t="s">
        <v>178</v>
      </c>
      <c r="I63" t="s">
        <v>80</v>
      </c>
      <c r="J63">
        <v>90.852855149999996</v>
      </c>
      <c r="K63" t="s">
        <v>103</v>
      </c>
      <c r="L63" t="s">
        <v>104</v>
      </c>
      <c r="M63">
        <v>13</v>
      </c>
      <c r="N63">
        <v>9994.93</v>
      </c>
      <c r="O63" t="s">
        <v>197</v>
      </c>
      <c r="P63">
        <v>184.36699999999999</v>
      </c>
      <c r="Q63">
        <v>7.4538791167121728E-4</v>
      </c>
      <c r="R63">
        <v>1.105037278937765E-8</v>
      </c>
      <c r="S63">
        <v>2.037324080059189E-3</v>
      </c>
      <c r="T63" t="s">
        <v>111</v>
      </c>
      <c r="U63" t="str">
        <f t="shared" si="0"/>
        <v>B13</v>
      </c>
      <c r="W63" s="24" t="s">
        <v>210</v>
      </c>
      <c r="X63" s="25">
        <f>SUM(X36:X61)</f>
        <v>1.5712228957659769E-2</v>
      </c>
      <c r="Y63" s="25">
        <f t="shared" ref="Y63:AC63" si="5">SUM(Y36:Y61)</f>
        <v>1.4190812368716811E-2</v>
      </c>
      <c r="Z63" s="25">
        <f t="shared" si="5"/>
        <v>1.2543876937385378E-2</v>
      </c>
      <c r="AA63" s="25">
        <f t="shared" si="5"/>
        <v>1.9459189548623082E-3</v>
      </c>
      <c r="AB63" s="25">
        <f t="shared" si="5"/>
        <v>8.5474163085915156E-3</v>
      </c>
      <c r="AC63" s="25">
        <f t="shared" si="5"/>
        <v>5.1588012404956522E-3</v>
      </c>
      <c r="AD63" s="26" t="s">
        <v>211</v>
      </c>
      <c r="AE63" s="27">
        <f>SUM(X36:AC61)</f>
        <v>5.8099054767711426E-2</v>
      </c>
    </row>
    <row r="64" spans="2:31" x14ac:dyDescent="0.2">
      <c r="B64">
        <v>71</v>
      </c>
      <c r="C64">
        <v>71</v>
      </c>
      <c r="D64">
        <v>71</v>
      </c>
      <c r="E64">
        <v>5.6420000000000003</v>
      </c>
      <c r="F64">
        <v>1.1572</v>
      </c>
      <c r="G64">
        <v>15.1692</v>
      </c>
      <c r="H64" t="s">
        <v>179</v>
      </c>
      <c r="I64" t="s">
        <v>88</v>
      </c>
      <c r="J64">
        <v>81.390529430000001</v>
      </c>
      <c r="K64" t="s">
        <v>103</v>
      </c>
      <c r="L64" t="s">
        <v>104</v>
      </c>
      <c r="M64">
        <v>10</v>
      </c>
      <c r="N64">
        <v>7878.37</v>
      </c>
      <c r="O64" t="s">
        <v>197</v>
      </c>
      <c r="P64">
        <v>142.286</v>
      </c>
      <c r="Q64">
        <v>1.4688317507301641E-4</v>
      </c>
      <c r="R64">
        <v>2.177542479063159E-9</v>
      </c>
      <c r="S64">
        <v>3.0983380917598059E-4</v>
      </c>
      <c r="T64" t="s">
        <v>111</v>
      </c>
      <c r="U64" t="str">
        <f t="shared" si="0"/>
        <v>B10</v>
      </c>
    </row>
  </sheetData>
  <mergeCells count="3">
    <mergeCell ref="X33:AC33"/>
    <mergeCell ref="AE33:AE35"/>
    <mergeCell ref="W34:W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10"/>
  <sheetViews>
    <sheetView workbookViewId="0">
      <selection activeCell="M10" sqref="M10"/>
    </sheetView>
  </sheetViews>
  <sheetFormatPr baseColWidth="10" defaultColWidth="8.83203125" defaultRowHeight="15" x14ac:dyDescent="0.2"/>
  <sheetData>
    <row r="2" spans="2:2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207</v>
      </c>
    </row>
    <row r="3" spans="2:21" x14ac:dyDescent="0.2">
      <c r="B3" t="s">
        <v>19</v>
      </c>
      <c r="C3" t="s">
        <v>20</v>
      </c>
      <c r="D3" t="s">
        <v>21</v>
      </c>
      <c r="E3">
        <v>29.9</v>
      </c>
      <c r="F3" t="s">
        <v>22</v>
      </c>
      <c r="G3">
        <v>299.8</v>
      </c>
      <c r="H3">
        <v>254</v>
      </c>
      <c r="I3">
        <v>25</v>
      </c>
      <c r="J3">
        <v>217</v>
      </c>
      <c r="K3">
        <v>122</v>
      </c>
      <c r="L3">
        <v>41</v>
      </c>
      <c r="M3" s="2">
        <v>45261.561805555553</v>
      </c>
      <c r="N3" s="2">
        <v>45264.529861111107</v>
      </c>
      <c r="O3">
        <v>1.283333333333333</v>
      </c>
      <c r="P3" t="s">
        <v>23</v>
      </c>
      <c r="Q3">
        <v>12.2</v>
      </c>
      <c r="R3">
        <v>13</v>
      </c>
      <c r="S3">
        <v>300.7</v>
      </c>
      <c r="T3">
        <v>69.95</v>
      </c>
      <c r="U3">
        <v>7.4733790701109151E-2</v>
      </c>
    </row>
    <row r="5" spans="2:21" x14ac:dyDescent="0.2">
      <c r="B5" s="1" t="s">
        <v>198</v>
      </c>
      <c r="C5" s="1" t="s">
        <v>199</v>
      </c>
      <c r="D5" s="1" t="s">
        <v>200</v>
      </c>
      <c r="E5" s="1" t="s">
        <v>201</v>
      </c>
      <c r="F5" s="1" t="s">
        <v>202</v>
      </c>
      <c r="G5" s="1" t="s">
        <v>27</v>
      </c>
      <c r="H5" s="1" t="s">
        <v>28</v>
      </c>
      <c r="I5" s="1" t="s">
        <v>127</v>
      </c>
      <c r="J5" s="1" t="s">
        <v>128</v>
      </c>
      <c r="K5" s="1" t="s">
        <v>129</v>
      </c>
      <c r="L5" s="1" t="s">
        <v>130</v>
      </c>
      <c r="M5" s="1" t="s">
        <v>115</v>
      </c>
    </row>
    <row r="6" spans="2:21" x14ac:dyDescent="0.2">
      <c r="B6" t="s">
        <v>203</v>
      </c>
      <c r="C6" t="s">
        <v>204</v>
      </c>
      <c r="D6">
        <v>2.1179999999999999</v>
      </c>
      <c r="E6">
        <v>764.51499999999999</v>
      </c>
      <c r="F6">
        <v>134.1105</v>
      </c>
    </row>
    <row r="7" spans="2:21" x14ac:dyDescent="0.2">
      <c r="B7" t="s">
        <v>203</v>
      </c>
      <c r="C7" t="s">
        <v>204</v>
      </c>
      <c r="D7">
        <v>3.351</v>
      </c>
      <c r="E7">
        <v>1033.4685999999999</v>
      </c>
      <c r="F7">
        <v>136.39789999999999</v>
      </c>
    </row>
    <row r="8" spans="2:21" x14ac:dyDescent="0.2">
      <c r="B8" t="s">
        <v>203</v>
      </c>
      <c r="C8" t="s">
        <v>204</v>
      </c>
      <c r="D8">
        <v>7.3620000000000001</v>
      </c>
      <c r="E8">
        <v>1495.4704999999999</v>
      </c>
      <c r="F8">
        <v>143.3202</v>
      </c>
    </row>
    <row r="9" spans="2:21" x14ac:dyDescent="0.2">
      <c r="B9" t="s">
        <v>203</v>
      </c>
      <c r="C9" t="s">
        <v>204</v>
      </c>
      <c r="D9">
        <v>19.399000000000001</v>
      </c>
      <c r="E9">
        <v>186110.0313</v>
      </c>
      <c r="F9">
        <v>11473.734399999999</v>
      </c>
    </row>
    <row r="10" spans="2:21" x14ac:dyDescent="0.2">
      <c r="B10" t="s">
        <v>203</v>
      </c>
      <c r="C10" t="s">
        <v>204</v>
      </c>
      <c r="D10">
        <v>20.693999999999999</v>
      </c>
      <c r="E10">
        <v>502.45069999999998</v>
      </c>
      <c r="F10">
        <v>30.247599999999998</v>
      </c>
      <c r="G10" t="s">
        <v>205</v>
      </c>
      <c r="H10" t="s">
        <v>206</v>
      </c>
      <c r="I10">
        <v>1599.03</v>
      </c>
      <c r="J10">
        <v>16.042999999999999</v>
      </c>
      <c r="K10">
        <v>0.31422218469947399</v>
      </c>
      <c r="L10">
        <v>4.6583426230199562E-6</v>
      </c>
      <c r="M10">
        <v>7.4733790701109151E-2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DF6A-70F7-EF46-911B-C86A1D76534C}">
  <dimension ref="B2:T67"/>
  <sheetViews>
    <sheetView tabSelected="1" topLeftCell="A36" workbookViewId="0">
      <selection activeCell="L56" sqref="L56"/>
    </sheetView>
  </sheetViews>
  <sheetFormatPr baseColWidth="10" defaultRowHeight="15" x14ac:dyDescent="0.2"/>
  <sheetData>
    <row r="2" spans="2:20" ht="17" customHeight="1" x14ac:dyDescent="0.2">
      <c r="B2" t="s">
        <v>208</v>
      </c>
      <c r="C2" t="s">
        <v>36</v>
      </c>
      <c r="J2" t="s">
        <v>209</v>
      </c>
      <c r="L2" t="s">
        <v>208</v>
      </c>
      <c r="M2" t="s">
        <v>36</v>
      </c>
      <c r="T2" t="s">
        <v>209</v>
      </c>
    </row>
    <row r="3" spans="2:20" x14ac:dyDescent="0.2">
      <c r="B3" t="s">
        <v>37</v>
      </c>
      <c r="C3" t="s">
        <v>112</v>
      </c>
      <c r="D3" t="s">
        <v>111</v>
      </c>
      <c r="E3" t="s">
        <v>117</v>
      </c>
      <c r="F3" t="s">
        <v>114</v>
      </c>
      <c r="G3" t="s">
        <v>118</v>
      </c>
      <c r="H3" t="s">
        <v>113</v>
      </c>
      <c r="L3" t="s">
        <v>37</v>
      </c>
      <c r="M3" t="s">
        <v>112</v>
      </c>
      <c r="N3" t="s">
        <v>111</v>
      </c>
      <c r="O3" t="s">
        <v>117</v>
      </c>
      <c r="P3" t="s">
        <v>114</v>
      </c>
      <c r="Q3" t="s">
        <v>118</v>
      </c>
      <c r="R3" t="s">
        <v>113</v>
      </c>
    </row>
    <row r="4" spans="2:20" x14ac:dyDescent="0.2">
      <c r="C4" t="s">
        <v>105</v>
      </c>
      <c r="D4" t="s">
        <v>104</v>
      </c>
      <c r="E4" t="s">
        <v>195</v>
      </c>
      <c r="F4" t="s">
        <v>107</v>
      </c>
      <c r="G4" t="s">
        <v>196</v>
      </c>
      <c r="H4" t="s">
        <v>106</v>
      </c>
      <c r="M4" t="s">
        <v>105</v>
      </c>
      <c r="N4" t="s">
        <v>104</v>
      </c>
      <c r="O4" t="s">
        <v>195</v>
      </c>
      <c r="P4" t="s">
        <v>107</v>
      </c>
      <c r="Q4" t="s">
        <v>196</v>
      </c>
      <c r="R4" t="s">
        <v>106</v>
      </c>
    </row>
    <row r="5" spans="2:20" x14ac:dyDescent="0.2"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T5">
        <v>0</v>
      </c>
    </row>
    <row r="6" spans="2:20" x14ac:dyDescent="0.2"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v>0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T6">
        <v>0</v>
      </c>
    </row>
    <row r="7" spans="2:20" x14ac:dyDescent="0.2"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v>0</v>
      </c>
      <c r="L7">
        <v>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T7">
        <v>0</v>
      </c>
    </row>
    <row r="8" spans="2:20" x14ac:dyDescent="0.2"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v>0</v>
      </c>
      <c r="L8">
        <v>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T8">
        <v>0</v>
      </c>
    </row>
    <row r="9" spans="2:20" x14ac:dyDescent="0.2"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v>0</v>
      </c>
      <c r="L9">
        <v>5</v>
      </c>
      <c r="M9">
        <v>8.0042232799994902E-3</v>
      </c>
      <c r="N9">
        <v>2.8119870207903661E-3</v>
      </c>
      <c r="O9">
        <v>1.2363200829809461E-3</v>
      </c>
      <c r="P9">
        <v>0</v>
      </c>
      <c r="Q9">
        <v>0</v>
      </c>
      <c r="R9">
        <v>3.3175329570386534E-3</v>
      </c>
      <c r="T9">
        <v>1.5370063340809455E-2</v>
      </c>
    </row>
    <row r="10" spans="2:20" x14ac:dyDescent="0.2">
      <c r="B10">
        <v>6</v>
      </c>
      <c r="C10">
        <v>5.3603261753671048E-2</v>
      </c>
      <c r="D10">
        <v>0</v>
      </c>
      <c r="E10">
        <v>0</v>
      </c>
      <c r="F10">
        <v>0</v>
      </c>
      <c r="G10">
        <v>0</v>
      </c>
      <c r="H10">
        <v>0</v>
      </c>
      <c r="J10">
        <v>5.3603261753671048E-2</v>
      </c>
      <c r="L10">
        <v>6</v>
      </c>
      <c r="M10">
        <v>0</v>
      </c>
      <c r="N10">
        <v>2.3244409784058703E-3</v>
      </c>
      <c r="O10">
        <v>6.8523645754416385E-3</v>
      </c>
      <c r="P10">
        <v>1.0770342800980469E-3</v>
      </c>
      <c r="Q10">
        <v>1.632800888730271E-3</v>
      </c>
      <c r="R10">
        <v>0</v>
      </c>
      <c r="T10">
        <v>1.1886640722675826E-2</v>
      </c>
    </row>
    <row r="11" spans="2:20" x14ac:dyDescent="0.2">
      <c r="B11">
        <v>7</v>
      </c>
      <c r="C11">
        <v>0</v>
      </c>
      <c r="D11">
        <v>0.24526927207509869</v>
      </c>
      <c r="E11">
        <v>0</v>
      </c>
      <c r="F11">
        <v>0</v>
      </c>
      <c r="G11">
        <v>0</v>
      </c>
      <c r="H11">
        <v>0.3403075228941807</v>
      </c>
      <c r="J11">
        <v>0.58557679496927939</v>
      </c>
      <c r="L11">
        <v>7</v>
      </c>
      <c r="M11">
        <v>5.2432325357551646E-3</v>
      </c>
      <c r="N11">
        <v>1.6041356479495627E-3</v>
      </c>
      <c r="O11">
        <v>1.4542594948803752E-3</v>
      </c>
      <c r="P11">
        <v>0</v>
      </c>
      <c r="Q11">
        <v>1.928713455130075E-3</v>
      </c>
      <c r="R11">
        <v>0</v>
      </c>
      <c r="T11">
        <v>1.0230341133715177E-2</v>
      </c>
    </row>
    <row r="12" spans="2:20" x14ac:dyDescent="0.2">
      <c r="B12">
        <v>8</v>
      </c>
      <c r="C12">
        <v>0</v>
      </c>
      <c r="D12">
        <v>5.262441177358225E-2</v>
      </c>
      <c r="E12">
        <v>0</v>
      </c>
      <c r="F12">
        <v>0</v>
      </c>
      <c r="G12">
        <v>0</v>
      </c>
      <c r="H12">
        <v>0</v>
      </c>
      <c r="J12">
        <v>5.262441177358225E-2</v>
      </c>
      <c r="L12">
        <v>8</v>
      </c>
      <c r="M12">
        <v>0</v>
      </c>
      <c r="N12">
        <v>5.7188667427056658E-5</v>
      </c>
      <c r="O12">
        <v>2.7139736126939483E-3</v>
      </c>
      <c r="P12">
        <v>7.5947803752640024E-4</v>
      </c>
      <c r="Q12">
        <v>1.204615658510408E-4</v>
      </c>
      <c r="R12">
        <v>0</v>
      </c>
      <c r="T12">
        <v>3.6511018834984453E-3</v>
      </c>
    </row>
    <row r="13" spans="2:20" x14ac:dyDescent="0.2">
      <c r="B13">
        <v>9</v>
      </c>
      <c r="C13">
        <v>0</v>
      </c>
      <c r="D13">
        <v>0.28248353186856712</v>
      </c>
      <c r="E13">
        <v>0</v>
      </c>
      <c r="F13">
        <v>0</v>
      </c>
      <c r="G13">
        <v>0</v>
      </c>
      <c r="H13">
        <v>0</v>
      </c>
      <c r="J13">
        <v>0.28248353186856712</v>
      </c>
      <c r="L13">
        <v>9</v>
      </c>
      <c r="M13">
        <v>4.4640882537191971E-4</v>
      </c>
      <c r="N13">
        <v>1.9384057326407888E-3</v>
      </c>
      <c r="O13">
        <v>3.8772959458647779E-5</v>
      </c>
      <c r="P13">
        <v>0</v>
      </c>
      <c r="Q13">
        <v>4.7123757355511976E-3</v>
      </c>
      <c r="R13">
        <v>1.841268283456999E-3</v>
      </c>
      <c r="T13">
        <v>8.9772315364795522E-3</v>
      </c>
    </row>
    <row r="14" spans="2:20" x14ac:dyDescent="0.2">
      <c r="B14">
        <v>10</v>
      </c>
      <c r="C14">
        <v>0</v>
      </c>
      <c r="D14">
        <v>0.55485527403456536</v>
      </c>
      <c r="E14">
        <v>0</v>
      </c>
      <c r="F14">
        <v>0</v>
      </c>
      <c r="G14">
        <v>0</v>
      </c>
      <c r="H14">
        <v>0</v>
      </c>
      <c r="J14">
        <v>0.55485527403456536</v>
      </c>
      <c r="L14">
        <v>10</v>
      </c>
      <c r="M14">
        <v>2.0183643165331945E-3</v>
      </c>
      <c r="N14">
        <v>3.0983380917598059E-4</v>
      </c>
      <c r="O14">
        <v>0</v>
      </c>
      <c r="P14">
        <v>0</v>
      </c>
      <c r="Q14">
        <v>0</v>
      </c>
      <c r="R14">
        <v>0</v>
      </c>
      <c r="T14">
        <v>2.3281981257091749E-3</v>
      </c>
    </row>
    <row r="15" spans="2:20" x14ac:dyDescent="0.2">
      <c r="B15">
        <v>11</v>
      </c>
      <c r="C15">
        <v>0</v>
      </c>
      <c r="D15">
        <v>5.8677117155048857E-2</v>
      </c>
      <c r="E15">
        <v>0</v>
      </c>
      <c r="F15">
        <v>0</v>
      </c>
      <c r="G15">
        <v>0</v>
      </c>
      <c r="H15">
        <v>0</v>
      </c>
      <c r="J15">
        <v>5.8677117155048857E-2</v>
      </c>
      <c r="L15">
        <v>11</v>
      </c>
      <c r="M15">
        <v>0</v>
      </c>
      <c r="N15">
        <v>1.109281269736507E-4</v>
      </c>
      <c r="O15">
        <v>0</v>
      </c>
      <c r="P15">
        <v>0</v>
      </c>
      <c r="Q15">
        <v>0</v>
      </c>
      <c r="R15">
        <v>0</v>
      </c>
      <c r="T15">
        <v>1.109281269736507E-4</v>
      </c>
    </row>
    <row r="16" spans="2:20" x14ac:dyDescent="0.2">
      <c r="B16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v>0</v>
      </c>
      <c r="L16">
        <v>12</v>
      </c>
      <c r="M16">
        <v>0</v>
      </c>
      <c r="N16">
        <v>1.2981738321968565E-3</v>
      </c>
      <c r="O16">
        <v>2.4818621192982391E-4</v>
      </c>
      <c r="P16">
        <v>0</v>
      </c>
      <c r="Q16">
        <v>1.530646633289311E-4</v>
      </c>
      <c r="R16">
        <v>0</v>
      </c>
      <c r="T16">
        <v>1.6994247074556114E-3</v>
      </c>
    </row>
    <row r="17" spans="2:20" x14ac:dyDescent="0.2">
      <c r="B17">
        <v>13</v>
      </c>
      <c r="C17">
        <v>0</v>
      </c>
      <c r="D17">
        <v>1.1376930851146052</v>
      </c>
      <c r="E17">
        <v>0</v>
      </c>
      <c r="F17">
        <v>0</v>
      </c>
      <c r="G17">
        <v>0</v>
      </c>
      <c r="H17">
        <v>0</v>
      </c>
      <c r="J17">
        <v>1.1376930851146052</v>
      </c>
      <c r="L17">
        <v>13</v>
      </c>
      <c r="M17">
        <v>0</v>
      </c>
      <c r="N17">
        <v>3.7357185531566783E-3</v>
      </c>
      <c r="O17">
        <v>0</v>
      </c>
      <c r="P17">
        <v>0</v>
      </c>
      <c r="Q17">
        <v>0</v>
      </c>
      <c r="R17">
        <v>0</v>
      </c>
      <c r="T17">
        <v>3.7357185531566783E-3</v>
      </c>
    </row>
    <row r="18" spans="2:20" x14ac:dyDescent="0.2">
      <c r="B18">
        <v>14</v>
      </c>
      <c r="C18">
        <v>0</v>
      </c>
      <c r="D18">
        <v>0.84644480480047224</v>
      </c>
      <c r="E18">
        <v>0</v>
      </c>
      <c r="F18">
        <v>0</v>
      </c>
      <c r="G18">
        <v>0</v>
      </c>
      <c r="H18">
        <v>0</v>
      </c>
      <c r="J18">
        <v>0.84644480480047224</v>
      </c>
      <c r="L18">
        <v>14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T18">
        <v>0</v>
      </c>
    </row>
    <row r="19" spans="2:20" x14ac:dyDescent="0.2">
      <c r="B19">
        <v>15</v>
      </c>
      <c r="C19">
        <v>0</v>
      </c>
      <c r="D19">
        <v>4.0824330362236323E-2</v>
      </c>
      <c r="E19">
        <v>0</v>
      </c>
      <c r="F19">
        <v>0</v>
      </c>
      <c r="G19">
        <v>0</v>
      </c>
      <c r="H19">
        <v>0</v>
      </c>
      <c r="J19">
        <v>4.0824330362236323E-2</v>
      </c>
      <c r="L19">
        <v>15</v>
      </c>
      <c r="M19">
        <v>0</v>
      </c>
      <c r="N19">
        <v>0</v>
      </c>
      <c r="O19">
        <v>0</v>
      </c>
      <c r="P19">
        <v>1.094066372378611E-4</v>
      </c>
      <c r="Q19">
        <v>0</v>
      </c>
      <c r="R19">
        <v>0</v>
      </c>
      <c r="T19">
        <v>1.094066372378611E-4</v>
      </c>
    </row>
    <row r="20" spans="2:20" x14ac:dyDescent="0.2">
      <c r="B20">
        <v>16</v>
      </c>
      <c r="C20">
        <v>0</v>
      </c>
      <c r="D20">
        <v>0.47300006698401881</v>
      </c>
      <c r="E20">
        <v>0</v>
      </c>
      <c r="F20">
        <v>0</v>
      </c>
      <c r="G20">
        <v>0</v>
      </c>
      <c r="H20">
        <v>1.8598149621687508E-2</v>
      </c>
      <c r="J20">
        <v>0.4915982166057063</v>
      </c>
      <c r="L20">
        <v>16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T20">
        <v>0</v>
      </c>
    </row>
    <row r="21" spans="2:20" x14ac:dyDescent="0.2">
      <c r="B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v>0</v>
      </c>
      <c r="L21">
        <v>17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T21">
        <v>0</v>
      </c>
    </row>
    <row r="22" spans="2:20" x14ac:dyDescent="0.2">
      <c r="B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v>0</v>
      </c>
      <c r="L22">
        <v>18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T22">
        <v>0</v>
      </c>
    </row>
    <row r="23" spans="2:20" x14ac:dyDescent="0.2">
      <c r="B23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2.6788160464265499E-2</v>
      </c>
      <c r="J23">
        <v>2.6788160464265499E-2</v>
      </c>
      <c r="L23">
        <v>19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T23">
        <v>0</v>
      </c>
    </row>
    <row r="24" spans="2:20" x14ac:dyDescent="0.2">
      <c r="B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v>0</v>
      </c>
      <c r="L24">
        <v>20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T24">
        <v>0</v>
      </c>
    </row>
    <row r="25" spans="2:20" x14ac:dyDescent="0.2">
      <c r="B25">
        <v>21</v>
      </c>
      <c r="C25">
        <v>0.17533089001150504</v>
      </c>
      <c r="D25">
        <v>0</v>
      </c>
      <c r="E25">
        <v>0</v>
      </c>
      <c r="F25">
        <v>0</v>
      </c>
      <c r="G25">
        <v>0</v>
      </c>
      <c r="H25">
        <v>0</v>
      </c>
      <c r="J25">
        <v>0.17533089001150504</v>
      </c>
      <c r="L25">
        <v>21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T25">
        <v>0</v>
      </c>
    </row>
    <row r="26" spans="2:20" x14ac:dyDescent="0.2">
      <c r="B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v>0</v>
      </c>
      <c r="L26">
        <v>22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T26">
        <v>0</v>
      </c>
    </row>
    <row r="27" spans="2:20" x14ac:dyDescent="0.2">
      <c r="B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v>0</v>
      </c>
      <c r="L27">
        <v>23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T27">
        <v>0</v>
      </c>
    </row>
    <row r="28" spans="2:20" x14ac:dyDescent="0.2">
      <c r="B28">
        <v>24</v>
      </c>
      <c r="C28">
        <v>1.1227588877119656</v>
      </c>
      <c r="D28">
        <v>0</v>
      </c>
      <c r="E28">
        <v>0</v>
      </c>
      <c r="F28">
        <v>0</v>
      </c>
      <c r="G28">
        <v>0</v>
      </c>
      <c r="H28">
        <v>0</v>
      </c>
      <c r="J28">
        <v>1.1227588877119656</v>
      </c>
      <c r="L28">
        <v>24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T28">
        <v>0</v>
      </c>
    </row>
    <row r="29" spans="2:20" x14ac:dyDescent="0.2">
      <c r="B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v>0</v>
      </c>
      <c r="L29">
        <v>25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>
        <v>0</v>
      </c>
    </row>
    <row r="30" spans="2:20" x14ac:dyDescent="0.2">
      <c r="B30">
        <v>26</v>
      </c>
      <c r="C30">
        <v>0</v>
      </c>
      <c r="D30">
        <v>0</v>
      </c>
      <c r="E30">
        <v>0</v>
      </c>
      <c r="F30">
        <v>0.44039268828950051</v>
      </c>
      <c r="G30">
        <v>0</v>
      </c>
      <c r="H30">
        <v>0</v>
      </c>
      <c r="J30">
        <v>0.44039268828950051</v>
      </c>
      <c r="L30">
        <v>26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T30">
        <v>0</v>
      </c>
    </row>
    <row r="31" spans="2:20" x14ac:dyDescent="0.2">
      <c r="J31">
        <v>0</v>
      </c>
      <c r="T31">
        <v>0</v>
      </c>
    </row>
    <row r="32" spans="2:20" x14ac:dyDescent="0.2">
      <c r="B32" t="s">
        <v>210</v>
      </c>
      <c r="C32">
        <v>1.3516930394771418</v>
      </c>
      <c r="D32">
        <v>3.6918718941681945</v>
      </c>
      <c r="E32">
        <v>0</v>
      </c>
      <c r="F32">
        <v>0.44039268828950051</v>
      </c>
      <c r="G32">
        <v>0</v>
      </c>
      <c r="H32">
        <v>0.38569383298013371</v>
      </c>
      <c r="I32" t="s">
        <v>211</v>
      </c>
      <c r="J32">
        <v>5.8696514549149708</v>
      </c>
      <c r="L32" t="s">
        <v>210</v>
      </c>
      <c r="M32">
        <v>1.5712228957659769E-2</v>
      </c>
      <c r="N32">
        <v>1.4190812368716811E-2</v>
      </c>
      <c r="O32">
        <v>1.2543876937385378E-2</v>
      </c>
      <c r="P32">
        <v>1.9459189548623082E-3</v>
      </c>
      <c r="Q32">
        <v>8.5474163085915156E-3</v>
      </c>
      <c r="R32">
        <v>5.1588012404956522E-3</v>
      </c>
      <c r="S32" t="s">
        <v>211</v>
      </c>
      <c r="T32">
        <v>5.8099054767711426E-2</v>
      </c>
    </row>
    <row r="35" spans="2:10" x14ac:dyDescent="0.2">
      <c r="C35" t="s">
        <v>213</v>
      </c>
      <c r="D35" s="33">
        <v>7.4733999999999995E-2</v>
      </c>
    </row>
    <row r="36" spans="2:10" ht="16" thickBot="1" x14ac:dyDescent="0.25"/>
    <row r="37" spans="2:10" ht="17" thickBot="1" x14ac:dyDescent="0.25">
      <c r="B37" s="3" t="s">
        <v>208</v>
      </c>
      <c r="C37" s="4" t="s">
        <v>36</v>
      </c>
      <c r="D37" s="4"/>
      <c r="E37" s="4"/>
      <c r="F37" s="4"/>
      <c r="G37" s="4"/>
      <c r="H37" s="4"/>
      <c r="I37" s="5"/>
      <c r="J37" s="6" t="s">
        <v>209</v>
      </c>
    </row>
    <row r="38" spans="2:10" ht="16" x14ac:dyDescent="0.2">
      <c r="B38" s="7" t="s">
        <v>37</v>
      </c>
      <c r="C38" s="8" t="s">
        <v>112</v>
      </c>
      <c r="D38" s="8" t="s">
        <v>111</v>
      </c>
      <c r="E38" s="8" t="s">
        <v>117</v>
      </c>
      <c r="F38" s="8" t="s">
        <v>114</v>
      </c>
      <c r="G38" s="8" t="s">
        <v>118</v>
      </c>
      <c r="H38" s="8" t="s">
        <v>113</v>
      </c>
      <c r="I38" s="9"/>
      <c r="J38" s="10"/>
    </row>
    <row r="39" spans="2:10" ht="17" thickBot="1" x14ac:dyDescent="0.25">
      <c r="B39" s="11"/>
      <c r="C39" s="12" t="s">
        <v>105</v>
      </c>
      <c r="D39" s="12" t="s">
        <v>104</v>
      </c>
      <c r="E39" s="12" t="s">
        <v>195</v>
      </c>
      <c r="F39" s="12" t="s">
        <v>107</v>
      </c>
      <c r="G39" s="12" t="s">
        <v>196</v>
      </c>
      <c r="H39" s="12" t="s">
        <v>106</v>
      </c>
      <c r="I39" s="9"/>
      <c r="J39" s="13"/>
    </row>
    <row r="40" spans="2:10" x14ac:dyDescent="0.2">
      <c r="B40" s="14">
        <v>1</v>
      </c>
      <c r="C40" s="33">
        <v>7.4733999999999995E-2</v>
      </c>
      <c r="D40">
        <v>0</v>
      </c>
      <c r="E40">
        <v>0</v>
      </c>
      <c r="F40">
        <v>0</v>
      </c>
      <c r="G40">
        <v>0</v>
      </c>
      <c r="H40">
        <v>0</v>
      </c>
      <c r="I40" s="9"/>
      <c r="J40" s="15">
        <f>SUM(C40:H40)</f>
        <v>7.4733999999999995E-2</v>
      </c>
    </row>
    <row r="41" spans="2:10" x14ac:dyDescent="0.2">
      <c r="B41" s="16">
        <v>2</v>
      </c>
      <c r="C41">
        <f>C6+M6</f>
        <v>0</v>
      </c>
      <c r="D41">
        <f t="shared" ref="D41:H56" si="0">D6+N6</f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 s="9"/>
      <c r="J41" s="17">
        <f t="shared" ref="J41:J66" si="1">SUM(C41:H41)</f>
        <v>0</v>
      </c>
    </row>
    <row r="42" spans="2:10" x14ac:dyDescent="0.2">
      <c r="B42" s="16">
        <v>3</v>
      </c>
      <c r="C42">
        <f t="shared" ref="C42:C65" si="2">C7+M7</f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 s="9"/>
      <c r="J42" s="17">
        <f t="shared" si="1"/>
        <v>0</v>
      </c>
    </row>
    <row r="43" spans="2:10" x14ac:dyDescent="0.2">
      <c r="B43" s="16">
        <v>4</v>
      </c>
      <c r="C43">
        <f t="shared" si="2"/>
        <v>0</v>
      </c>
      <c r="D43">
        <f t="shared" si="0"/>
        <v>0</v>
      </c>
      <c r="E43">
        <f t="shared" si="0"/>
        <v>0</v>
      </c>
      <c r="F43">
        <f t="shared" si="0"/>
        <v>0</v>
      </c>
      <c r="G43">
        <f t="shared" si="0"/>
        <v>0</v>
      </c>
      <c r="H43">
        <f t="shared" si="0"/>
        <v>0</v>
      </c>
      <c r="I43" s="9"/>
      <c r="J43" s="17">
        <f t="shared" si="1"/>
        <v>0</v>
      </c>
    </row>
    <row r="44" spans="2:10" x14ac:dyDescent="0.2">
      <c r="B44" s="16">
        <v>5</v>
      </c>
      <c r="C44">
        <f t="shared" si="2"/>
        <v>8.0042232799994902E-3</v>
      </c>
      <c r="D44">
        <f t="shared" si="0"/>
        <v>2.8119870207903661E-3</v>
      </c>
      <c r="E44">
        <f t="shared" si="0"/>
        <v>1.2363200829809461E-3</v>
      </c>
      <c r="F44">
        <f t="shared" si="0"/>
        <v>0</v>
      </c>
      <c r="G44">
        <f t="shared" si="0"/>
        <v>0</v>
      </c>
      <c r="H44">
        <f t="shared" si="0"/>
        <v>3.3175329570386534E-3</v>
      </c>
      <c r="I44" s="9"/>
      <c r="J44" s="17">
        <f t="shared" si="1"/>
        <v>1.5370063340809455E-2</v>
      </c>
    </row>
    <row r="45" spans="2:10" x14ac:dyDescent="0.2">
      <c r="B45" s="16">
        <v>6</v>
      </c>
      <c r="C45">
        <f t="shared" si="2"/>
        <v>5.3603261753671048E-2</v>
      </c>
      <c r="D45">
        <f t="shared" si="0"/>
        <v>2.3244409784058703E-3</v>
      </c>
      <c r="E45">
        <f t="shared" si="0"/>
        <v>6.8523645754416385E-3</v>
      </c>
      <c r="F45">
        <f t="shared" si="0"/>
        <v>1.0770342800980469E-3</v>
      </c>
      <c r="G45">
        <f t="shared" si="0"/>
        <v>1.632800888730271E-3</v>
      </c>
      <c r="H45">
        <f t="shared" si="0"/>
        <v>0</v>
      </c>
      <c r="I45" s="9"/>
      <c r="J45" s="17">
        <f t="shared" si="1"/>
        <v>6.5489902476346881E-2</v>
      </c>
    </row>
    <row r="46" spans="2:10" x14ac:dyDescent="0.2">
      <c r="B46" s="16">
        <v>7</v>
      </c>
      <c r="C46">
        <f t="shared" si="2"/>
        <v>5.2432325357551646E-3</v>
      </c>
      <c r="D46">
        <f t="shared" si="0"/>
        <v>0.24687340772304825</v>
      </c>
      <c r="E46">
        <f t="shared" si="0"/>
        <v>1.4542594948803752E-3</v>
      </c>
      <c r="F46">
        <f t="shared" si="0"/>
        <v>0</v>
      </c>
      <c r="G46">
        <f t="shared" si="0"/>
        <v>1.928713455130075E-3</v>
      </c>
      <c r="H46">
        <f t="shared" si="0"/>
        <v>0.3403075228941807</v>
      </c>
      <c r="I46" s="9"/>
      <c r="J46" s="17">
        <f t="shared" si="1"/>
        <v>0.59580713610299463</v>
      </c>
    </row>
    <row r="47" spans="2:10" x14ac:dyDescent="0.2">
      <c r="B47" s="16">
        <v>8</v>
      </c>
      <c r="C47">
        <f t="shared" si="2"/>
        <v>0</v>
      </c>
      <c r="D47">
        <f t="shared" si="0"/>
        <v>5.2681600441009308E-2</v>
      </c>
      <c r="E47">
        <f t="shared" si="0"/>
        <v>2.7139736126939483E-3</v>
      </c>
      <c r="F47">
        <f t="shared" si="0"/>
        <v>7.5947803752640024E-4</v>
      </c>
      <c r="G47">
        <f t="shared" si="0"/>
        <v>1.204615658510408E-4</v>
      </c>
      <c r="H47">
        <f t="shared" si="0"/>
        <v>0</v>
      </c>
      <c r="I47" s="9"/>
      <c r="J47" s="17">
        <f t="shared" si="1"/>
        <v>5.6275513657080695E-2</v>
      </c>
    </row>
    <row r="48" spans="2:10" x14ac:dyDescent="0.2">
      <c r="B48" s="16">
        <v>9</v>
      </c>
      <c r="C48">
        <f t="shared" si="2"/>
        <v>4.4640882537191971E-4</v>
      </c>
      <c r="D48">
        <f t="shared" si="0"/>
        <v>0.28442193760120793</v>
      </c>
      <c r="E48">
        <f t="shared" si="0"/>
        <v>3.8772959458647779E-5</v>
      </c>
      <c r="F48">
        <f t="shared" si="0"/>
        <v>0</v>
      </c>
      <c r="G48">
        <f t="shared" si="0"/>
        <v>4.7123757355511976E-3</v>
      </c>
      <c r="H48">
        <f t="shared" si="0"/>
        <v>1.841268283456999E-3</v>
      </c>
      <c r="I48" s="9"/>
      <c r="J48" s="17">
        <f t="shared" si="1"/>
        <v>0.29146076340504673</v>
      </c>
    </row>
    <row r="49" spans="2:10" x14ac:dyDescent="0.2">
      <c r="B49" s="16">
        <v>10</v>
      </c>
      <c r="C49">
        <f t="shared" si="2"/>
        <v>2.0183643165331945E-3</v>
      </c>
      <c r="D49">
        <f t="shared" si="0"/>
        <v>0.55516510784374129</v>
      </c>
      <c r="E49">
        <f t="shared" si="0"/>
        <v>0</v>
      </c>
      <c r="F49">
        <f t="shared" si="0"/>
        <v>0</v>
      </c>
      <c r="G49">
        <f t="shared" si="0"/>
        <v>0</v>
      </c>
      <c r="H49">
        <f t="shared" si="0"/>
        <v>0</v>
      </c>
      <c r="I49" s="9"/>
      <c r="J49" s="17">
        <f t="shared" si="1"/>
        <v>0.55718347216027453</v>
      </c>
    </row>
    <row r="50" spans="2:10" x14ac:dyDescent="0.2">
      <c r="B50" s="16">
        <v>11</v>
      </c>
      <c r="C50">
        <f t="shared" si="2"/>
        <v>0</v>
      </c>
      <c r="D50">
        <f t="shared" si="0"/>
        <v>5.8788045282022507E-2</v>
      </c>
      <c r="E50">
        <f t="shared" si="0"/>
        <v>0</v>
      </c>
      <c r="F50">
        <f t="shared" si="0"/>
        <v>0</v>
      </c>
      <c r="G50">
        <f t="shared" si="0"/>
        <v>0</v>
      </c>
      <c r="H50">
        <f t="shared" si="0"/>
        <v>0</v>
      </c>
      <c r="I50" s="9"/>
      <c r="J50" s="17">
        <f t="shared" si="1"/>
        <v>5.8788045282022507E-2</v>
      </c>
    </row>
    <row r="51" spans="2:10" x14ac:dyDescent="0.2">
      <c r="B51" s="16">
        <v>12</v>
      </c>
      <c r="C51">
        <f t="shared" si="2"/>
        <v>0</v>
      </c>
      <c r="D51">
        <f t="shared" si="0"/>
        <v>1.2981738321968565E-3</v>
      </c>
      <c r="E51">
        <f t="shared" si="0"/>
        <v>2.4818621192982391E-4</v>
      </c>
      <c r="F51">
        <f t="shared" si="0"/>
        <v>0</v>
      </c>
      <c r="G51">
        <f t="shared" si="0"/>
        <v>1.530646633289311E-4</v>
      </c>
      <c r="H51">
        <f t="shared" si="0"/>
        <v>0</v>
      </c>
      <c r="I51" s="9"/>
      <c r="J51" s="17">
        <f t="shared" si="1"/>
        <v>1.6994247074556114E-3</v>
      </c>
    </row>
    <row r="52" spans="2:10" x14ac:dyDescent="0.2">
      <c r="B52" s="16">
        <v>13</v>
      </c>
      <c r="C52">
        <f t="shared" si="2"/>
        <v>0</v>
      </c>
      <c r="D52">
        <f t="shared" si="0"/>
        <v>1.1414288036677618</v>
      </c>
      <c r="E52">
        <f t="shared" si="0"/>
        <v>0</v>
      </c>
      <c r="F52">
        <f t="shared" si="0"/>
        <v>0</v>
      </c>
      <c r="G52">
        <f t="shared" si="0"/>
        <v>0</v>
      </c>
      <c r="H52">
        <f t="shared" si="0"/>
        <v>0</v>
      </c>
      <c r="I52" s="9"/>
      <c r="J52" s="17">
        <f t="shared" si="1"/>
        <v>1.1414288036677618</v>
      </c>
    </row>
    <row r="53" spans="2:10" x14ac:dyDescent="0.2">
      <c r="B53" s="16">
        <v>14</v>
      </c>
      <c r="C53">
        <f t="shared" si="2"/>
        <v>0</v>
      </c>
      <c r="D53">
        <f t="shared" si="0"/>
        <v>0.84644480480047224</v>
      </c>
      <c r="E53">
        <f t="shared" si="0"/>
        <v>0</v>
      </c>
      <c r="F53">
        <f t="shared" si="0"/>
        <v>0</v>
      </c>
      <c r="G53">
        <f t="shared" si="0"/>
        <v>0</v>
      </c>
      <c r="H53">
        <f t="shared" si="0"/>
        <v>0</v>
      </c>
      <c r="I53" s="9"/>
      <c r="J53" s="17">
        <f t="shared" si="1"/>
        <v>0.84644480480047224</v>
      </c>
    </row>
    <row r="54" spans="2:10" x14ac:dyDescent="0.2">
      <c r="B54" s="16">
        <v>15</v>
      </c>
      <c r="C54">
        <f t="shared" si="2"/>
        <v>0</v>
      </c>
      <c r="D54">
        <f t="shared" si="0"/>
        <v>4.0824330362236323E-2</v>
      </c>
      <c r="E54">
        <f t="shared" si="0"/>
        <v>0</v>
      </c>
      <c r="F54">
        <f t="shared" si="0"/>
        <v>1.094066372378611E-4</v>
      </c>
      <c r="G54">
        <f t="shared" si="0"/>
        <v>0</v>
      </c>
      <c r="H54">
        <f t="shared" si="0"/>
        <v>0</v>
      </c>
      <c r="I54" s="9"/>
      <c r="J54" s="17">
        <f t="shared" si="1"/>
        <v>4.0933736999474182E-2</v>
      </c>
    </row>
    <row r="55" spans="2:10" x14ac:dyDescent="0.2">
      <c r="B55" s="16">
        <v>16</v>
      </c>
      <c r="C55">
        <f t="shared" si="2"/>
        <v>0</v>
      </c>
      <c r="D55">
        <f t="shared" si="0"/>
        <v>0.47300006698401881</v>
      </c>
      <c r="E55">
        <f t="shared" si="0"/>
        <v>0</v>
      </c>
      <c r="F55">
        <f t="shared" si="0"/>
        <v>0</v>
      </c>
      <c r="G55">
        <f t="shared" si="0"/>
        <v>0</v>
      </c>
      <c r="H55">
        <f t="shared" si="0"/>
        <v>1.8598149621687508E-2</v>
      </c>
      <c r="I55" s="9"/>
      <c r="J55" s="17">
        <f t="shared" si="1"/>
        <v>0.4915982166057063</v>
      </c>
    </row>
    <row r="56" spans="2:10" x14ac:dyDescent="0.2">
      <c r="B56" s="16">
        <v>17</v>
      </c>
      <c r="C56">
        <f t="shared" si="2"/>
        <v>0</v>
      </c>
      <c r="D56">
        <f t="shared" si="0"/>
        <v>0</v>
      </c>
      <c r="E56">
        <f t="shared" si="0"/>
        <v>0</v>
      </c>
      <c r="F56">
        <f t="shared" si="0"/>
        <v>0</v>
      </c>
      <c r="G56">
        <f t="shared" si="0"/>
        <v>0</v>
      </c>
      <c r="H56">
        <f t="shared" si="0"/>
        <v>0</v>
      </c>
      <c r="I56" s="9"/>
      <c r="J56" s="17">
        <f t="shared" si="1"/>
        <v>0</v>
      </c>
    </row>
    <row r="57" spans="2:10" x14ac:dyDescent="0.2">
      <c r="B57" s="16">
        <v>18</v>
      </c>
      <c r="C57">
        <f t="shared" si="2"/>
        <v>0</v>
      </c>
      <c r="D57">
        <f t="shared" ref="D57:D65" si="3">D22+N22</f>
        <v>0</v>
      </c>
      <c r="E57">
        <f t="shared" ref="E57:E65" si="4">E22+O22</f>
        <v>0</v>
      </c>
      <c r="F57">
        <f t="shared" ref="F57:F65" si="5">F22+P22</f>
        <v>0</v>
      </c>
      <c r="G57">
        <f t="shared" ref="G57:G65" si="6">G22+Q22</f>
        <v>0</v>
      </c>
      <c r="H57">
        <f t="shared" ref="H57:H65" si="7">H22+R22</f>
        <v>0</v>
      </c>
      <c r="I57" s="9"/>
      <c r="J57" s="17">
        <f t="shared" si="1"/>
        <v>0</v>
      </c>
    </row>
    <row r="58" spans="2:10" x14ac:dyDescent="0.2">
      <c r="B58" s="16">
        <v>19</v>
      </c>
      <c r="C58">
        <f t="shared" si="2"/>
        <v>0</v>
      </c>
      <c r="D58">
        <f t="shared" si="3"/>
        <v>0</v>
      </c>
      <c r="E58">
        <f t="shared" si="4"/>
        <v>0</v>
      </c>
      <c r="F58">
        <f t="shared" si="5"/>
        <v>0</v>
      </c>
      <c r="G58">
        <f t="shared" si="6"/>
        <v>0</v>
      </c>
      <c r="H58">
        <f t="shared" si="7"/>
        <v>2.6788160464265499E-2</v>
      </c>
      <c r="I58" s="9"/>
      <c r="J58" s="17">
        <f t="shared" si="1"/>
        <v>2.6788160464265499E-2</v>
      </c>
    </row>
    <row r="59" spans="2:10" x14ac:dyDescent="0.2">
      <c r="B59" s="16">
        <v>20</v>
      </c>
      <c r="C59">
        <f t="shared" si="2"/>
        <v>0</v>
      </c>
      <c r="D59">
        <f t="shared" si="3"/>
        <v>0</v>
      </c>
      <c r="E59">
        <f t="shared" si="4"/>
        <v>0</v>
      </c>
      <c r="F59">
        <f t="shared" si="5"/>
        <v>0</v>
      </c>
      <c r="G59">
        <f t="shared" si="6"/>
        <v>0</v>
      </c>
      <c r="H59">
        <f t="shared" si="7"/>
        <v>0</v>
      </c>
      <c r="I59" s="9"/>
      <c r="J59" s="17">
        <f t="shared" si="1"/>
        <v>0</v>
      </c>
    </row>
    <row r="60" spans="2:10" x14ac:dyDescent="0.2">
      <c r="B60" s="16">
        <v>21</v>
      </c>
      <c r="C60">
        <f t="shared" si="2"/>
        <v>0.17533089001150504</v>
      </c>
      <c r="D60">
        <f t="shared" si="3"/>
        <v>0</v>
      </c>
      <c r="E60">
        <f t="shared" si="4"/>
        <v>0</v>
      </c>
      <c r="F60">
        <f t="shared" si="5"/>
        <v>0</v>
      </c>
      <c r="G60">
        <f t="shared" si="6"/>
        <v>0</v>
      </c>
      <c r="H60">
        <f t="shared" si="7"/>
        <v>0</v>
      </c>
      <c r="I60" s="9"/>
      <c r="J60" s="18">
        <f t="shared" si="1"/>
        <v>0.17533089001150504</v>
      </c>
    </row>
    <row r="61" spans="2:10" x14ac:dyDescent="0.2">
      <c r="B61" s="16">
        <v>22</v>
      </c>
      <c r="C61">
        <f t="shared" si="2"/>
        <v>0</v>
      </c>
      <c r="D61">
        <f t="shared" si="3"/>
        <v>0</v>
      </c>
      <c r="E61">
        <f t="shared" si="4"/>
        <v>0</v>
      </c>
      <c r="F61">
        <f t="shared" si="5"/>
        <v>0</v>
      </c>
      <c r="G61">
        <f t="shared" si="6"/>
        <v>0</v>
      </c>
      <c r="H61">
        <f t="shared" si="7"/>
        <v>0</v>
      </c>
      <c r="I61" s="9"/>
      <c r="J61" s="18">
        <f t="shared" si="1"/>
        <v>0</v>
      </c>
    </row>
    <row r="62" spans="2:10" x14ac:dyDescent="0.2">
      <c r="B62" s="16">
        <v>23</v>
      </c>
      <c r="C62">
        <f t="shared" si="2"/>
        <v>0</v>
      </c>
      <c r="D62">
        <f t="shared" si="3"/>
        <v>0</v>
      </c>
      <c r="E62">
        <f t="shared" si="4"/>
        <v>0</v>
      </c>
      <c r="F62">
        <f t="shared" si="5"/>
        <v>0</v>
      </c>
      <c r="G62">
        <f t="shared" si="6"/>
        <v>0</v>
      </c>
      <c r="H62">
        <f t="shared" si="7"/>
        <v>0</v>
      </c>
      <c r="I62" s="9"/>
      <c r="J62" s="18">
        <f t="shared" si="1"/>
        <v>0</v>
      </c>
    </row>
    <row r="63" spans="2:10" x14ac:dyDescent="0.2">
      <c r="B63" s="16">
        <v>24</v>
      </c>
      <c r="C63">
        <f t="shared" si="2"/>
        <v>1.1227588877119656</v>
      </c>
      <c r="D63">
        <f t="shared" si="3"/>
        <v>0</v>
      </c>
      <c r="E63">
        <f t="shared" si="4"/>
        <v>0</v>
      </c>
      <c r="F63">
        <f t="shared" si="5"/>
        <v>0</v>
      </c>
      <c r="G63">
        <f t="shared" si="6"/>
        <v>0</v>
      </c>
      <c r="H63">
        <f t="shared" si="7"/>
        <v>0</v>
      </c>
      <c r="I63" s="9"/>
      <c r="J63" s="18">
        <f t="shared" si="1"/>
        <v>1.1227588877119656</v>
      </c>
    </row>
    <row r="64" spans="2:10" x14ac:dyDescent="0.2">
      <c r="B64" s="16">
        <v>25</v>
      </c>
      <c r="C64">
        <f t="shared" si="2"/>
        <v>0</v>
      </c>
      <c r="D64">
        <f t="shared" si="3"/>
        <v>0</v>
      </c>
      <c r="E64">
        <f t="shared" si="4"/>
        <v>0</v>
      </c>
      <c r="F64">
        <f t="shared" si="5"/>
        <v>0</v>
      </c>
      <c r="G64">
        <f t="shared" si="6"/>
        <v>0</v>
      </c>
      <c r="H64">
        <f t="shared" si="7"/>
        <v>0</v>
      </c>
      <c r="I64" s="9"/>
      <c r="J64" s="18">
        <f t="shared" si="1"/>
        <v>0</v>
      </c>
    </row>
    <row r="65" spans="2:10" ht="16" thickBot="1" x14ac:dyDescent="0.25">
      <c r="B65" s="16">
        <v>26</v>
      </c>
      <c r="C65">
        <f t="shared" si="2"/>
        <v>0</v>
      </c>
      <c r="D65">
        <f t="shared" si="3"/>
        <v>0</v>
      </c>
      <c r="E65">
        <f t="shared" si="4"/>
        <v>0</v>
      </c>
      <c r="F65">
        <f t="shared" si="5"/>
        <v>0.44039268828950051</v>
      </c>
      <c r="G65">
        <f t="shared" si="6"/>
        <v>0</v>
      </c>
      <c r="H65">
        <f t="shared" si="7"/>
        <v>0</v>
      </c>
      <c r="I65" s="9"/>
      <c r="J65" s="18">
        <f t="shared" si="1"/>
        <v>0.44039268828950051</v>
      </c>
    </row>
    <row r="66" spans="2:10" ht="16" thickBot="1" x14ac:dyDescent="0.25">
      <c r="B66" s="19"/>
      <c r="C66" s="20"/>
      <c r="D66" s="21"/>
      <c r="E66" s="21"/>
      <c r="F66" s="21"/>
      <c r="G66" s="21"/>
      <c r="H66" s="21"/>
      <c r="I66" s="22"/>
      <c r="J66" s="23">
        <f t="shared" si="1"/>
        <v>0</v>
      </c>
    </row>
    <row r="67" spans="2:10" ht="17" thickBot="1" x14ac:dyDescent="0.25">
      <c r="B67" s="24" t="s">
        <v>210</v>
      </c>
      <c r="C67" s="25">
        <f>SUM(C40:C65)</f>
        <v>1.4421392684348016</v>
      </c>
      <c r="D67" s="25">
        <f t="shared" ref="D67:H67" si="8">SUM(D40:D65)</f>
        <v>3.7060627065369118</v>
      </c>
      <c r="E67" s="25">
        <f t="shared" si="8"/>
        <v>1.2543876937385378E-2</v>
      </c>
      <c r="F67" s="25">
        <f t="shared" si="8"/>
        <v>0.4423386072443628</v>
      </c>
      <c r="G67" s="25">
        <f t="shared" si="8"/>
        <v>8.5474163085915156E-3</v>
      </c>
      <c r="H67" s="25">
        <f t="shared" si="8"/>
        <v>0.39085263422062932</v>
      </c>
      <c r="I67" s="26" t="s">
        <v>211</v>
      </c>
      <c r="J67" s="27">
        <f>SUM(C40:H65)</f>
        <v>6.0024845096826818</v>
      </c>
    </row>
  </sheetData>
  <mergeCells count="3">
    <mergeCell ref="C37:H37"/>
    <mergeCell ref="J37:J39"/>
    <mergeCell ref="B38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Liquid FID</vt:lpstr>
      <vt:lpstr>Gas FID</vt:lpstr>
      <vt:lpstr>Gas TCD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 Hancock</cp:lastModifiedBy>
  <dcterms:created xsi:type="dcterms:W3CDTF">2024-01-30T01:59:36Z</dcterms:created>
  <dcterms:modified xsi:type="dcterms:W3CDTF">2024-05-01T22:14:54Z</dcterms:modified>
</cp:coreProperties>
</file>