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Ni01BEA_265_24h_001/breakdowns/"/>
    </mc:Choice>
  </mc:AlternateContent>
  <xr:revisionPtr revIDLastSave="0" documentId="13_ncr:1_{84C254D8-9A2F-2F4A-B150-036750BE3AD0}" xr6:coauthVersionLast="47" xr6:coauthVersionMax="47" xr10:uidLastSave="{00000000-0000-0000-0000-000000000000}"/>
  <bookViews>
    <workbookView xWindow="360" yWindow="500" windowWidth="28440" windowHeight="15580" activeTab="1" xr2:uid="{00000000-000D-0000-FFFF-FFFF00000000}"/>
  </bookViews>
  <sheets>
    <sheet name="Liquid FID" sheetId="1" r:id="rId1"/>
    <sheet name="Gas FID" sheetId="2" r:id="rId2"/>
    <sheet name="Gas T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2" l="1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1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" i="2"/>
  <c r="AE21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1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" i="1"/>
  <c r="V5" i="1"/>
  <c r="T21" i="1"/>
  <c r="V4" i="1"/>
  <c r="T11" i="1"/>
  <c r="V3" i="1"/>
  <c r="AE21" i="2" l="1"/>
</calcChain>
</file>

<file path=xl/sharedStrings.xml><?xml version="1.0" encoding="utf-8"?>
<sst xmlns="http://schemas.openxmlformats.org/spreadsheetml/2006/main" count="947" uniqueCount="215">
  <si>
    <t>Sample Name</t>
  </si>
  <si>
    <t>Reactor Name</t>
  </si>
  <si>
    <t>Catalyst Type</t>
  </si>
  <si>
    <t>Catalyst Amount (mg)</t>
  </si>
  <si>
    <t>Plastic Type</t>
  </si>
  <si>
    <t>Plastic Amount (mg)</t>
  </si>
  <si>
    <t>Reaction Temperature (C)</t>
  </si>
  <si>
    <t>Quench Temperature (C)</t>
  </si>
  <si>
    <t>Reaction Pressure (psi)</t>
  </si>
  <si>
    <t>Initial Pressure (psi)</t>
  </si>
  <si>
    <t>Quench Pressure (psi)</t>
  </si>
  <si>
    <t>Start Time</t>
  </si>
  <si>
    <t>End Time</t>
  </si>
  <si>
    <t>Heat Time</t>
  </si>
  <si>
    <t>Internal Standard Name</t>
  </si>
  <si>
    <t>Internal Standard Mass (mg)</t>
  </si>
  <si>
    <t>Reactor Volume (mL)</t>
  </si>
  <si>
    <t>Remaining solids (mg)</t>
  </si>
  <si>
    <t>Gas</t>
  </si>
  <si>
    <t>Reaction Time</t>
  </si>
  <si>
    <t>Ni01BEA_265_24h_001</t>
  </si>
  <si>
    <t>Parr 1</t>
  </si>
  <si>
    <t>Ni 10wt% BEA</t>
  </si>
  <si>
    <t>PE4k Sigma-Aldrich</t>
  </si>
  <si>
    <t>Benzene, 1,3,5-tri-tert-butyl-</t>
  </si>
  <si>
    <t>H2</t>
  </si>
  <si>
    <t>FID RT</t>
  </si>
  <si>
    <t>FID Area</t>
  </si>
  <si>
    <t>MS RT</t>
  </si>
  <si>
    <t>Compound Name</t>
  </si>
  <si>
    <t>Formula</t>
  </si>
  <si>
    <t>Match Factor</t>
  </si>
  <si>
    <t>Compound Source</t>
  </si>
  <si>
    <t>Compound Type Abbreviation</t>
  </si>
  <si>
    <t>Response Factor ((A_i/A_T)/(m_i/m_T))</t>
  </si>
  <si>
    <t>RF Source</t>
  </si>
  <si>
    <t>A_i/A_T</t>
  </si>
  <si>
    <t>m_i</t>
  </si>
  <si>
    <t>Compound Type</t>
  </si>
  <si>
    <t>Carbon Number</t>
  </si>
  <si>
    <t>Isobutane</t>
  </si>
  <si>
    <t>Butane, 2-methyl-</t>
  </si>
  <si>
    <t>Pentane</t>
  </si>
  <si>
    <t>Pentane, 2-methyl-</t>
  </si>
  <si>
    <t>Pentane, 3-methyl-</t>
  </si>
  <si>
    <t>n-Hexane</t>
  </si>
  <si>
    <t>Pentane, 2,2-dimethyl-</t>
  </si>
  <si>
    <t>No Match</t>
  </si>
  <si>
    <t>Cyclohexane</t>
  </si>
  <si>
    <t>Hexane, 3-methyl-</t>
  </si>
  <si>
    <t>Pentane, 3-ethyl-</t>
  </si>
  <si>
    <t>Cyclopentane, 1,2-dimethyl-, trans-</t>
  </si>
  <si>
    <t>Heptane</t>
  </si>
  <si>
    <t>Cyclohexane, methyl-</t>
  </si>
  <si>
    <t>Hexane, 2,5-dimethyl-</t>
  </si>
  <si>
    <t>Cyclopentane, 1,2,4-trimethyl-</t>
  </si>
  <si>
    <t>Hexane, 2,3-dimethyl-</t>
  </si>
  <si>
    <t>Heptane, 2-methyl-</t>
  </si>
  <si>
    <t>Heptane, 3-methyl-</t>
  </si>
  <si>
    <t>Cyclohexane, 1,4-dimethyl-</t>
  </si>
  <si>
    <t>1,5-Heptadien-4-one, 3,3,6-trimethyl-</t>
  </si>
  <si>
    <t>Cyclopentane, 1-ethyl-1-methyl-</t>
  </si>
  <si>
    <t>Octane</t>
  </si>
  <si>
    <t>Cyclohexane, 1,3-dimethyl-, trans-</t>
  </si>
  <si>
    <t>Heptane, 2,4-dimethyl-</t>
  </si>
  <si>
    <t>Octane, 2-methyl-</t>
  </si>
  <si>
    <t>Heptane, 3,5-dimethyl-</t>
  </si>
  <si>
    <t>1,1,4-Trimethylcyclohexane</t>
  </si>
  <si>
    <t>Cyclohexane, 1,3,5-trimethyl-</t>
  </si>
  <si>
    <t>Heptane, 3,4,5-trimethyl-</t>
  </si>
  <si>
    <t>Pentane, 2,2,4,4-tetramethyl-</t>
  </si>
  <si>
    <t>Octane, 3-methyl-</t>
  </si>
  <si>
    <t>Cyclohexane, 1,2,4-trimethyl-</t>
  </si>
  <si>
    <t>1-Ethyl-3-methylcyclohexane (c,t)</t>
  </si>
  <si>
    <t>Nonane</t>
  </si>
  <si>
    <t>Heptane, 2,3,4-trimethyl-</t>
  </si>
  <si>
    <t>Undecane, 4,8-dimethyl-</t>
  </si>
  <si>
    <t>Undecane, 6,6-dimethyl-</t>
  </si>
  <si>
    <t>Octane, 3,6-dimethyl-</t>
  </si>
  <si>
    <t>Decane, 5-methyl-</t>
  </si>
  <si>
    <t>Nonane, 2-methyl-</t>
  </si>
  <si>
    <t>Nonane, 3-methyl-</t>
  </si>
  <si>
    <t>Cyclohexane, 1,2,4,5-tetraethyl-, (1.alpha.,2.alpha.,4.alpha.,5.alpha.)-</t>
  </si>
  <si>
    <t>Benzene, 1,2,3-trimethyl-</t>
  </si>
  <si>
    <t>Decane</t>
  </si>
  <si>
    <t>Hexane, 2,4,4-trimethyl-</t>
  </si>
  <si>
    <t>Hexane, 3,3-dimethyl-</t>
  </si>
  <si>
    <t>Nonane, 3,7-dimethyl-</t>
  </si>
  <si>
    <t>Heptane, 4-ethyl-</t>
  </si>
  <si>
    <t>Nonane, 2,3-dimethyl-</t>
  </si>
  <si>
    <t>Decane, 2,4-dimethyl-</t>
  </si>
  <si>
    <t>Decane, 3-methyl-</t>
  </si>
  <si>
    <t>C4H10</t>
  </si>
  <si>
    <t>C5H12</t>
  </si>
  <si>
    <t>C6H14</t>
  </si>
  <si>
    <t>C7H16</t>
  </si>
  <si>
    <t>C6H12</t>
  </si>
  <si>
    <t>C7H14</t>
  </si>
  <si>
    <t>C8H18</t>
  </si>
  <si>
    <t>C8H16</t>
  </si>
  <si>
    <t>C10H16O</t>
  </si>
  <si>
    <t>C9H20</t>
  </si>
  <si>
    <t>C9H18</t>
  </si>
  <si>
    <t>C10H22</t>
  </si>
  <si>
    <t>C13H28</t>
  </si>
  <si>
    <t>C11H24</t>
  </si>
  <si>
    <t>C14H28</t>
  </si>
  <si>
    <t>C9H12</t>
  </si>
  <si>
    <t>C12H26</t>
  </si>
  <si>
    <t>C18H30</t>
  </si>
  <si>
    <t>Automatically assigned using a linear fit of manual peak assignments</t>
  </si>
  <si>
    <t>Manual</t>
  </si>
  <si>
    <t>B</t>
  </si>
  <si>
    <t>L</t>
  </si>
  <si>
    <t>C</t>
  </si>
  <si>
    <t>O</t>
  </si>
  <si>
    <t>A</t>
  </si>
  <si>
    <t>Estimated response factor in chemical lump MAL</t>
  </si>
  <si>
    <t>Empirical response factor</t>
  </si>
  <si>
    <t>Assumed 1, compound in RF database but lacks any RF</t>
  </si>
  <si>
    <t>Assumed 1, could not find compound in RF database</t>
  </si>
  <si>
    <t>Assumed 1, estimated response factor exists but is out of range</t>
  </si>
  <si>
    <t>Estimated response factor in chemical lump MBE</t>
  </si>
  <si>
    <t>Branched Alkanes</t>
  </si>
  <si>
    <t>Linear Alkanes</t>
  </si>
  <si>
    <t>Cycloalkanes</t>
  </si>
  <si>
    <t>Other</t>
  </si>
  <si>
    <t>Aromatics</t>
  </si>
  <si>
    <t>Mass (mg)</t>
  </si>
  <si>
    <t>Mass fraction</t>
  </si>
  <si>
    <t>Alkenes/Alkynes</t>
  </si>
  <si>
    <t>Total mass source</t>
  </si>
  <si>
    <t>Overall breakdown</t>
  </si>
  <si>
    <t>Compound Type Breakdown</t>
  </si>
  <si>
    <t>Carbon number breakdown</t>
  </si>
  <si>
    <t>RF (Area/vol.%)</t>
  </si>
  <si>
    <t>MW (g/mol)</t>
  </si>
  <si>
    <t>Vol.%</t>
  </si>
  <si>
    <t>Moles</t>
  </si>
  <si>
    <t>Butane, 2,2-dimethyl-</t>
  </si>
  <si>
    <t>Cyclopropanecarboxylic acid, 2-methylpentyl ester</t>
  </si>
  <si>
    <t>1-Pentene, 2-methyl-</t>
  </si>
  <si>
    <t>2-Nonen-4-one</t>
  </si>
  <si>
    <t>Hexane, 3,4-dimethyl-</t>
  </si>
  <si>
    <t>Hexane, 2-methyl-</t>
  </si>
  <si>
    <t>Oxalic acid, diallyl ester</t>
  </si>
  <si>
    <t>Propanoic acid, anhydride</t>
  </si>
  <si>
    <t>4-Hexen-3-one</t>
  </si>
  <si>
    <t>4-Methyl-2-hexene,c&amp;t</t>
  </si>
  <si>
    <t>3-Pentanone</t>
  </si>
  <si>
    <t>Furan, 2-ethyl-5-methyl-</t>
  </si>
  <si>
    <t>2-Butanone, 3-methyl-1-phenyl-</t>
  </si>
  <si>
    <t>Cyclohexene, 1-methyl-</t>
  </si>
  <si>
    <t>Hexane, 2,2,5-trimethyl-</t>
  </si>
  <si>
    <t>Cyclohexane, 1,1-dimethyl-</t>
  </si>
  <si>
    <t>Cyclopentane, 1-ethyl-3-methyl-</t>
  </si>
  <si>
    <t>Cyclopentane, 1,1,3,4-tetramethyl-, cis-</t>
  </si>
  <si>
    <t>6,6-Dimethylhepta-2,4-diene</t>
  </si>
  <si>
    <t>5-Methyl-2-(2-methyl-2-tetrahydrofuryl)tetrahydrofuran</t>
  </si>
  <si>
    <t>Cyclohexane, ethyl-</t>
  </si>
  <si>
    <t>4,6-O-Furylidene-d-glucopyranose</t>
  </si>
  <si>
    <t>Cyclohexane, 1-ethyl-1-methyl-</t>
  </si>
  <si>
    <t>Acetyl valeryl</t>
  </si>
  <si>
    <t>Hexane, 3,4-bis(1,1-dimethylethyl)-2,2,5,5-tetramethyl-</t>
  </si>
  <si>
    <t>4,4-Dimethyl octane</t>
  </si>
  <si>
    <t>Octane, 2,7-dimethyl-</t>
  </si>
  <si>
    <t>Cyclooctane, 1-methyl-3-propyl-</t>
  </si>
  <si>
    <t>5-Acetyl-2-furanmethanol</t>
  </si>
  <si>
    <t>Benzene, 1-ethyl-2-methyl-</t>
  </si>
  <si>
    <t>m-Menthane, (1S,3S)-(+)-</t>
  </si>
  <si>
    <t>Nonane, 2,5-dimethyl-</t>
  </si>
  <si>
    <t>Decane, 2-methyl-</t>
  </si>
  <si>
    <t>Benzene, 2-ethyl-1,4-dimethyl-</t>
  </si>
  <si>
    <t>Indan, 1-methyl-</t>
  </si>
  <si>
    <t>Undecane, 4,7-dimethyl-</t>
  </si>
  <si>
    <t>C10H18O2</t>
  </si>
  <si>
    <t>C9H16O</t>
  </si>
  <si>
    <t>C8H10O4</t>
  </si>
  <si>
    <t>C6H10O3</t>
  </si>
  <si>
    <t>C6H10O</t>
  </si>
  <si>
    <t>C5H10O</t>
  </si>
  <si>
    <t>C7H10O</t>
  </si>
  <si>
    <t>C11H14O</t>
  </si>
  <si>
    <t>C7H12</t>
  </si>
  <si>
    <t>C9H16</t>
  </si>
  <si>
    <t>C11H14O7</t>
  </si>
  <si>
    <t>C7H12O2</t>
  </si>
  <si>
    <t>C18H38</t>
  </si>
  <si>
    <t>C12H24</t>
  </si>
  <si>
    <t>C7H8O3</t>
  </si>
  <si>
    <t>C10H20</t>
  </si>
  <si>
    <t>C10H14</t>
  </si>
  <si>
    <t>C10H12</t>
  </si>
  <si>
    <t>E</t>
  </si>
  <si>
    <t>RF assignment based on average response factor for DBRF carbon number entries</t>
  </si>
  <si>
    <t>Injection Data File Name</t>
  </si>
  <si>
    <t>Signal Name</t>
  </si>
  <si>
    <t>RT</t>
  </si>
  <si>
    <t>Area</t>
  </si>
  <si>
    <t>Height</t>
  </si>
  <si>
    <t>F-001-1-MS_Ni01BEA1_001_11224.D</t>
  </si>
  <si>
    <t>TCD2B</t>
  </si>
  <si>
    <t>Hydrogen</t>
  </si>
  <si>
    <t>CO2</t>
  </si>
  <si>
    <t>Propane</t>
  </si>
  <si>
    <t>n-Butane</t>
  </si>
  <si>
    <t>N2</t>
  </si>
  <si>
    <t>C3H8</t>
  </si>
  <si>
    <t>Total product (mg)</t>
  </si>
  <si>
    <t>Alkenes/alkynes</t>
  </si>
  <si>
    <t>CONCAT</t>
  </si>
  <si>
    <t>Maddie Mass (mg)</t>
  </si>
  <si>
    <t>Automatic</t>
  </si>
  <si>
    <t>Automatic Area</t>
  </si>
  <si>
    <t>Manual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</si>
</sst>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</a:t>
            </a:r>
            <a:r>
              <a:rPr lang="en-US" baseline="0"/>
              <a:t> Product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Branched Alkanes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'Liquid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'Liquid FID'!$Z$19:$Z$29</c:f>
              <c:numCache>
                <c:formatCode>General</c:formatCode>
                <c:ptCount val="11"/>
                <c:pt idx="0">
                  <c:v>0.9049006079713181</c:v>
                </c:pt>
                <c:pt idx="1">
                  <c:v>7.2448458441896584</c:v>
                </c:pt>
                <c:pt idx="2">
                  <c:v>25.36681438679377</c:v>
                </c:pt>
                <c:pt idx="3">
                  <c:v>48.260214486392755</c:v>
                </c:pt>
                <c:pt idx="4">
                  <c:v>57.046195972967595</c:v>
                </c:pt>
                <c:pt idx="5">
                  <c:v>44.520410342608066</c:v>
                </c:pt>
                <c:pt idx="6">
                  <c:v>7.2975466161332756</c:v>
                </c:pt>
                <c:pt idx="7">
                  <c:v>2.8187126863955401</c:v>
                </c:pt>
                <c:pt idx="8">
                  <c:v>0.42608663655514362</c:v>
                </c:pt>
                <c:pt idx="9">
                  <c:v>2.412508854075635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0-D041-91FE-6E5621875303}"/>
            </c:ext>
          </c:extLst>
        </c:ser>
        <c:ser>
          <c:idx val="1"/>
          <c:order val="1"/>
          <c:tx>
            <c:v>Linear Alkanes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'Liquid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'Liquid FID'!$Y$19:$Y$29</c:f>
              <c:numCache>
                <c:formatCode>General</c:formatCode>
                <c:ptCount val="11"/>
                <c:pt idx="0">
                  <c:v>0</c:v>
                </c:pt>
                <c:pt idx="1">
                  <c:v>1.4079626886953001</c:v>
                </c:pt>
                <c:pt idx="2">
                  <c:v>3.987895903667658</c:v>
                </c:pt>
                <c:pt idx="3">
                  <c:v>0</c:v>
                </c:pt>
                <c:pt idx="4">
                  <c:v>3.0976294074898578</c:v>
                </c:pt>
                <c:pt idx="5">
                  <c:v>1.549000524345258</c:v>
                </c:pt>
                <c:pt idx="6">
                  <c:v>0.80051514621873476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0-D041-91FE-6E5621875303}"/>
            </c:ext>
          </c:extLst>
        </c:ser>
        <c:ser>
          <c:idx val="5"/>
          <c:order val="2"/>
          <c:tx>
            <c:v>Other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'Liquid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'Liquid FID'!$AC$19:$AC$29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0.68865114482048084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00-D041-91FE-6E5621875303}"/>
            </c:ext>
          </c:extLst>
        </c:ser>
        <c:ser>
          <c:idx val="4"/>
          <c:order val="3"/>
          <c:tx>
            <c:v>Alkenes/Alkynes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'Liquid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'Liquid FID'!$AB$19:$AB$29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0-D041-91FE-6E5621875303}"/>
            </c:ext>
          </c:extLst>
        </c:ser>
        <c:ser>
          <c:idx val="3"/>
          <c:order val="4"/>
          <c:tx>
            <c:v>Cycloalkanes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'Liquid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'Liquid FID'!$AA$19:$AA$29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4.0982733402632769</c:v>
                </c:pt>
                <c:pt idx="4">
                  <c:v>4.2017754146467103</c:v>
                </c:pt>
                <c:pt idx="5">
                  <c:v>3.8788192112743429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0.68066085900631967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0-D041-91FE-6E5621875303}"/>
            </c:ext>
          </c:extLst>
        </c:ser>
        <c:ser>
          <c:idx val="0"/>
          <c:order val="5"/>
          <c:tx>
            <c:v>Aromatics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'Liquid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'Liquid FID'!$X$19:$X$29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0.9207755739750193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0-D041-91FE-6E562187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31760"/>
        <c:axId val="429080816"/>
      </c:barChart>
      <c:catAx>
        <c:axId val="3943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0816"/>
        <c:crosses val="autoZero"/>
        <c:auto val="1"/>
        <c:lblAlgn val="ctr"/>
        <c:lblOffset val="100"/>
        <c:noMultiLvlLbl val="0"/>
      </c:catAx>
      <c:valAx>
        <c:axId val="429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Product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Aromatics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'Gas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'Gas FID'!$X$19:$X$29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3.6841498236725993E-2</c:v>
                </c:pt>
                <c:pt idx="6">
                  <c:v>0.13374777946410582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8-744C-A085-CC71F245C993}"/>
            </c:ext>
          </c:extLst>
        </c:ser>
        <c:ser>
          <c:idx val="3"/>
          <c:order val="1"/>
          <c:tx>
            <c:v>Cycloalkanes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'Gas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'Gas FID'!$AA$19:$AA$29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0.19821542606282491</c:v>
                </c:pt>
                <c:pt idx="3">
                  <c:v>8.6401431793266009E-2</c:v>
                </c:pt>
                <c:pt idx="4">
                  <c:v>0.92259245009198998</c:v>
                </c:pt>
                <c:pt idx="5">
                  <c:v>0.47911075507801426</c:v>
                </c:pt>
                <c:pt idx="6">
                  <c:v>7.3997969780657466E-2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8-744C-A085-CC71F245C993}"/>
            </c:ext>
          </c:extLst>
        </c:ser>
        <c:ser>
          <c:idx val="4"/>
          <c:order val="2"/>
          <c:tx>
            <c:v>Alkenes/Alkynes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'Gas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'Gas FID'!$AB$19:$AB$29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13.96867334294692</c:v>
                </c:pt>
                <c:pt idx="3">
                  <c:v>0.80948760739542425</c:v>
                </c:pt>
                <c:pt idx="4">
                  <c:v>0</c:v>
                </c:pt>
                <c:pt idx="5">
                  <c:v>2.4506280106276111E-2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8-744C-A085-CC71F245C993}"/>
            </c:ext>
          </c:extLst>
        </c:ser>
        <c:ser>
          <c:idx val="5"/>
          <c:order val="3"/>
          <c:tx>
            <c:v>Other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'Gas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'Gas FID'!$AC$19:$AC$29</c:f>
              <c:numCache>
                <c:formatCode>General</c:formatCode>
                <c:ptCount val="11"/>
                <c:pt idx="0">
                  <c:v>0</c:v>
                </c:pt>
                <c:pt idx="1">
                  <c:v>0.1707347199787658</c:v>
                </c:pt>
                <c:pt idx="2">
                  <c:v>1.5644616126887363</c:v>
                </c:pt>
                <c:pt idx="3">
                  <c:v>1.9124458469560235</c:v>
                </c:pt>
                <c:pt idx="4">
                  <c:v>3.001368784565785</c:v>
                </c:pt>
                <c:pt idx="5">
                  <c:v>4.9693995452605204</c:v>
                </c:pt>
                <c:pt idx="6">
                  <c:v>13.003392542436117</c:v>
                </c:pt>
                <c:pt idx="7">
                  <c:v>0.62030723321060044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8-744C-A085-CC71F245C993}"/>
            </c:ext>
          </c:extLst>
        </c:ser>
        <c:ser>
          <c:idx val="1"/>
          <c:order val="4"/>
          <c:tx>
            <c:v>Linear Alkanes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'Gas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'Gas FID'!$Y$19:$Y$29</c:f>
              <c:numCache>
                <c:formatCode>General</c:formatCode>
                <c:ptCount val="11"/>
                <c:pt idx="0">
                  <c:v>0</c:v>
                </c:pt>
                <c:pt idx="1">
                  <c:v>20.57731911789557</c:v>
                </c:pt>
                <c:pt idx="2">
                  <c:v>0</c:v>
                </c:pt>
                <c:pt idx="3">
                  <c:v>0</c:v>
                </c:pt>
                <c:pt idx="4">
                  <c:v>0.1842478341376636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8-744C-A085-CC71F245C993}"/>
            </c:ext>
          </c:extLst>
        </c:ser>
        <c:ser>
          <c:idx val="2"/>
          <c:order val="5"/>
          <c:tx>
            <c:v>Branched Alkanes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'Gas FID'!$W$19:$W$29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'Gas FID'!$Z$19:$Z$29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57.253243447277384</c:v>
                </c:pt>
                <c:pt idx="3">
                  <c:v>5.5770265824123193</c:v>
                </c:pt>
                <c:pt idx="4">
                  <c:v>2.6976039481025995</c:v>
                </c:pt>
                <c:pt idx="5">
                  <c:v>0.81813528764820509</c:v>
                </c:pt>
                <c:pt idx="6">
                  <c:v>0.19272208355708054</c:v>
                </c:pt>
                <c:pt idx="7">
                  <c:v>0.11997256778363227</c:v>
                </c:pt>
                <c:pt idx="8">
                  <c:v>1.259240874087199E-2</c:v>
                </c:pt>
                <c:pt idx="9">
                  <c:v>5.7675109404561928E-2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D8-744C-A085-CC71F245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31760"/>
        <c:axId val="429080816"/>
      </c:barChart>
      <c:catAx>
        <c:axId val="3943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0816"/>
        <c:crosses val="autoZero"/>
        <c:auto val="1"/>
        <c:lblAlgn val="ctr"/>
        <c:lblOffset val="100"/>
        <c:noMultiLvlLbl val="0"/>
      </c:catAx>
      <c:valAx>
        <c:axId val="429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TCD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Propane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 TCD'!$M$17:$N$17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'Gas TCD'!$M$10:$N$10</c:f>
              <c:numCache>
                <c:formatCode>General</c:formatCode>
                <c:ptCount val="2"/>
                <c:pt idx="0">
                  <c:v>11.53176437596229</c:v>
                </c:pt>
                <c:pt idx="1">
                  <c:v>10.347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8-AD4E-B2A4-6D5F81B7FC2C}"/>
            </c:ext>
          </c:extLst>
        </c:ser>
        <c:ser>
          <c:idx val="1"/>
          <c:order val="1"/>
          <c:tx>
            <c:v>Isobutane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 TCD'!$M$17:$N$17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'Gas TCD'!$M$11:$N$11</c:f>
              <c:numCache>
                <c:formatCode>General</c:formatCode>
                <c:ptCount val="2"/>
                <c:pt idx="0">
                  <c:v>60.822185289071307</c:v>
                </c:pt>
                <c:pt idx="1">
                  <c:v>55.514000000000003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8-AD4E-B2A4-6D5F81B7FC2C}"/>
            </c:ext>
          </c:extLst>
        </c:ser>
        <c:ser>
          <c:idx val="2"/>
          <c:order val="2"/>
          <c:tx>
            <c:v>n-Butane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 TCD'!$M$17:$N$17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'Gas TCD'!$M$12:$N$12</c:f>
              <c:numCache>
                <c:formatCode>General</c:formatCode>
                <c:ptCount val="2"/>
                <c:pt idx="0">
                  <c:v>9.4453758641902539</c:v>
                </c:pt>
                <c:pt idx="1">
                  <c:v>8.7810000000000006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8-AD4E-B2A4-6D5F81B7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998256"/>
        <c:axId val="397855488"/>
      </c:barChart>
      <c:catAx>
        <c:axId val="13959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7855488"/>
        <c:crosses val="autoZero"/>
        <c:auto val="1"/>
        <c:lblAlgn val="ctr"/>
        <c:lblOffset val="100"/>
        <c:noMultiLvlLbl val="0"/>
      </c:catAx>
      <c:valAx>
        <c:axId val="3978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Mass Product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59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615950</xdr:colOff>
      <xdr:row>22</xdr:row>
      <xdr:rowOff>19050</xdr:rowOff>
    </xdr:from>
    <xdr:to>
      <xdr:col>38</xdr:col>
      <xdr:colOff>476250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9D2C0-2D07-0ABF-DF30-545A748B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33867</xdr:colOff>
      <xdr:row>15</xdr:row>
      <xdr:rowOff>152401</xdr:rowOff>
    </xdr:from>
    <xdr:to>
      <xdr:col>38</xdr:col>
      <xdr:colOff>597269</xdr:colOff>
      <xdr:row>30</xdr:row>
      <xdr:rowOff>11413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BB67A-FEB8-8A4C-AED3-66AFC2511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291002</xdr:colOff>
      <xdr:row>15</xdr:row>
      <xdr:rowOff>34415</xdr:rowOff>
    </xdr:from>
    <xdr:to>
      <xdr:col>17</xdr:col>
      <xdr:colOff>75102</xdr:colOff>
      <xdr:row>38</xdr:row>
      <xdr:rowOff>15365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81359-098F-B712-AE4E-DB07CC1DB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71"/>
  <sheetViews>
    <sheetView zoomScale="85" workbookViewId="0">
      <selection activeCell="AJ21" sqref="AJ21"/>
    </sheetView>
  </sheetViews>
  <sheetFormatPr baseColWidth="10" defaultColWidth="8.83203125" defaultRowHeight="15" x14ac:dyDescent="0.2"/>
  <cols>
    <col min="2" max="2" width="9" bestFit="1" customWidth="1"/>
    <col min="3" max="3" width="7.1640625" customWidth="1"/>
    <col min="4" max="4" width="12" bestFit="1" customWidth="1"/>
    <col min="5" max="5" width="18.1640625" bestFit="1" customWidth="1"/>
    <col min="6" max="6" width="30" customWidth="1"/>
    <col min="7" max="7" width="9" bestFit="1" customWidth="1"/>
    <col min="8" max="12" width="9" hidden="1" customWidth="1"/>
    <col min="13" max="13" width="17.6640625" hidden="1" customWidth="1"/>
    <col min="14" max="14" width="17.6640625" bestFit="1" customWidth="1"/>
    <col min="15" max="17" width="9" hidden="1" customWidth="1"/>
    <col min="18" max="22" width="9" bestFit="1" customWidth="1"/>
    <col min="23" max="23" width="13.5" bestFit="1" customWidth="1"/>
    <col min="24" max="29" width="9" bestFit="1" customWidth="1"/>
    <col min="31" max="31" width="9" bestFit="1" customWidth="1"/>
  </cols>
  <sheetData>
    <row r="2" spans="2:2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131</v>
      </c>
      <c r="V2" s="1" t="s">
        <v>128</v>
      </c>
    </row>
    <row r="3" spans="2:29" x14ac:dyDescent="0.2">
      <c r="B3" t="s">
        <v>20</v>
      </c>
      <c r="C3" t="s">
        <v>21</v>
      </c>
      <c r="D3" t="s">
        <v>22</v>
      </c>
      <c r="E3">
        <v>70</v>
      </c>
      <c r="F3" t="s">
        <v>23</v>
      </c>
      <c r="G3">
        <v>700</v>
      </c>
      <c r="H3">
        <v>265</v>
      </c>
      <c r="I3">
        <v>25</v>
      </c>
      <c r="J3">
        <v>999</v>
      </c>
      <c r="K3">
        <v>290</v>
      </c>
      <c r="L3">
        <v>290</v>
      </c>
      <c r="M3" s="2">
        <v>45265.57916666667</v>
      </c>
      <c r="N3" s="2">
        <v>45266.630555555559</v>
      </c>
      <c r="O3">
        <v>1.283333333333333</v>
      </c>
      <c r="P3" t="s">
        <v>24</v>
      </c>
      <c r="Q3">
        <v>20.2</v>
      </c>
      <c r="R3">
        <v>35</v>
      </c>
      <c r="S3">
        <v>770</v>
      </c>
      <c r="T3" t="s">
        <v>25</v>
      </c>
      <c r="U3" t="s">
        <v>132</v>
      </c>
      <c r="V3">
        <f>SUM(N6:N67)</f>
        <v>221.61019564848581</v>
      </c>
    </row>
    <row r="4" spans="2:29" x14ac:dyDescent="0.2">
      <c r="U4" t="s">
        <v>133</v>
      </c>
      <c r="V4">
        <f>SUM(T8:T13)</f>
        <v>221.61019564848579</v>
      </c>
    </row>
    <row r="5" spans="2:29" x14ac:dyDescent="0.2">
      <c r="B5" s="5"/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39</v>
      </c>
      <c r="Q5" s="4" t="s">
        <v>210</v>
      </c>
      <c r="U5" t="s">
        <v>134</v>
      </c>
      <c r="V5">
        <f>SUM(T16:T33)</f>
        <v>221.61019564848573</v>
      </c>
    </row>
    <row r="6" spans="2:29" x14ac:dyDescent="0.2">
      <c r="C6">
        <v>2.4430000000000001</v>
      </c>
      <c r="D6">
        <v>0.40379999999999999</v>
      </c>
      <c r="E6">
        <v>2.4390575650000001</v>
      </c>
      <c r="F6" t="s">
        <v>40</v>
      </c>
      <c r="G6" t="s">
        <v>92</v>
      </c>
      <c r="H6">
        <v>94.586288830000001</v>
      </c>
      <c r="I6" t="s">
        <v>110</v>
      </c>
      <c r="J6" t="s">
        <v>112</v>
      </c>
      <c r="K6">
        <v>0.82919999999999994</v>
      </c>
      <c r="L6" t="s">
        <v>117</v>
      </c>
      <c r="M6">
        <v>3.7145721986624601E-2</v>
      </c>
      <c r="N6">
        <v>0.9049006079713181</v>
      </c>
      <c r="O6" t="s">
        <v>123</v>
      </c>
      <c r="P6">
        <v>4</v>
      </c>
      <c r="Q6" t="str">
        <f>_xlfn.CONCAT(O6,P6)</f>
        <v>Branched Alkanes4</v>
      </c>
    </row>
    <row r="7" spans="2:29" x14ac:dyDescent="0.2">
      <c r="C7">
        <v>2.67</v>
      </c>
      <c r="D7">
        <v>2.6863000000000001</v>
      </c>
      <c r="E7">
        <v>2.6674171530000002</v>
      </c>
      <c r="F7" t="s">
        <v>41</v>
      </c>
      <c r="G7" t="s">
        <v>93</v>
      </c>
      <c r="H7">
        <v>98.187586060000001</v>
      </c>
      <c r="I7" t="s">
        <v>110</v>
      </c>
      <c r="J7" t="s">
        <v>112</v>
      </c>
      <c r="K7">
        <v>0.68899999999999995</v>
      </c>
      <c r="L7" t="s">
        <v>118</v>
      </c>
      <c r="M7">
        <v>0.24711380131914229</v>
      </c>
      <c r="N7">
        <v>7.2448458441896584</v>
      </c>
      <c r="O7" t="s">
        <v>123</v>
      </c>
      <c r="P7">
        <v>5</v>
      </c>
      <c r="Q7" t="str">
        <f t="shared" ref="Q7:Q68" si="0">_xlfn.CONCAT(O7,P7)</f>
        <v>Branched Alkanes5</v>
      </c>
      <c r="S7" s="1" t="s">
        <v>38</v>
      </c>
      <c r="T7" s="1" t="s">
        <v>128</v>
      </c>
      <c r="U7" s="1" t="s">
        <v>129</v>
      </c>
    </row>
    <row r="8" spans="2:29" x14ac:dyDescent="0.2">
      <c r="C8">
        <v>2.7650000000000001</v>
      </c>
      <c r="D8">
        <v>0.75770000000000004</v>
      </c>
      <c r="E8">
        <v>2.7629490799999998</v>
      </c>
      <c r="F8" t="s">
        <v>42</v>
      </c>
      <c r="G8" t="s">
        <v>93</v>
      </c>
      <c r="H8">
        <v>96.909961539999998</v>
      </c>
      <c r="I8" t="s">
        <v>110</v>
      </c>
      <c r="J8" t="s">
        <v>113</v>
      </c>
      <c r="K8">
        <v>1</v>
      </c>
      <c r="L8" t="s">
        <v>119</v>
      </c>
      <c r="M8">
        <v>6.9701123202737636E-2</v>
      </c>
      <c r="N8">
        <v>1.4079626886953001</v>
      </c>
      <c r="O8" t="s">
        <v>124</v>
      </c>
      <c r="P8">
        <v>5</v>
      </c>
      <c r="Q8" t="str">
        <f t="shared" si="0"/>
        <v>Linear Alkanes5</v>
      </c>
      <c r="S8" t="s">
        <v>127</v>
      </c>
      <c r="T8">
        <v>0.9207755739750193</v>
      </c>
      <c r="U8">
        <v>6.6664327378101488E-6</v>
      </c>
    </row>
    <row r="9" spans="2:29" x14ac:dyDescent="0.2">
      <c r="C9">
        <v>3.157</v>
      </c>
      <c r="D9">
        <v>5.3490000000000002</v>
      </c>
      <c r="E9">
        <v>3.153166267</v>
      </c>
      <c r="F9" t="s">
        <v>43</v>
      </c>
      <c r="G9" t="s">
        <v>94</v>
      </c>
      <c r="H9">
        <v>98.636629600000006</v>
      </c>
      <c r="I9" t="s">
        <v>111</v>
      </c>
      <c r="J9" t="s">
        <v>112</v>
      </c>
      <c r="K9">
        <v>0.54879999999999984</v>
      </c>
      <c r="L9" t="s">
        <v>117</v>
      </c>
      <c r="M9">
        <v>0.49205662928790239</v>
      </c>
      <c r="N9">
        <v>18.11141383311886</v>
      </c>
      <c r="O9" t="s">
        <v>123</v>
      </c>
      <c r="P9">
        <v>6</v>
      </c>
      <c r="Q9" t="str">
        <f t="shared" si="0"/>
        <v>Branched Alkanes6</v>
      </c>
      <c r="S9" t="s">
        <v>124</v>
      </c>
      <c r="T9">
        <v>10.84300367041681</v>
      </c>
      <c r="U9">
        <v>7.8503553621225066E-5</v>
      </c>
    </row>
    <row r="10" spans="2:29" x14ac:dyDescent="0.2">
      <c r="C10">
        <v>3.2759999999999998</v>
      </c>
      <c r="D10">
        <v>2.1427999999999998</v>
      </c>
      <c r="E10">
        <v>3.2741709389999998</v>
      </c>
      <c r="F10" t="s">
        <v>44</v>
      </c>
      <c r="G10" t="s">
        <v>94</v>
      </c>
      <c r="H10">
        <v>98.595075589999993</v>
      </c>
      <c r="I10" t="s">
        <v>110</v>
      </c>
      <c r="J10" t="s">
        <v>112</v>
      </c>
      <c r="K10">
        <v>0.54879999999999995</v>
      </c>
      <c r="L10" t="s">
        <v>118</v>
      </c>
      <c r="M10">
        <v>0.1971170209830094</v>
      </c>
      <c r="N10">
        <v>7.2554005536749084</v>
      </c>
      <c r="O10" t="s">
        <v>123</v>
      </c>
      <c r="P10">
        <v>6</v>
      </c>
      <c r="Q10" t="str">
        <f t="shared" si="0"/>
        <v>Branched Alkanes6</v>
      </c>
      <c r="S10" t="s">
        <v>123</v>
      </c>
      <c r="T10">
        <v>196.29823643408281</v>
      </c>
      <c r="U10">
        <v>1.421202980102151E-3</v>
      </c>
    </row>
    <row r="11" spans="2:29" x14ac:dyDescent="0.2">
      <c r="C11">
        <v>3.427</v>
      </c>
      <c r="D11">
        <v>2.1461000000000001</v>
      </c>
      <c r="E11">
        <v>3.4235951139999998</v>
      </c>
      <c r="F11" t="s">
        <v>45</v>
      </c>
      <c r="G11" t="s">
        <v>94</v>
      </c>
      <c r="H11">
        <v>97.546644599999993</v>
      </c>
      <c r="I11" t="s">
        <v>110</v>
      </c>
      <c r="J11" t="s">
        <v>113</v>
      </c>
      <c r="K11">
        <v>1</v>
      </c>
      <c r="L11" t="s">
        <v>119</v>
      </c>
      <c r="M11">
        <v>0.19742058929047809</v>
      </c>
      <c r="N11">
        <v>3.987895903667658</v>
      </c>
      <c r="O11" t="s">
        <v>124</v>
      </c>
      <c r="P11">
        <v>6</v>
      </c>
      <c r="Q11" t="str">
        <f t="shared" si="0"/>
        <v>Linear Alkanes6</v>
      </c>
      <c r="S11" t="s">
        <v>125</v>
      </c>
      <c r="T11">
        <f>SUMIF(J6:J68,"C",N6:N68)</f>
        <v>12.859528825190651</v>
      </c>
      <c r="U11">
        <v>0.99848864118610092</v>
      </c>
    </row>
    <row r="12" spans="2:29" x14ac:dyDescent="0.2">
      <c r="C12">
        <v>3.6789999999999998</v>
      </c>
      <c r="D12">
        <v>0.44030000000000002</v>
      </c>
      <c r="E12">
        <v>3.6748101960000001</v>
      </c>
      <c r="F12" t="s">
        <v>46</v>
      </c>
      <c r="G12" t="s">
        <v>95</v>
      </c>
      <c r="H12">
        <v>95.068413960000001</v>
      </c>
      <c r="I12" t="s">
        <v>110</v>
      </c>
      <c r="J12" t="s">
        <v>112</v>
      </c>
      <c r="K12">
        <v>1</v>
      </c>
      <c r="L12" t="s">
        <v>119</v>
      </c>
      <c r="M12">
        <v>4.0503371448020832E-2</v>
      </c>
      <c r="N12">
        <v>0.81816810325002076</v>
      </c>
      <c r="O12" t="s">
        <v>123</v>
      </c>
      <c r="P12">
        <v>7</v>
      </c>
      <c r="Q12" t="str">
        <f t="shared" si="0"/>
        <v>Branched Alkanes7</v>
      </c>
      <c r="S12" t="s">
        <v>130</v>
      </c>
      <c r="T12">
        <v>0</v>
      </c>
      <c r="U12">
        <v>0</v>
      </c>
    </row>
    <row r="13" spans="2:29" x14ac:dyDescent="0.2">
      <c r="C13" s="6">
        <v>3.7669999999999999</v>
      </c>
      <c r="D13" s="6">
        <v>2.8538000000000001</v>
      </c>
      <c r="E13" s="6">
        <v>3.7693127789999998</v>
      </c>
      <c r="F13" s="6" t="s">
        <v>47</v>
      </c>
      <c r="G13" s="6"/>
      <c r="H13" s="6"/>
      <c r="I13" s="6" t="s">
        <v>110</v>
      </c>
      <c r="J13" s="6"/>
      <c r="K13" s="6">
        <v>1</v>
      </c>
      <c r="L13" s="6" t="s">
        <v>120</v>
      </c>
      <c r="M13" s="6"/>
      <c r="N13" s="6"/>
      <c r="Q13" t="str">
        <f t="shared" si="0"/>
        <v/>
      </c>
      <c r="S13" t="s">
        <v>126</v>
      </c>
      <c r="T13">
        <v>0.68865114482048084</v>
      </c>
      <c r="U13">
        <v>4.9858474383099142E-6</v>
      </c>
    </row>
    <row r="14" spans="2:29" x14ac:dyDescent="0.2">
      <c r="Q14" t="str">
        <f t="shared" si="0"/>
        <v/>
      </c>
      <c r="X14" s="9" t="s">
        <v>38</v>
      </c>
      <c r="Y14" s="9"/>
      <c r="Z14" s="9"/>
      <c r="AA14" s="9"/>
      <c r="AB14" s="9"/>
      <c r="AC14" s="9"/>
    </row>
    <row r="15" spans="2:29" x14ac:dyDescent="0.2">
      <c r="C15">
        <v>4.4409999999999998</v>
      </c>
      <c r="D15">
        <v>8.9140999999999995</v>
      </c>
      <c r="E15">
        <v>4.4373372780000002</v>
      </c>
      <c r="F15" t="s">
        <v>49</v>
      </c>
      <c r="G15" t="s">
        <v>95</v>
      </c>
      <c r="H15">
        <v>95.252416760000003</v>
      </c>
      <c r="I15" t="s">
        <v>110</v>
      </c>
      <c r="J15" t="s">
        <v>112</v>
      </c>
      <c r="K15">
        <v>0.40859999999999991</v>
      </c>
      <c r="L15" t="s">
        <v>117</v>
      </c>
      <c r="M15">
        <v>0.82001159078992159</v>
      </c>
      <c r="N15">
        <v>40.538996901508618</v>
      </c>
      <c r="O15" t="s">
        <v>123</v>
      </c>
      <c r="P15">
        <v>7</v>
      </c>
      <c r="Q15" t="str">
        <f t="shared" si="0"/>
        <v>Branched Alkanes7</v>
      </c>
      <c r="S15" s="1" t="s">
        <v>39</v>
      </c>
      <c r="T15" s="1" t="s">
        <v>128</v>
      </c>
      <c r="W15" s="3" t="s">
        <v>39</v>
      </c>
      <c r="X15" t="s">
        <v>127</v>
      </c>
      <c r="Y15" t="s">
        <v>124</v>
      </c>
      <c r="Z15" t="s">
        <v>123</v>
      </c>
      <c r="AA15" t="s">
        <v>125</v>
      </c>
      <c r="AB15" t="s">
        <v>209</v>
      </c>
      <c r="AC15" t="s">
        <v>126</v>
      </c>
    </row>
    <row r="16" spans="2:29" x14ac:dyDescent="0.2">
      <c r="C16">
        <v>4.5880000000000001</v>
      </c>
      <c r="D16">
        <v>0.72850000000000004</v>
      </c>
      <c r="E16">
        <v>4.5838999999999999</v>
      </c>
      <c r="F16" t="s">
        <v>50</v>
      </c>
      <c r="G16" t="s">
        <v>95</v>
      </c>
      <c r="H16">
        <v>81.679747289999995</v>
      </c>
      <c r="I16" t="s">
        <v>110</v>
      </c>
      <c r="J16" t="s">
        <v>112</v>
      </c>
      <c r="K16">
        <v>1</v>
      </c>
      <c r="L16" t="s">
        <v>119</v>
      </c>
      <c r="M16">
        <v>6.7015003633620659E-2</v>
      </c>
      <c r="N16">
        <v>1.3537030733991371</v>
      </c>
      <c r="O16" t="s">
        <v>123</v>
      </c>
      <c r="P16">
        <v>7</v>
      </c>
      <c r="Q16" t="str">
        <f t="shared" si="0"/>
        <v>Branched Alkanes7</v>
      </c>
      <c r="S16">
        <v>1</v>
      </c>
      <c r="T16">
        <v>0</v>
      </c>
      <c r="W16">
        <v>1</v>
      </c>
      <c r="X16">
        <f>SUMIF($Q$6:$Q$68,_xlfn.CONCAT($X$15,W16),$N$6:$N$68)</f>
        <v>0</v>
      </c>
      <c r="Y16">
        <f>SUMIF($Q$6:$Q$68,_xlfn.CONCAT($Y$15,W16),$N$6:$N$68)</f>
        <v>0</v>
      </c>
      <c r="Z16">
        <f>SUMIF($Q$6:$Q$68,_xlfn.CONCAT($Z$15,W16),$N$6:$N$68)</f>
        <v>0</v>
      </c>
      <c r="AA16">
        <f>SUMIF($Q$6:$Q$68,_xlfn.CONCAT($AA$15,W16),$N$6:$N$68)</f>
        <v>0</v>
      </c>
      <c r="AB16">
        <f>SUMIF($Q$6:$Q$68,_xlfn.CONCAT($AB$15,W16),$N$6:$N$68)</f>
        <v>0</v>
      </c>
      <c r="AC16">
        <f>SUMIF($Q$6:$Q$68,_xlfn.CONCAT($AC$15,W16),$N$6:$N$68)</f>
        <v>0</v>
      </c>
    </row>
    <row r="17" spans="3:31" x14ac:dyDescent="0.2">
      <c r="C17">
        <v>4.6779999999999999</v>
      </c>
      <c r="D17">
        <v>0.69299999999999995</v>
      </c>
      <c r="E17">
        <v>4.675031733</v>
      </c>
      <c r="F17" t="s">
        <v>51</v>
      </c>
      <c r="G17" t="s">
        <v>97</v>
      </c>
      <c r="H17">
        <v>88.996305410000005</v>
      </c>
      <c r="I17" t="s">
        <v>110</v>
      </c>
      <c r="J17" t="s">
        <v>114</v>
      </c>
      <c r="K17">
        <v>1</v>
      </c>
      <c r="L17" t="s">
        <v>120</v>
      </c>
      <c r="M17">
        <v>6.3749344568427055E-2</v>
      </c>
      <c r="N17">
        <v>1.2877367602822269</v>
      </c>
      <c r="O17" t="s">
        <v>125</v>
      </c>
      <c r="P17">
        <v>7</v>
      </c>
      <c r="Q17" t="str">
        <f t="shared" si="0"/>
        <v>Cycloalkanes7</v>
      </c>
      <c r="S17">
        <v>2</v>
      </c>
      <c r="T17">
        <v>0</v>
      </c>
      <c r="W17">
        <v>2</v>
      </c>
      <c r="X17">
        <f t="shared" ref="X17:X33" si="1">SUMIF($Q$6:$Q$68,_xlfn.CONCAT($X$15,W17),$N$6:$N$68)</f>
        <v>0</v>
      </c>
      <c r="Y17">
        <f t="shared" ref="Y17:Y33" si="2">SUMIF($Q$6:$Q$68,_xlfn.CONCAT($Y$15,W17),$N$6:$N$68)</f>
        <v>0</v>
      </c>
      <c r="Z17">
        <f t="shared" ref="Z17:Z33" si="3">SUMIF($Q$6:$Q$68,_xlfn.CONCAT($Z$15,W17),$N$6:$N$68)</f>
        <v>0</v>
      </c>
      <c r="AA17">
        <f t="shared" ref="AA17:AA33" si="4">SUMIF($Q$6:$Q$68,_xlfn.CONCAT($AA$15,W17),$N$6:$N$68)</f>
        <v>0</v>
      </c>
      <c r="AB17">
        <f t="shared" ref="AB17:AB33" si="5">SUMIF($Q$6:$Q$68,_xlfn.CONCAT($AB$15,W17),$N$6:$N$68)</f>
        <v>0</v>
      </c>
      <c r="AC17">
        <f t="shared" ref="AC17:AC33" si="6">SUMIF($Q$6:$Q$68,_xlfn.CONCAT($AC$15,W17),$N$6:$N$68)</f>
        <v>0</v>
      </c>
    </row>
    <row r="18" spans="3:31" x14ac:dyDescent="0.2">
      <c r="C18">
        <v>4.8330000000000002</v>
      </c>
      <c r="D18">
        <v>1.9541999999999999</v>
      </c>
      <c r="E18">
        <v>4.8298757610000003</v>
      </c>
      <c r="F18" t="s">
        <v>52</v>
      </c>
      <c r="G18" t="s">
        <v>95</v>
      </c>
      <c r="H18">
        <v>97.165689459999996</v>
      </c>
      <c r="I18" t="s">
        <v>111</v>
      </c>
      <c r="J18" t="s">
        <v>112</v>
      </c>
      <c r="K18">
        <v>1</v>
      </c>
      <c r="L18" t="s">
        <v>119</v>
      </c>
      <c r="M18">
        <v>0.17976763225919221</v>
      </c>
      <c r="N18">
        <v>3.6313061716356811</v>
      </c>
      <c r="O18" t="s">
        <v>123</v>
      </c>
      <c r="P18">
        <v>7</v>
      </c>
      <c r="Q18" t="str">
        <f t="shared" si="0"/>
        <v>Branched Alkanes7</v>
      </c>
      <c r="S18">
        <v>3</v>
      </c>
      <c r="T18">
        <v>0</v>
      </c>
      <c r="W18">
        <v>3</v>
      </c>
      <c r="X18">
        <f t="shared" si="1"/>
        <v>0</v>
      </c>
      <c r="Y18">
        <f t="shared" si="2"/>
        <v>0</v>
      </c>
      <c r="Z18">
        <f t="shared" si="3"/>
        <v>0</v>
      </c>
      <c r="AA18">
        <f t="shared" si="4"/>
        <v>0</v>
      </c>
      <c r="AB18">
        <f t="shared" si="5"/>
        <v>0</v>
      </c>
      <c r="AC18">
        <f t="shared" si="6"/>
        <v>0</v>
      </c>
    </row>
    <row r="19" spans="3:31" x14ac:dyDescent="0.2">
      <c r="C19">
        <v>5.3250000000000002</v>
      </c>
      <c r="D19">
        <v>1.5125</v>
      </c>
      <c r="E19">
        <v>5.3221999999999996</v>
      </c>
      <c r="F19" t="s">
        <v>53</v>
      </c>
      <c r="G19" t="s">
        <v>97</v>
      </c>
      <c r="H19">
        <v>97.144088479999994</v>
      </c>
      <c r="I19" t="s">
        <v>110</v>
      </c>
      <c r="J19" t="s">
        <v>114</v>
      </c>
      <c r="K19">
        <v>1</v>
      </c>
      <c r="L19" t="s">
        <v>119</v>
      </c>
      <c r="M19">
        <v>0.13913547425648759</v>
      </c>
      <c r="N19">
        <v>2.8105365799810502</v>
      </c>
      <c r="O19" t="s">
        <v>125</v>
      </c>
      <c r="P19">
        <v>7</v>
      </c>
      <c r="Q19" t="str">
        <f t="shared" si="0"/>
        <v>Cycloalkanes7</v>
      </c>
      <c r="S19">
        <v>4</v>
      </c>
      <c r="T19">
        <v>0.9049006079713181</v>
      </c>
      <c r="W19">
        <v>4</v>
      </c>
      <c r="X19">
        <f t="shared" si="1"/>
        <v>0</v>
      </c>
      <c r="Y19">
        <f t="shared" si="2"/>
        <v>0</v>
      </c>
      <c r="Z19">
        <f t="shared" si="3"/>
        <v>0.9049006079713181</v>
      </c>
      <c r="AA19">
        <f t="shared" si="4"/>
        <v>0</v>
      </c>
      <c r="AB19">
        <f t="shared" si="5"/>
        <v>0</v>
      </c>
      <c r="AC19">
        <f t="shared" si="6"/>
        <v>0</v>
      </c>
    </row>
    <row r="20" spans="3:31" x14ac:dyDescent="0.2">
      <c r="C20">
        <v>5.4489999999999998</v>
      </c>
      <c r="D20">
        <v>1.4462999999999999</v>
      </c>
      <c r="E20">
        <v>5.4454642900000003</v>
      </c>
      <c r="F20" t="s">
        <v>54</v>
      </c>
      <c r="G20" t="s">
        <v>98</v>
      </c>
      <c r="H20">
        <v>93.112023559999997</v>
      </c>
      <c r="I20" t="s">
        <v>110</v>
      </c>
      <c r="J20" t="s">
        <v>112</v>
      </c>
      <c r="K20">
        <v>1</v>
      </c>
      <c r="L20" t="s">
        <v>119</v>
      </c>
      <c r="M20">
        <v>0.1330457100278731</v>
      </c>
      <c r="N20">
        <v>2.6875233425630372</v>
      </c>
      <c r="O20" t="s">
        <v>123</v>
      </c>
      <c r="P20">
        <v>8</v>
      </c>
      <c r="Q20" t="str">
        <f t="shared" si="0"/>
        <v>Branched Alkanes8</v>
      </c>
      <c r="S20">
        <v>5</v>
      </c>
      <c r="T20">
        <v>8.6528085328849578</v>
      </c>
      <c r="W20">
        <v>5</v>
      </c>
      <c r="X20">
        <f t="shared" si="1"/>
        <v>0</v>
      </c>
      <c r="Y20">
        <f t="shared" si="2"/>
        <v>1.4079626886953001</v>
      </c>
      <c r="Z20">
        <f t="shared" si="3"/>
        <v>7.2448458441896584</v>
      </c>
      <c r="AA20">
        <f t="shared" si="4"/>
        <v>0</v>
      </c>
      <c r="AB20">
        <f t="shared" si="5"/>
        <v>0</v>
      </c>
      <c r="AC20">
        <f t="shared" si="6"/>
        <v>0</v>
      </c>
    </row>
    <row r="21" spans="3:31" x14ac:dyDescent="0.2">
      <c r="C21">
        <v>5.4960000000000004</v>
      </c>
      <c r="D21">
        <v>1.0322</v>
      </c>
      <c r="E21">
        <v>5.492655107</v>
      </c>
      <c r="F21" t="s">
        <v>46</v>
      </c>
      <c r="G21" t="s">
        <v>95</v>
      </c>
      <c r="H21">
        <v>88.748916230000006</v>
      </c>
      <c r="I21" t="s">
        <v>110</v>
      </c>
      <c r="J21" t="s">
        <v>112</v>
      </c>
      <c r="K21">
        <v>1</v>
      </c>
      <c r="L21" t="s">
        <v>119</v>
      </c>
      <c r="M21">
        <v>9.4952486960361349E-2</v>
      </c>
      <c r="N21">
        <v>1.918040236599299</v>
      </c>
      <c r="O21" t="s">
        <v>123</v>
      </c>
      <c r="P21">
        <v>7</v>
      </c>
      <c r="Q21" t="str">
        <f t="shared" si="0"/>
        <v>Branched Alkanes7</v>
      </c>
      <c r="S21">
        <v>6</v>
      </c>
      <c r="T21">
        <f>SUMIF(P6:P68,6,N6:N68)</f>
        <v>29.354710290461426</v>
      </c>
      <c r="W21">
        <v>6</v>
      </c>
      <c r="X21">
        <f t="shared" si="1"/>
        <v>0</v>
      </c>
      <c r="Y21">
        <f t="shared" si="2"/>
        <v>3.987895903667658</v>
      </c>
      <c r="Z21">
        <f t="shared" si="3"/>
        <v>25.36681438679377</v>
      </c>
      <c r="AA21">
        <f t="shared" si="4"/>
        <v>0</v>
      </c>
      <c r="AB21">
        <f t="shared" si="5"/>
        <v>0</v>
      </c>
      <c r="AC21">
        <f t="shared" si="6"/>
        <v>0</v>
      </c>
      <c r="AE21">
        <f>SUM(X16:AC34)</f>
        <v>221.6101956484857</v>
      </c>
    </row>
    <row r="22" spans="3:31" x14ac:dyDescent="0.2">
      <c r="C22">
        <v>5.6760000000000002</v>
      </c>
      <c r="D22">
        <v>0.4138</v>
      </c>
      <c r="E22">
        <v>5.6742999999999997</v>
      </c>
      <c r="F22" t="s">
        <v>55</v>
      </c>
      <c r="G22" t="s">
        <v>99</v>
      </c>
      <c r="H22">
        <v>88.186503250000001</v>
      </c>
      <c r="I22" t="s">
        <v>110</v>
      </c>
      <c r="J22" t="s">
        <v>114</v>
      </c>
      <c r="K22">
        <v>1</v>
      </c>
      <c r="L22" t="s">
        <v>119</v>
      </c>
      <c r="M22">
        <v>3.8065625948650962E-2</v>
      </c>
      <c r="N22">
        <v>0.76892564416274944</v>
      </c>
      <c r="O22" t="s">
        <v>125</v>
      </c>
      <c r="P22">
        <v>8</v>
      </c>
      <c r="Q22" t="str">
        <f t="shared" si="0"/>
        <v>Cycloalkanes8</v>
      </c>
      <c r="S22">
        <v>7</v>
      </c>
      <c r="T22">
        <v>52.358487826656031</v>
      </c>
      <c r="W22">
        <v>7</v>
      </c>
      <c r="X22">
        <f t="shared" si="1"/>
        <v>0</v>
      </c>
      <c r="Y22">
        <f t="shared" si="2"/>
        <v>0</v>
      </c>
      <c r="Z22">
        <f t="shared" si="3"/>
        <v>48.260214486392755</v>
      </c>
      <c r="AA22">
        <f t="shared" si="4"/>
        <v>4.0982733402632769</v>
      </c>
      <c r="AB22">
        <f t="shared" si="5"/>
        <v>0</v>
      </c>
      <c r="AC22">
        <f t="shared" si="6"/>
        <v>0</v>
      </c>
    </row>
    <row r="23" spans="3:31" x14ac:dyDescent="0.2">
      <c r="C23">
        <v>6.1219999999999999</v>
      </c>
      <c r="D23">
        <v>0.52190000000000003</v>
      </c>
      <c r="E23">
        <v>6.1191848640000002</v>
      </c>
      <c r="F23" t="s">
        <v>56</v>
      </c>
      <c r="G23" t="s">
        <v>98</v>
      </c>
      <c r="H23">
        <v>95.816501770000002</v>
      </c>
      <c r="I23" t="s">
        <v>110</v>
      </c>
      <c r="J23" t="s">
        <v>112</v>
      </c>
      <c r="K23">
        <v>1</v>
      </c>
      <c r="L23" t="s">
        <v>119</v>
      </c>
      <c r="M23">
        <v>4.8009787778155968E-2</v>
      </c>
      <c r="N23">
        <v>0.96979771311875052</v>
      </c>
      <c r="O23" t="s">
        <v>123</v>
      </c>
      <c r="P23">
        <v>8</v>
      </c>
      <c r="Q23" t="str">
        <f t="shared" si="0"/>
        <v>Branched Alkanes8</v>
      </c>
      <c r="S23">
        <v>8</v>
      </c>
      <c r="T23">
        <v>64.345600795104161</v>
      </c>
      <c r="W23">
        <v>8</v>
      </c>
      <c r="X23">
        <f t="shared" si="1"/>
        <v>0</v>
      </c>
      <c r="Y23">
        <f t="shared" si="2"/>
        <v>3.0976294074898578</v>
      </c>
      <c r="Z23">
        <f t="shared" si="3"/>
        <v>57.046195972967595</v>
      </c>
      <c r="AA23">
        <f t="shared" si="4"/>
        <v>4.2017754146467103</v>
      </c>
      <c r="AB23">
        <f t="shared" si="5"/>
        <v>0</v>
      </c>
      <c r="AC23">
        <f t="shared" si="6"/>
        <v>0</v>
      </c>
    </row>
    <row r="24" spans="3:31" x14ac:dyDescent="0.2">
      <c r="C24">
        <v>6.2450000000000001</v>
      </c>
      <c r="D24">
        <v>4.0757000000000003</v>
      </c>
      <c r="E24">
        <v>6.2425053970000004</v>
      </c>
      <c r="F24" t="s">
        <v>57</v>
      </c>
      <c r="G24" t="s">
        <v>98</v>
      </c>
      <c r="H24">
        <v>97.737338620000003</v>
      </c>
      <c r="I24" t="s">
        <v>110</v>
      </c>
      <c r="J24" t="s">
        <v>112</v>
      </c>
      <c r="K24">
        <v>0.26839999999999969</v>
      </c>
      <c r="L24" t="s">
        <v>117</v>
      </c>
      <c r="M24">
        <v>0.37492525780308539</v>
      </c>
      <c r="N24">
        <v>28.217176630485589</v>
      </c>
      <c r="O24" t="s">
        <v>123</v>
      </c>
      <c r="P24">
        <v>8</v>
      </c>
      <c r="Q24" t="str">
        <f t="shared" si="0"/>
        <v>Branched Alkanes8</v>
      </c>
      <c r="S24">
        <v>9</v>
      </c>
      <c r="T24">
        <v>50.869005652202688</v>
      </c>
      <c r="W24">
        <v>9</v>
      </c>
      <c r="X24">
        <f t="shared" si="1"/>
        <v>0.9207755739750193</v>
      </c>
      <c r="Y24">
        <f t="shared" si="2"/>
        <v>1.549000524345258</v>
      </c>
      <c r="Z24">
        <f t="shared" si="3"/>
        <v>44.520410342608066</v>
      </c>
      <c r="AA24">
        <f t="shared" si="4"/>
        <v>3.8788192112743429</v>
      </c>
      <c r="AB24">
        <f t="shared" si="5"/>
        <v>0</v>
      </c>
      <c r="AC24">
        <f t="shared" si="6"/>
        <v>0</v>
      </c>
    </row>
    <row r="25" spans="3:31" x14ac:dyDescent="0.2">
      <c r="C25" s="6">
        <v>6.3410000000000002</v>
      </c>
      <c r="D25" s="6">
        <v>0.20979999999999999</v>
      </c>
      <c r="E25" s="6">
        <v>6.3326814149999997</v>
      </c>
      <c r="F25" s="6" t="s">
        <v>47</v>
      </c>
      <c r="G25" s="6"/>
      <c r="H25" s="6"/>
      <c r="I25" s="6" t="s">
        <v>110</v>
      </c>
      <c r="J25" s="6"/>
      <c r="K25" s="6">
        <v>1</v>
      </c>
      <c r="L25" s="6" t="s">
        <v>120</v>
      </c>
      <c r="M25" s="6"/>
      <c r="N25" s="6"/>
      <c r="Q25" t="str">
        <f t="shared" si="0"/>
        <v/>
      </c>
      <c r="S25">
        <v>10</v>
      </c>
      <c r="T25">
        <v>8.7867129071724914</v>
      </c>
      <c r="W25">
        <v>10</v>
      </c>
      <c r="X25">
        <f t="shared" si="1"/>
        <v>0</v>
      </c>
      <c r="Y25">
        <f t="shared" si="2"/>
        <v>0.80051514621873476</v>
      </c>
      <c r="Z25">
        <f t="shared" si="3"/>
        <v>7.2975466161332756</v>
      </c>
      <c r="AA25">
        <f t="shared" si="4"/>
        <v>0</v>
      </c>
      <c r="AB25">
        <f t="shared" si="5"/>
        <v>0</v>
      </c>
      <c r="AC25">
        <f t="shared" si="6"/>
        <v>0.68865114482048084</v>
      </c>
    </row>
    <row r="26" spans="3:31" x14ac:dyDescent="0.2">
      <c r="C26">
        <v>6.4329999999999998</v>
      </c>
      <c r="D26">
        <v>2.5295000000000001</v>
      </c>
      <c r="E26">
        <v>6.4303237639999997</v>
      </c>
      <c r="F26" t="s">
        <v>58</v>
      </c>
      <c r="G26" t="s">
        <v>98</v>
      </c>
      <c r="H26">
        <v>95.972927369999994</v>
      </c>
      <c r="I26" t="s">
        <v>110</v>
      </c>
      <c r="J26" t="s">
        <v>112</v>
      </c>
      <c r="K26">
        <v>0.26839999999999969</v>
      </c>
      <c r="L26" t="s">
        <v>117</v>
      </c>
      <c r="M26">
        <v>0.23268970719456891</v>
      </c>
      <c r="N26">
        <v>17.512414624926588</v>
      </c>
      <c r="O26" t="s">
        <v>123</v>
      </c>
      <c r="P26">
        <v>8</v>
      </c>
      <c r="Q26" t="str">
        <f t="shared" si="0"/>
        <v>Branched Alkanes8</v>
      </c>
      <c r="S26">
        <v>11</v>
      </c>
      <c r="T26">
        <v>2.8187126863955401</v>
      </c>
      <c r="W26">
        <v>11</v>
      </c>
      <c r="X26">
        <f t="shared" si="1"/>
        <v>0</v>
      </c>
      <c r="Y26">
        <f t="shared" si="2"/>
        <v>0</v>
      </c>
      <c r="Z26">
        <f t="shared" si="3"/>
        <v>2.8187126863955401</v>
      </c>
      <c r="AA26">
        <f t="shared" si="4"/>
        <v>0</v>
      </c>
      <c r="AB26">
        <f t="shared" si="5"/>
        <v>0</v>
      </c>
      <c r="AC26">
        <f t="shared" si="6"/>
        <v>0</v>
      </c>
    </row>
    <row r="27" spans="3:31" x14ac:dyDescent="0.2">
      <c r="C27">
        <v>6.5759999999999996</v>
      </c>
      <c r="D27">
        <v>0.87409999999999999</v>
      </c>
      <c r="E27">
        <v>6.5737635030000003</v>
      </c>
      <c r="F27" t="s">
        <v>59</v>
      </c>
      <c r="G27" t="s">
        <v>99</v>
      </c>
      <c r="H27">
        <v>95.927394949999993</v>
      </c>
      <c r="I27" t="s">
        <v>110</v>
      </c>
      <c r="J27" t="s">
        <v>114</v>
      </c>
      <c r="K27">
        <v>1</v>
      </c>
      <c r="L27" t="s">
        <v>119</v>
      </c>
      <c r="M27">
        <v>8.0408805320724516E-2</v>
      </c>
      <c r="N27">
        <v>1.624257867478635</v>
      </c>
      <c r="O27" t="s">
        <v>125</v>
      </c>
      <c r="P27">
        <v>8</v>
      </c>
      <c r="Q27" t="str">
        <f t="shared" si="0"/>
        <v>Cycloalkanes8</v>
      </c>
      <c r="S27">
        <v>12</v>
      </c>
      <c r="T27">
        <v>0.42608663655514362</v>
      </c>
      <c r="W27">
        <v>12</v>
      </c>
      <c r="X27">
        <f t="shared" si="1"/>
        <v>0</v>
      </c>
      <c r="Y27">
        <f t="shared" si="2"/>
        <v>0</v>
      </c>
      <c r="Z27">
        <f t="shared" si="3"/>
        <v>0.42608663655514362</v>
      </c>
      <c r="AA27">
        <f t="shared" si="4"/>
        <v>0</v>
      </c>
      <c r="AB27">
        <f t="shared" si="5"/>
        <v>0</v>
      </c>
      <c r="AC27">
        <f t="shared" si="6"/>
        <v>0</v>
      </c>
    </row>
    <row r="28" spans="3:31" x14ac:dyDescent="0.2">
      <c r="C28" s="6">
        <v>6.8090000000000002</v>
      </c>
      <c r="D28" s="6">
        <v>0.37059999999999998</v>
      </c>
      <c r="E28" s="6">
        <v>6.8077048409999996</v>
      </c>
      <c r="F28" s="6" t="s">
        <v>60</v>
      </c>
      <c r="G28" s="6" t="s">
        <v>100</v>
      </c>
      <c r="H28" s="6">
        <v>86.229174450000002</v>
      </c>
      <c r="I28" s="6" t="s">
        <v>110</v>
      </c>
      <c r="J28" s="6" t="s">
        <v>115</v>
      </c>
      <c r="K28" s="6">
        <v>1</v>
      </c>
      <c r="L28" s="6" t="s">
        <v>120</v>
      </c>
      <c r="M28" s="6">
        <v>3.409164083269707E-2</v>
      </c>
      <c r="N28" s="6">
        <v>0.68865114482048084</v>
      </c>
      <c r="O28" t="s">
        <v>126</v>
      </c>
      <c r="P28">
        <v>10</v>
      </c>
      <c r="Q28" t="str">
        <f t="shared" si="0"/>
        <v>Other10</v>
      </c>
      <c r="S28">
        <v>13</v>
      </c>
      <c r="T28">
        <v>2.412508854075635</v>
      </c>
      <c r="W28">
        <v>13</v>
      </c>
      <c r="X28">
        <f t="shared" si="1"/>
        <v>0</v>
      </c>
      <c r="Y28">
        <f t="shared" si="2"/>
        <v>0</v>
      </c>
      <c r="Z28">
        <f t="shared" si="3"/>
        <v>2.412508854075635</v>
      </c>
      <c r="AA28">
        <f t="shared" si="4"/>
        <v>0</v>
      </c>
      <c r="AB28">
        <f t="shared" si="5"/>
        <v>0</v>
      </c>
      <c r="AC28">
        <f t="shared" si="6"/>
        <v>0</v>
      </c>
    </row>
    <row r="29" spans="3:31" x14ac:dyDescent="0.2">
      <c r="C29">
        <v>6.867</v>
      </c>
      <c r="D29">
        <v>0.3382</v>
      </c>
      <c r="E29">
        <v>6.8662999999999998</v>
      </c>
      <c r="F29" t="s">
        <v>61</v>
      </c>
      <c r="G29" t="s">
        <v>99</v>
      </c>
      <c r="H29">
        <v>80.584841949999998</v>
      </c>
      <c r="I29" t="s">
        <v>110</v>
      </c>
      <c r="J29" t="s">
        <v>114</v>
      </c>
      <c r="K29">
        <v>1</v>
      </c>
      <c r="L29" t="s">
        <v>120</v>
      </c>
      <c r="M29">
        <v>3.111115199573165E-2</v>
      </c>
      <c r="N29">
        <v>0.62844527031377928</v>
      </c>
      <c r="O29" t="s">
        <v>125</v>
      </c>
      <c r="P29">
        <v>8</v>
      </c>
      <c r="Q29" t="str">
        <f t="shared" si="0"/>
        <v>Cycloalkanes8</v>
      </c>
      <c r="S29">
        <v>14</v>
      </c>
      <c r="T29">
        <v>0.68066085900631967</v>
      </c>
      <c r="W29">
        <v>14</v>
      </c>
      <c r="X29">
        <f t="shared" si="1"/>
        <v>0</v>
      </c>
      <c r="Y29">
        <f t="shared" si="2"/>
        <v>0</v>
      </c>
      <c r="Z29">
        <f t="shared" si="3"/>
        <v>0</v>
      </c>
      <c r="AA29">
        <f t="shared" si="4"/>
        <v>0.68066085900631967</v>
      </c>
      <c r="AB29">
        <f t="shared" si="5"/>
        <v>0</v>
      </c>
      <c r="AC29">
        <f t="shared" si="6"/>
        <v>0</v>
      </c>
    </row>
    <row r="30" spans="3:31" x14ac:dyDescent="0.2">
      <c r="C30">
        <v>7.07</v>
      </c>
      <c r="D30">
        <v>1.667</v>
      </c>
      <c r="E30">
        <v>7.0670341880000001</v>
      </c>
      <c r="F30" t="s">
        <v>62</v>
      </c>
      <c r="G30" t="s">
        <v>98</v>
      </c>
      <c r="H30">
        <v>93.537598829999993</v>
      </c>
      <c r="I30" t="s">
        <v>110</v>
      </c>
      <c r="J30" t="s">
        <v>113</v>
      </c>
      <c r="K30">
        <v>1</v>
      </c>
      <c r="L30" t="s">
        <v>119</v>
      </c>
      <c r="M30">
        <v>0.153347990469795</v>
      </c>
      <c r="N30">
        <v>3.0976294074898578</v>
      </c>
      <c r="O30" t="s">
        <v>124</v>
      </c>
      <c r="P30">
        <v>8</v>
      </c>
      <c r="Q30" t="str">
        <f t="shared" si="0"/>
        <v>Linear Alkanes8</v>
      </c>
      <c r="S30">
        <v>15</v>
      </c>
      <c r="T30">
        <v>0</v>
      </c>
      <c r="W30">
        <v>15</v>
      </c>
      <c r="X30">
        <f t="shared" si="1"/>
        <v>0</v>
      </c>
      <c r="Y30">
        <f t="shared" si="2"/>
        <v>0</v>
      </c>
      <c r="Z30">
        <f t="shared" si="3"/>
        <v>0</v>
      </c>
      <c r="AA30">
        <f t="shared" si="4"/>
        <v>0</v>
      </c>
      <c r="AB30">
        <f t="shared" si="5"/>
        <v>0</v>
      </c>
      <c r="AC30">
        <f t="shared" si="6"/>
        <v>0</v>
      </c>
    </row>
    <row r="31" spans="3:31" x14ac:dyDescent="0.2">
      <c r="C31">
        <v>7.226</v>
      </c>
      <c r="D31">
        <v>0.6351</v>
      </c>
      <c r="E31">
        <v>7.2233999999999998</v>
      </c>
      <c r="F31" t="s">
        <v>63</v>
      </c>
      <c r="G31" t="s">
        <v>99</v>
      </c>
      <c r="H31">
        <v>92.375118740000005</v>
      </c>
      <c r="I31" t="s">
        <v>110</v>
      </c>
      <c r="J31" t="s">
        <v>114</v>
      </c>
      <c r="K31">
        <v>1</v>
      </c>
      <c r="L31" t="s">
        <v>119</v>
      </c>
      <c r="M31">
        <v>5.8423100628294408E-2</v>
      </c>
      <c r="N31">
        <v>1.1801466326915471</v>
      </c>
      <c r="O31" t="s">
        <v>125</v>
      </c>
      <c r="P31">
        <v>8</v>
      </c>
      <c r="Q31" t="str">
        <f t="shared" si="0"/>
        <v>Cycloalkanes8</v>
      </c>
      <c r="S31">
        <v>16</v>
      </c>
      <c r="T31">
        <v>0</v>
      </c>
      <c r="W31">
        <v>16</v>
      </c>
      <c r="X31">
        <f t="shared" si="1"/>
        <v>0</v>
      </c>
      <c r="Y31">
        <f t="shared" si="2"/>
        <v>0</v>
      </c>
      <c r="Z31">
        <f t="shared" si="3"/>
        <v>0</v>
      </c>
      <c r="AA31">
        <f t="shared" si="4"/>
        <v>0</v>
      </c>
      <c r="AB31">
        <f t="shared" si="5"/>
        <v>0</v>
      </c>
      <c r="AC31">
        <f t="shared" si="6"/>
        <v>0</v>
      </c>
    </row>
    <row r="32" spans="3:31" x14ac:dyDescent="0.2">
      <c r="C32">
        <v>7.6029999999999998</v>
      </c>
      <c r="D32">
        <v>0.48149999999999998</v>
      </c>
      <c r="E32">
        <v>7.5988025219999997</v>
      </c>
      <c r="F32" t="s">
        <v>64</v>
      </c>
      <c r="G32" t="s">
        <v>101</v>
      </c>
      <c r="H32">
        <v>94.547263040000004</v>
      </c>
      <c r="I32" t="s">
        <v>110</v>
      </c>
      <c r="J32" t="s">
        <v>112</v>
      </c>
      <c r="K32">
        <v>1</v>
      </c>
      <c r="L32" t="s">
        <v>119</v>
      </c>
      <c r="M32">
        <v>4.429337577156945E-2</v>
      </c>
      <c r="N32">
        <v>0.89472619058570291</v>
      </c>
      <c r="O32" t="s">
        <v>123</v>
      </c>
      <c r="P32">
        <v>9</v>
      </c>
      <c r="Q32" t="str">
        <f t="shared" si="0"/>
        <v>Branched Alkanes9</v>
      </c>
      <c r="S32">
        <v>17</v>
      </c>
      <c r="T32">
        <v>0</v>
      </c>
      <c r="W32">
        <v>17</v>
      </c>
      <c r="X32">
        <f t="shared" si="1"/>
        <v>0</v>
      </c>
      <c r="Y32">
        <f t="shared" si="2"/>
        <v>0</v>
      </c>
      <c r="Z32">
        <f t="shared" si="3"/>
        <v>0</v>
      </c>
      <c r="AA32">
        <f t="shared" si="4"/>
        <v>0</v>
      </c>
      <c r="AB32">
        <f t="shared" si="5"/>
        <v>0</v>
      </c>
      <c r="AC32">
        <f t="shared" si="6"/>
        <v>0</v>
      </c>
    </row>
    <row r="33" spans="3:29" x14ac:dyDescent="0.2">
      <c r="C33">
        <v>7.7539999999999996</v>
      </c>
      <c r="D33">
        <v>0.77769999999999995</v>
      </c>
      <c r="E33">
        <v>7.7508697939999998</v>
      </c>
      <c r="F33" t="s">
        <v>65</v>
      </c>
      <c r="G33" t="s">
        <v>101</v>
      </c>
      <c r="H33">
        <v>88.038377560000001</v>
      </c>
      <c r="I33" t="s">
        <v>110</v>
      </c>
      <c r="J33" t="s">
        <v>112</v>
      </c>
      <c r="K33">
        <v>0.12819999999999959</v>
      </c>
      <c r="L33" t="s">
        <v>117</v>
      </c>
      <c r="M33">
        <v>7.1540931126790358E-2</v>
      </c>
      <c r="N33">
        <v>11.27244000593736</v>
      </c>
      <c r="O33" t="s">
        <v>123</v>
      </c>
      <c r="P33">
        <v>9</v>
      </c>
      <c r="Q33" t="str">
        <f t="shared" si="0"/>
        <v>Branched Alkanes9</v>
      </c>
      <c r="S33">
        <v>18</v>
      </c>
      <c r="T33">
        <v>0</v>
      </c>
      <c r="W33">
        <v>18</v>
      </c>
      <c r="X33">
        <f t="shared" si="1"/>
        <v>0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</row>
    <row r="34" spans="3:29" x14ac:dyDescent="0.2">
      <c r="C34">
        <v>7.9139999999999997</v>
      </c>
      <c r="D34">
        <v>1.6265000000000001</v>
      </c>
      <c r="E34">
        <v>7.9126679089999996</v>
      </c>
      <c r="F34" t="s">
        <v>66</v>
      </c>
      <c r="G34" t="s">
        <v>101</v>
      </c>
      <c r="H34">
        <v>94.864929149999995</v>
      </c>
      <c r="I34" t="s">
        <v>110</v>
      </c>
      <c r="J34" t="s">
        <v>112</v>
      </c>
      <c r="K34">
        <v>1</v>
      </c>
      <c r="L34" t="s">
        <v>119</v>
      </c>
      <c r="M34">
        <v>0.14962237942358819</v>
      </c>
      <c r="N34">
        <v>3.0223720643564809</v>
      </c>
      <c r="O34" t="s">
        <v>123</v>
      </c>
      <c r="P34">
        <v>9</v>
      </c>
      <c r="Q34" t="str">
        <f t="shared" si="0"/>
        <v>Branched Alkanes9</v>
      </c>
    </row>
    <row r="35" spans="3:29" x14ac:dyDescent="0.2">
      <c r="C35">
        <v>7.976</v>
      </c>
      <c r="D35">
        <v>0.26950000000000002</v>
      </c>
      <c r="E35">
        <v>7.9751000000000003</v>
      </c>
      <c r="F35" t="s">
        <v>47</v>
      </c>
      <c r="I35" t="s">
        <v>110</v>
      </c>
      <c r="K35">
        <v>1</v>
      </c>
      <c r="L35" t="s">
        <v>120</v>
      </c>
      <c r="Q35" t="str">
        <f t="shared" si="0"/>
        <v/>
      </c>
    </row>
    <row r="36" spans="3:29" x14ac:dyDescent="0.2">
      <c r="C36">
        <v>8.0299999999999994</v>
      </c>
      <c r="D36">
        <v>0.32240000000000002</v>
      </c>
      <c r="E36">
        <v>8.0237999999999996</v>
      </c>
      <c r="F36" t="s">
        <v>67</v>
      </c>
      <c r="G36" t="s">
        <v>102</v>
      </c>
      <c r="H36">
        <v>83.448556490000001</v>
      </c>
      <c r="I36" t="s">
        <v>110</v>
      </c>
      <c r="J36" t="s">
        <v>114</v>
      </c>
      <c r="K36">
        <v>1</v>
      </c>
      <c r="L36" t="s">
        <v>119</v>
      </c>
      <c r="M36">
        <v>2.9657703735729991E-2</v>
      </c>
      <c r="N36">
        <v>0.59908561546174588</v>
      </c>
      <c r="O36" t="s">
        <v>125</v>
      </c>
      <c r="P36">
        <v>9</v>
      </c>
      <c r="Q36" t="str">
        <f t="shared" si="0"/>
        <v>Cycloalkanes9</v>
      </c>
    </row>
    <row r="37" spans="3:29" x14ac:dyDescent="0.2">
      <c r="C37">
        <v>8.3219999999999992</v>
      </c>
      <c r="D37">
        <v>0.47789999999999999</v>
      </c>
      <c r="E37">
        <v>8.3187216599999996</v>
      </c>
      <c r="F37" t="s">
        <v>68</v>
      </c>
      <c r="G37" t="s">
        <v>102</v>
      </c>
      <c r="H37">
        <v>90.021918830000004</v>
      </c>
      <c r="I37" t="s">
        <v>110</v>
      </c>
      <c r="J37" t="s">
        <v>114</v>
      </c>
      <c r="K37">
        <v>1</v>
      </c>
      <c r="L37" t="s">
        <v>119</v>
      </c>
      <c r="M37">
        <v>4.3962210345239963E-2</v>
      </c>
      <c r="N37">
        <v>0.88803664897384704</v>
      </c>
      <c r="O37" t="s">
        <v>125</v>
      </c>
      <c r="P37">
        <v>9</v>
      </c>
      <c r="Q37" t="str">
        <f t="shared" si="0"/>
        <v>Cycloalkanes9</v>
      </c>
    </row>
    <row r="38" spans="3:29" x14ac:dyDescent="0.2">
      <c r="C38">
        <v>8.4120000000000008</v>
      </c>
      <c r="D38">
        <v>0.49249999999999999</v>
      </c>
      <c r="E38">
        <v>8.4056638800000005</v>
      </c>
      <c r="F38" t="s">
        <v>69</v>
      </c>
      <c r="G38" t="s">
        <v>103</v>
      </c>
      <c r="H38">
        <v>86.269225969999994</v>
      </c>
      <c r="I38" t="s">
        <v>110</v>
      </c>
      <c r="J38" t="s">
        <v>112</v>
      </c>
      <c r="K38">
        <v>1</v>
      </c>
      <c r="L38" t="s">
        <v>119</v>
      </c>
      <c r="M38">
        <v>4.5305270129798451E-2</v>
      </c>
      <c r="N38">
        <v>0.91516645662192864</v>
      </c>
      <c r="O38" t="s">
        <v>123</v>
      </c>
      <c r="P38">
        <v>10</v>
      </c>
      <c r="Q38" t="str">
        <f t="shared" si="0"/>
        <v>Branched Alkanes10</v>
      </c>
    </row>
    <row r="39" spans="3:29" x14ac:dyDescent="0.2">
      <c r="C39">
        <v>8.5939999999999994</v>
      </c>
      <c r="D39">
        <v>2.4874999999999998</v>
      </c>
      <c r="E39">
        <v>8.5921000000000003</v>
      </c>
      <c r="F39" t="s">
        <v>70</v>
      </c>
      <c r="G39" t="s">
        <v>101</v>
      </c>
      <c r="H39">
        <v>72.012785940000001</v>
      </c>
      <c r="I39" t="s">
        <v>110</v>
      </c>
      <c r="J39" t="s">
        <v>112</v>
      </c>
      <c r="K39">
        <v>1</v>
      </c>
      <c r="L39" t="s">
        <v>120</v>
      </c>
      <c r="M39">
        <v>0.22882611055405819</v>
      </c>
      <c r="N39">
        <v>4.6222874331919748</v>
      </c>
      <c r="O39" t="s">
        <v>123</v>
      </c>
      <c r="P39">
        <v>9</v>
      </c>
      <c r="Q39" t="str">
        <f t="shared" si="0"/>
        <v>Branched Alkanes9</v>
      </c>
    </row>
    <row r="40" spans="3:29" x14ac:dyDescent="0.2">
      <c r="C40">
        <v>8.7530000000000001</v>
      </c>
      <c r="D40">
        <v>1.6359999999999999</v>
      </c>
      <c r="E40">
        <v>8.7494627220000005</v>
      </c>
      <c r="F40" t="s">
        <v>71</v>
      </c>
      <c r="G40" t="s">
        <v>101</v>
      </c>
      <c r="H40">
        <v>92.858754719999993</v>
      </c>
      <c r="I40" t="s">
        <v>110</v>
      </c>
      <c r="J40" t="s">
        <v>112</v>
      </c>
      <c r="K40">
        <v>0.12819999999999959</v>
      </c>
      <c r="L40" t="s">
        <v>117</v>
      </c>
      <c r="M40">
        <v>0.15049628818751321</v>
      </c>
      <c r="N40">
        <v>23.713143692572348</v>
      </c>
      <c r="O40" t="s">
        <v>123</v>
      </c>
      <c r="P40">
        <v>9</v>
      </c>
      <c r="Q40" t="str">
        <f t="shared" si="0"/>
        <v>Branched Alkanes9</v>
      </c>
    </row>
    <row r="41" spans="3:29" x14ac:dyDescent="0.2">
      <c r="C41">
        <v>8.89</v>
      </c>
      <c r="D41">
        <v>0.44240000000000002</v>
      </c>
      <c r="E41">
        <v>8.8862775470000006</v>
      </c>
      <c r="F41" t="s">
        <v>72</v>
      </c>
      <c r="G41" t="s">
        <v>102</v>
      </c>
      <c r="H41">
        <v>86.54801879</v>
      </c>
      <c r="I41" t="s">
        <v>110</v>
      </c>
      <c r="J41" t="s">
        <v>114</v>
      </c>
      <c r="K41">
        <v>1</v>
      </c>
      <c r="L41" t="s">
        <v>120</v>
      </c>
      <c r="M41">
        <v>4.0696551280046372E-2</v>
      </c>
      <c r="N41">
        <v>0.82207033585693656</v>
      </c>
      <c r="O41" t="s">
        <v>125</v>
      </c>
      <c r="P41">
        <v>9</v>
      </c>
      <c r="Q41" t="str">
        <f t="shared" si="0"/>
        <v>Cycloalkanes9</v>
      </c>
    </row>
    <row r="42" spans="3:29" x14ac:dyDescent="0.2">
      <c r="C42">
        <v>9.0269999999999992</v>
      </c>
      <c r="D42">
        <v>0.22170000000000001</v>
      </c>
      <c r="E42">
        <v>9.0238836029999998</v>
      </c>
      <c r="F42" t="s">
        <v>67</v>
      </c>
      <c r="G42" t="s">
        <v>102</v>
      </c>
      <c r="H42">
        <v>84.959957880000005</v>
      </c>
      <c r="I42" t="s">
        <v>110</v>
      </c>
      <c r="J42" t="s">
        <v>114</v>
      </c>
      <c r="K42">
        <v>1</v>
      </c>
      <c r="L42" t="s">
        <v>119</v>
      </c>
      <c r="M42">
        <v>2.0394270838124499E-2</v>
      </c>
      <c r="N42">
        <v>0.41196427093011501</v>
      </c>
      <c r="O42" t="s">
        <v>125</v>
      </c>
      <c r="P42">
        <v>9</v>
      </c>
      <c r="Q42" t="str">
        <f t="shared" si="0"/>
        <v>Cycloalkanes9</v>
      </c>
    </row>
    <row r="43" spans="3:29" x14ac:dyDescent="0.2">
      <c r="C43">
        <v>9.1389999999999993</v>
      </c>
      <c r="D43">
        <v>0.39250000000000002</v>
      </c>
      <c r="E43">
        <v>9.1358999999999995</v>
      </c>
      <c r="F43" t="s">
        <v>73</v>
      </c>
      <c r="G43" t="s">
        <v>102</v>
      </c>
      <c r="H43">
        <v>88.987307540000003</v>
      </c>
      <c r="I43" t="s">
        <v>110</v>
      </c>
      <c r="J43" t="s">
        <v>114</v>
      </c>
      <c r="K43">
        <v>1</v>
      </c>
      <c r="L43" t="s">
        <v>119</v>
      </c>
      <c r="M43">
        <v>3.6106230509534813E-2</v>
      </c>
      <c r="N43">
        <v>0.72934585629260307</v>
      </c>
      <c r="O43" t="s">
        <v>125</v>
      </c>
      <c r="P43">
        <v>9</v>
      </c>
      <c r="Q43" t="str">
        <f t="shared" si="0"/>
        <v>Cycloalkanes9</v>
      </c>
    </row>
    <row r="44" spans="3:29" x14ac:dyDescent="0.2">
      <c r="C44">
        <v>9.3759999999999994</v>
      </c>
      <c r="D44">
        <v>0.83360000000000001</v>
      </c>
      <c r="E44">
        <v>9.3735798760000009</v>
      </c>
      <c r="F44" t="s">
        <v>74</v>
      </c>
      <c r="G44" t="s">
        <v>101</v>
      </c>
      <c r="H44">
        <v>94.603087860000002</v>
      </c>
      <c r="I44" t="s">
        <v>110</v>
      </c>
      <c r="J44" t="s">
        <v>113</v>
      </c>
      <c r="K44">
        <v>1</v>
      </c>
      <c r="L44" t="s">
        <v>119</v>
      </c>
      <c r="M44">
        <v>7.6683194274517752E-2</v>
      </c>
      <c r="N44">
        <v>1.549000524345258</v>
      </c>
      <c r="O44" t="s">
        <v>124</v>
      </c>
      <c r="P44">
        <v>9</v>
      </c>
      <c r="Q44" t="str">
        <f t="shared" si="0"/>
        <v>Linear Alkanes9</v>
      </c>
    </row>
    <row r="45" spans="3:29" x14ac:dyDescent="0.2">
      <c r="C45">
        <v>9.5660000000000007</v>
      </c>
      <c r="D45">
        <v>0.23050000000000001</v>
      </c>
      <c r="E45">
        <v>9.5624219299999993</v>
      </c>
      <c r="F45" t="s">
        <v>73</v>
      </c>
      <c r="G45" t="s">
        <v>102</v>
      </c>
      <c r="H45">
        <v>88.666031970000006</v>
      </c>
      <c r="I45" t="s">
        <v>110</v>
      </c>
      <c r="J45" t="s">
        <v>114</v>
      </c>
      <c r="K45">
        <v>1</v>
      </c>
      <c r="L45" t="s">
        <v>119</v>
      </c>
      <c r="M45">
        <v>2.12037863247077E-2</v>
      </c>
      <c r="N45">
        <v>0.42831648375909559</v>
      </c>
      <c r="O45" t="s">
        <v>125</v>
      </c>
      <c r="P45">
        <v>9</v>
      </c>
      <c r="Q45" t="str">
        <f t="shared" si="0"/>
        <v>Cycloalkanes9</v>
      </c>
    </row>
    <row r="46" spans="3:29" x14ac:dyDescent="0.2">
      <c r="C46">
        <v>9.7539999999999996</v>
      </c>
      <c r="D46">
        <v>0.51929999999999998</v>
      </c>
      <c r="E46">
        <v>9.7499000000000002</v>
      </c>
      <c r="F46" t="s">
        <v>58</v>
      </c>
      <c r="G46" t="s">
        <v>98</v>
      </c>
      <c r="H46">
        <v>90.803606669999994</v>
      </c>
      <c r="I46" t="s">
        <v>110</v>
      </c>
      <c r="J46" t="s">
        <v>112</v>
      </c>
      <c r="K46">
        <v>0.26839999999999969</v>
      </c>
      <c r="L46" t="s">
        <v>117</v>
      </c>
      <c r="M46">
        <v>4.7770612748029108E-2</v>
      </c>
      <c r="N46">
        <v>3.595254759724996</v>
      </c>
      <c r="O46" t="s">
        <v>123</v>
      </c>
      <c r="P46">
        <v>8</v>
      </c>
      <c r="Q46" t="str">
        <f t="shared" si="0"/>
        <v>Branched Alkanes8</v>
      </c>
    </row>
    <row r="47" spans="3:29" x14ac:dyDescent="0.2">
      <c r="C47">
        <v>9.907</v>
      </c>
      <c r="D47">
        <v>0.58179999999999998</v>
      </c>
      <c r="E47">
        <v>9.9028589740000008</v>
      </c>
      <c r="F47" t="s">
        <v>75</v>
      </c>
      <c r="G47" t="s">
        <v>103</v>
      </c>
      <c r="H47">
        <v>93.22542799</v>
      </c>
      <c r="I47" t="s">
        <v>110</v>
      </c>
      <c r="J47" t="s">
        <v>112</v>
      </c>
      <c r="K47">
        <v>1</v>
      </c>
      <c r="L47" t="s">
        <v>119</v>
      </c>
      <c r="M47">
        <v>5.3520012510693882E-2</v>
      </c>
      <c r="N47">
        <v>1.081104252716016</v>
      </c>
      <c r="O47" t="s">
        <v>123</v>
      </c>
      <c r="P47">
        <v>10</v>
      </c>
      <c r="Q47" t="str">
        <f t="shared" si="0"/>
        <v>Branched Alkanes10</v>
      </c>
    </row>
    <row r="48" spans="3:29" x14ac:dyDescent="0.2">
      <c r="C48">
        <v>9.9949999999999992</v>
      </c>
      <c r="D48">
        <v>0.55759999999999998</v>
      </c>
      <c r="E48">
        <v>9.9923999999999999</v>
      </c>
      <c r="F48" t="s">
        <v>76</v>
      </c>
      <c r="G48" t="s">
        <v>104</v>
      </c>
      <c r="H48">
        <v>81.616657559999993</v>
      </c>
      <c r="I48" t="s">
        <v>110</v>
      </c>
      <c r="J48" t="s">
        <v>112</v>
      </c>
      <c r="K48">
        <v>1</v>
      </c>
      <c r="L48" t="s">
        <v>120</v>
      </c>
      <c r="M48">
        <v>5.1293844922590093E-2</v>
      </c>
      <c r="N48">
        <v>1.03613566743632</v>
      </c>
      <c r="O48" t="s">
        <v>123</v>
      </c>
      <c r="P48">
        <v>13</v>
      </c>
      <c r="Q48" t="str">
        <f t="shared" si="0"/>
        <v>Branched Alkanes13</v>
      </c>
    </row>
    <row r="49" spans="3:17" x14ac:dyDescent="0.2">
      <c r="C49">
        <v>10.096</v>
      </c>
      <c r="D49">
        <v>0.74070000000000003</v>
      </c>
      <c r="E49">
        <v>10.0926621</v>
      </c>
      <c r="F49" t="s">
        <v>77</v>
      </c>
      <c r="G49" t="s">
        <v>104</v>
      </c>
      <c r="H49">
        <v>88.128131010000004</v>
      </c>
      <c r="I49" t="s">
        <v>110</v>
      </c>
      <c r="J49" t="s">
        <v>112</v>
      </c>
      <c r="K49">
        <v>1</v>
      </c>
      <c r="L49" t="s">
        <v>119</v>
      </c>
      <c r="M49">
        <v>6.8137286467292821E-2</v>
      </c>
      <c r="N49">
        <v>1.376373186639315</v>
      </c>
      <c r="O49" t="s">
        <v>123</v>
      </c>
      <c r="P49">
        <v>13</v>
      </c>
      <c r="Q49" t="str">
        <f t="shared" si="0"/>
        <v>Branched Alkanes13</v>
      </c>
    </row>
    <row r="50" spans="3:17" x14ac:dyDescent="0.2">
      <c r="C50">
        <v>10.218</v>
      </c>
      <c r="D50">
        <v>0.42280000000000001</v>
      </c>
      <c r="E50">
        <v>10.2135</v>
      </c>
      <c r="F50" t="s">
        <v>78</v>
      </c>
      <c r="G50" t="s">
        <v>103</v>
      </c>
      <c r="H50">
        <v>88.111594019999998</v>
      </c>
      <c r="I50" t="s">
        <v>110</v>
      </c>
      <c r="J50" t="s">
        <v>112</v>
      </c>
      <c r="K50">
        <v>1</v>
      </c>
      <c r="L50" t="s">
        <v>119</v>
      </c>
      <c r="M50">
        <v>3.889353951447469E-2</v>
      </c>
      <c r="N50">
        <v>0.78564949819238872</v>
      </c>
      <c r="O50" t="s">
        <v>123</v>
      </c>
      <c r="P50">
        <v>10</v>
      </c>
      <c r="Q50" t="str">
        <f t="shared" si="0"/>
        <v>Branched Alkanes10</v>
      </c>
    </row>
    <row r="51" spans="3:17" x14ac:dyDescent="0.2">
      <c r="C51">
        <v>10.528</v>
      </c>
      <c r="D51">
        <v>0.51149999999999995</v>
      </c>
      <c r="E51">
        <v>10.5237</v>
      </c>
      <c r="F51" t="s">
        <v>79</v>
      </c>
      <c r="G51" t="s">
        <v>105</v>
      </c>
      <c r="H51">
        <v>89.063448829999999</v>
      </c>
      <c r="I51" t="s">
        <v>110</v>
      </c>
      <c r="J51" t="s">
        <v>112</v>
      </c>
      <c r="K51">
        <v>1</v>
      </c>
      <c r="L51" t="s">
        <v>121</v>
      </c>
      <c r="M51">
        <v>4.705308765764854E-2</v>
      </c>
      <c r="N51">
        <v>0.95047237068450052</v>
      </c>
      <c r="O51" t="s">
        <v>123</v>
      </c>
      <c r="P51">
        <v>11</v>
      </c>
      <c r="Q51" t="str">
        <f t="shared" si="0"/>
        <v>Branched Alkanes11</v>
      </c>
    </row>
    <row r="52" spans="3:17" x14ac:dyDescent="0.2">
      <c r="C52">
        <v>10.657999999999999</v>
      </c>
      <c r="D52">
        <v>0.9294</v>
      </c>
      <c r="E52">
        <v>10.65331885</v>
      </c>
      <c r="F52" t="s">
        <v>75</v>
      </c>
      <c r="G52" t="s">
        <v>103</v>
      </c>
      <c r="H52">
        <v>90.412398060000001</v>
      </c>
      <c r="I52" t="s">
        <v>110</v>
      </c>
      <c r="J52" t="s">
        <v>112</v>
      </c>
      <c r="K52">
        <v>1</v>
      </c>
      <c r="L52" t="s">
        <v>119</v>
      </c>
      <c r="M52">
        <v>8.5495874230730323E-2</v>
      </c>
      <c r="N52">
        <v>1.727016659460753</v>
      </c>
      <c r="O52" t="s">
        <v>123</v>
      </c>
      <c r="P52">
        <v>10</v>
      </c>
      <c r="Q52" t="str">
        <f t="shared" si="0"/>
        <v>Branched Alkanes10</v>
      </c>
    </row>
    <row r="53" spans="3:17" x14ac:dyDescent="0.2">
      <c r="C53">
        <v>10.708</v>
      </c>
      <c r="D53">
        <v>0.84</v>
      </c>
      <c r="E53">
        <v>10.704748049999999</v>
      </c>
      <c r="F53" t="s">
        <v>80</v>
      </c>
      <c r="G53" t="s">
        <v>103</v>
      </c>
      <c r="H53">
        <v>85.726649600000002</v>
      </c>
      <c r="I53" t="s">
        <v>110</v>
      </c>
      <c r="J53" t="s">
        <v>112</v>
      </c>
      <c r="K53">
        <v>1</v>
      </c>
      <c r="L53" t="s">
        <v>121</v>
      </c>
      <c r="M53">
        <v>7.7271932810214619E-2</v>
      </c>
      <c r="N53">
        <v>1.560893042766335</v>
      </c>
      <c r="O53" t="s">
        <v>123</v>
      </c>
      <c r="P53">
        <v>10</v>
      </c>
      <c r="Q53" t="str">
        <f t="shared" si="0"/>
        <v>Branched Alkanes10</v>
      </c>
    </row>
    <row r="54" spans="3:17" x14ac:dyDescent="0.2">
      <c r="C54">
        <v>10.842000000000001</v>
      </c>
      <c r="D54">
        <v>0.66069999999999995</v>
      </c>
      <c r="E54">
        <v>10.837958410000001</v>
      </c>
      <c r="F54" t="s">
        <v>81</v>
      </c>
      <c r="G54" t="s">
        <v>103</v>
      </c>
      <c r="H54">
        <v>87.580564690000003</v>
      </c>
      <c r="I54" t="s">
        <v>110</v>
      </c>
      <c r="J54" t="s">
        <v>112</v>
      </c>
      <c r="K54">
        <v>1</v>
      </c>
      <c r="L54" t="s">
        <v>121</v>
      </c>
      <c r="M54">
        <v>6.0778054771081898E-2</v>
      </c>
      <c r="N54">
        <v>1.2277167063758541</v>
      </c>
      <c r="O54" t="s">
        <v>123</v>
      </c>
      <c r="P54">
        <v>10</v>
      </c>
      <c r="Q54" t="str">
        <f t="shared" si="0"/>
        <v>Branched Alkanes10</v>
      </c>
    </row>
    <row r="55" spans="3:17" x14ac:dyDescent="0.2">
      <c r="C55">
        <v>10.956</v>
      </c>
      <c r="D55">
        <v>0.36630000000000001</v>
      </c>
      <c r="E55">
        <v>10.95915858</v>
      </c>
      <c r="F55" t="s">
        <v>82</v>
      </c>
      <c r="G55" t="s">
        <v>106</v>
      </c>
      <c r="H55">
        <v>71.314486590000001</v>
      </c>
      <c r="I55" t="s">
        <v>110</v>
      </c>
      <c r="J55" t="s">
        <v>114</v>
      </c>
      <c r="K55">
        <v>1</v>
      </c>
      <c r="L55" t="s">
        <v>120</v>
      </c>
      <c r="M55">
        <v>3.369608212902573E-2</v>
      </c>
      <c r="N55">
        <v>0.68066085900631967</v>
      </c>
      <c r="O55" t="s">
        <v>125</v>
      </c>
      <c r="P55">
        <v>14</v>
      </c>
      <c r="Q55" t="str">
        <f t="shared" si="0"/>
        <v>Cycloalkanes14</v>
      </c>
    </row>
    <row r="56" spans="3:17" x14ac:dyDescent="0.2">
      <c r="C56">
        <v>11.345000000000001</v>
      </c>
      <c r="D56">
        <v>0.19350000000000001</v>
      </c>
      <c r="E56">
        <v>11.339908899999999</v>
      </c>
      <c r="F56" t="s">
        <v>83</v>
      </c>
      <c r="G56" t="s">
        <v>107</v>
      </c>
      <c r="H56">
        <v>81.110211030000002</v>
      </c>
      <c r="I56" t="s">
        <v>110</v>
      </c>
      <c r="J56" t="s">
        <v>116</v>
      </c>
      <c r="K56">
        <v>0.39050000000000012</v>
      </c>
      <c r="L56" t="s">
        <v>122</v>
      </c>
      <c r="M56">
        <v>1.7800141665210149E-2</v>
      </c>
      <c r="N56">
        <v>0.9207755739750193</v>
      </c>
      <c r="O56" t="s">
        <v>127</v>
      </c>
      <c r="P56">
        <v>9</v>
      </c>
      <c r="Q56" t="str">
        <f t="shared" si="0"/>
        <v>Aromatics9</v>
      </c>
    </row>
    <row r="57" spans="3:17" x14ac:dyDescent="0.2">
      <c r="C57">
        <v>11.388999999999999</v>
      </c>
      <c r="D57">
        <v>0.43080000000000002</v>
      </c>
      <c r="E57">
        <v>11.385328749999999</v>
      </c>
      <c r="F57" t="s">
        <v>84</v>
      </c>
      <c r="G57" t="s">
        <v>103</v>
      </c>
      <c r="H57">
        <v>86.937303369999995</v>
      </c>
      <c r="I57" t="s">
        <v>110</v>
      </c>
      <c r="J57" t="s">
        <v>113</v>
      </c>
      <c r="K57">
        <v>1</v>
      </c>
      <c r="L57" t="s">
        <v>120</v>
      </c>
      <c r="M57">
        <v>3.9629462684095777E-2</v>
      </c>
      <c r="N57">
        <v>0.80051514621873476</v>
      </c>
      <c r="O57" t="s">
        <v>124</v>
      </c>
      <c r="P57">
        <v>10</v>
      </c>
      <c r="Q57" t="str">
        <f t="shared" si="0"/>
        <v>Linear Alkanes10</v>
      </c>
    </row>
    <row r="58" spans="3:17" x14ac:dyDescent="0.2">
      <c r="C58">
        <v>11.651</v>
      </c>
      <c r="D58">
        <v>0.32429999999999998</v>
      </c>
      <c r="E58">
        <v>11.648599239999999</v>
      </c>
      <c r="F58" t="s">
        <v>58</v>
      </c>
      <c r="G58" t="s">
        <v>98</v>
      </c>
      <c r="H58">
        <v>90.457819420000007</v>
      </c>
      <c r="I58" t="s">
        <v>110</v>
      </c>
      <c r="J58" t="s">
        <v>112</v>
      </c>
      <c r="K58">
        <v>0.26839999999999969</v>
      </c>
      <c r="L58" t="s">
        <v>117</v>
      </c>
      <c r="M58">
        <v>2.9832485488515002E-2</v>
      </c>
      <c r="N58">
        <v>2.2452168661252001</v>
      </c>
      <c r="O58" t="s">
        <v>123</v>
      </c>
      <c r="P58">
        <v>8</v>
      </c>
      <c r="Q58" t="str">
        <f t="shared" si="0"/>
        <v>Branched Alkanes8</v>
      </c>
    </row>
    <row r="59" spans="3:17" x14ac:dyDescent="0.2">
      <c r="C59">
        <v>11.757</v>
      </c>
      <c r="D59">
        <v>0.28639999999999999</v>
      </c>
      <c r="E59">
        <v>11.752000000000001</v>
      </c>
      <c r="F59" t="s">
        <v>85</v>
      </c>
      <c r="G59" t="s">
        <v>101</v>
      </c>
      <c r="H59">
        <v>84.236928770000006</v>
      </c>
      <c r="I59" t="s">
        <v>110</v>
      </c>
      <c r="J59" t="s">
        <v>112</v>
      </c>
      <c r="K59">
        <v>1</v>
      </c>
      <c r="L59" t="s">
        <v>119</v>
      </c>
      <c r="M59">
        <v>2.634604947243508E-2</v>
      </c>
      <c r="N59">
        <v>0.53219019934318856</v>
      </c>
      <c r="O59" t="s">
        <v>123</v>
      </c>
      <c r="P59">
        <v>9</v>
      </c>
      <c r="Q59" t="str">
        <f t="shared" si="0"/>
        <v>Branched Alkanes9</v>
      </c>
    </row>
    <row r="60" spans="3:17" x14ac:dyDescent="0.2">
      <c r="C60">
        <v>11.904999999999999</v>
      </c>
      <c r="D60">
        <v>0.35289999999999999</v>
      </c>
      <c r="E60">
        <v>11.902100000000001</v>
      </c>
      <c r="F60" t="s">
        <v>86</v>
      </c>
      <c r="G60" t="s">
        <v>98</v>
      </c>
      <c r="H60">
        <v>78.118529440000003</v>
      </c>
      <c r="I60" t="s">
        <v>110</v>
      </c>
      <c r="J60" t="s">
        <v>112</v>
      </c>
      <c r="K60">
        <v>1</v>
      </c>
      <c r="L60" t="s">
        <v>119</v>
      </c>
      <c r="M60">
        <v>3.2463410819910402E-2</v>
      </c>
      <c r="N60">
        <v>0.65576089856219011</v>
      </c>
      <c r="O60" t="s">
        <v>123</v>
      </c>
      <c r="P60">
        <v>8</v>
      </c>
      <c r="Q60" t="str">
        <f t="shared" si="0"/>
        <v>Branched Alkanes8</v>
      </c>
    </row>
    <row r="61" spans="3:17" x14ac:dyDescent="0.2">
      <c r="C61">
        <v>12.025</v>
      </c>
      <c r="D61">
        <v>0.38429999999999997</v>
      </c>
      <c r="E61">
        <v>12.01973624</v>
      </c>
      <c r="F61" t="s">
        <v>87</v>
      </c>
      <c r="G61" t="s">
        <v>105</v>
      </c>
      <c r="H61">
        <v>89.563999870000004</v>
      </c>
      <c r="I61" t="s">
        <v>110</v>
      </c>
      <c r="J61" t="s">
        <v>112</v>
      </c>
      <c r="K61">
        <v>1</v>
      </c>
      <c r="L61" t="s">
        <v>119</v>
      </c>
      <c r="M61">
        <v>3.5351909260673192E-2</v>
      </c>
      <c r="N61">
        <v>0.71410856706559833</v>
      </c>
      <c r="O61" t="s">
        <v>123</v>
      </c>
      <c r="P61">
        <v>11</v>
      </c>
      <c r="Q61" t="str">
        <f t="shared" si="0"/>
        <v>Branched Alkanes11</v>
      </c>
    </row>
    <row r="62" spans="3:17" x14ac:dyDescent="0.2">
      <c r="C62">
        <v>12.419</v>
      </c>
      <c r="D62">
        <v>0.24929999999999999</v>
      </c>
      <c r="E62">
        <v>12.41594418</v>
      </c>
      <c r="F62" t="s">
        <v>88</v>
      </c>
      <c r="G62" t="s">
        <v>101</v>
      </c>
      <c r="H62">
        <v>91.493625109999996</v>
      </c>
      <c r="I62" t="s">
        <v>110</v>
      </c>
      <c r="J62" t="s">
        <v>112</v>
      </c>
      <c r="K62">
        <v>1</v>
      </c>
      <c r="L62" t="s">
        <v>119</v>
      </c>
      <c r="M62">
        <v>2.293320577331727E-2</v>
      </c>
      <c r="N62">
        <v>0.46325075662100867</v>
      </c>
      <c r="O62" t="s">
        <v>123</v>
      </c>
      <c r="P62">
        <v>9</v>
      </c>
      <c r="Q62" t="str">
        <f t="shared" si="0"/>
        <v>Branched Alkanes9</v>
      </c>
    </row>
    <row r="63" spans="3:17" x14ac:dyDescent="0.2">
      <c r="C63">
        <v>12.474</v>
      </c>
      <c r="D63">
        <v>0.28749999999999998</v>
      </c>
      <c r="E63">
        <v>12.470886670000001</v>
      </c>
      <c r="F63" t="s">
        <v>89</v>
      </c>
      <c r="G63" t="s">
        <v>105</v>
      </c>
      <c r="H63">
        <v>85.718120940000006</v>
      </c>
      <c r="I63" t="s">
        <v>110</v>
      </c>
      <c r="J63" t="s">
        <v>112</v>
      </c>
      <c r="K63">
        <v>1</v>
      </c>
      <c r="L63" t="s">
        <v>120</v>
      </c>
      <c r="M63">
        <v>2.6447238908257981E-2</v>
      </c>
      <c r="N63">
        <v>0.53423422594681114</v>
      </c>
      <c r="O63" t="s">
        <v>123</v>
      </c>
      <c r="P63">
        <v>11</v>
      </c>
      <c r="Q63" t="str">
        <f t="shared" si="0"/>
        <v>Branched Alkanes11</v>
      </c>
    </row>
    <row r="64" spans="3:17" x14ac:dyDescent="0.2">
      <c r="C64">
        <v>12.535</v>
      </c>
      <c r="D64">
        <v>0.2293</v>
      </c>
      <c r="E64">
        <v>12.532527979999999</v>
      </c>
      <c r="F64" t="s">
        <v>90</v>
      </c>
      <c r="G64" t="s">
        <v>108</v>
      </c>
      <c r="H64">
        <v>77.711772060000001</v>
      </c>
      <c r="I64" t="s">
        <v>110</v>
      </c>
      <c r="J64" t="s">
        <v>112</v>
      </c>
      <c r="K64">
        <v>1</v>
      </c>
      <c r="L64" t="s">
        <v>119</v>
      </c>
      <c r="M64">
        <v>2.109339784926454E-2</v>
      </c>
      <c r="N64">
        <v>0.42608663655514362</v>
      </c>
      <c r="O64" t="s">
        <v>123</v>
      </c>
      <c r="P64">
        <v>12</v>
      </c>
      <c r="Q64" t="str">
        <f t="shared" si="0"/>
        <v>Branched Alkanes12</v>
      </c>
    </row>
    <row r="65" spans="3:17" x14ac:dyDescent="0.2">
      <c r="C65">
        <v>12.648</v>
      </c>
      <c r="D65">
        <v>0.33360000000000001</v>
      </c>
      <c r="E65">
        <v>12.645901820000001</v>
      </c>
      <c r="F65" t="s">
        <v>91</v>
      </c>
      <c r="G65" t="s">
        <v>105</v>
      </c>
      <c r="H65">
        <v>89.070862050000002</v>
      </c>
      <c r="I65" t="s">
        <v>110</v>
      </c>
      <c r="J65" t="s">
        <v>112</v>
      </c>
      <c r="K65">
        <v>1</v>
      </c>
      <c r="L65" t="s">
        <v>121</v>
      </c>
      <c r="M65">
        <v>3.0687996173199519E-2</v>
      </c>
      <c r="N65">
        <v>0.6198975226986303</v>
      </c>
      <c r="O65" t="s">
        <v>123</v>
      </c>
      <c r="P65">
        <v>11</v>
      </c>
      <c r="Q65" t="str">
        <f t="shared" si="0"/>
        <v>Branched Alkanes11</v>
      </c>
    </row>
    <row r="66" spans="3:17" x14ac:dyDescent="0.2">
      <c r="C66">
        <v>13.135</v>
      </c>
      <c r="D66">
        <v>0.24329999999999999</v>
      </c>
      <c r="E66">
        <v>13.130362809999999</v>
      </c>
      <c r="F66" t="s">
        <v>86</v>
      </c>
      <c r="G66" t="s">
        <v>98</v>
      </c>
      <c r="H66">
        <v>88.719669800000005</v>
      </c>
      <c r="I66" t="s">
        <v>110</v>
      </c>
      <c r="J66" t="s">
        <v>112</v>
      </c>
      <c r="K66">
        <v>1</v>
      </c>
      <c r="L66" t="s">
        <v>119</v>
      </c>
      <c r="M66">
        <v>2.2381263396101449E-2</v>
      </c>
      <c r="N66">
        <v>0.45210152060124931</v>
      </c>
      <c r="O66" t="s">
        <v>123</v>
      </c>
      <c r="P66">
        <v>8</v>
      </c>
      <c r="Q66" t="str">
        <f t="shared" si="0"/>
        <v>Branched Alkanes8</v>
      </c>
    </row>
    <row r="67" spans="3:17" x14ac:dyDescent="0.2">
      <c r="C67">
        <v>13.407999999999999</v>
      </c>
      <c r="D67">
        <v>0.3826</v>
      </c>
      <c r="E67">
        <v>13.40421484</v>
      </c>
      <c r="F67" t="s">
        <v>86</v>
      </c>
      <c r="G67" t="s">
        <v>98</v>
      </c>
      <c r="H67">
        <v>86.837996790000005</v>
      </c>
      <c r="I67" t="s">
        <v>111</v>
      </c>
      <c r="J67" t="s">
        <v>112</v>
      </c>
      <c r="K67">
        <v>1</v>
      </c>
      <c r="L67" t="s">
        <v>119</v>
      </c>
      <c r="M67">
        <v>3.5195525587128712E-2</v>
      </c>
      <c r="N67">
        <v>0.7109496168599998</v>
      </c>
      <c r="O67" t="s">
        <v>123</v>
      </c>
      <c r="P67">
        <v>8</v>
      </c>
      <c r="Q67" t="str">
        <f t="shared" si="0"/>
        <v>Branched Alkanes8</v>
      </c>
    </row>
    <row r="68" spans="3:17" x14ac:dyDescent="0.2">
      <c r="C68">
        <v>17.919</v>
      </c>
      <c r="D68">
        <v>10.870699999999999</v>
      </c>
      <c r="E68">
        <v>17.917893830000001</v>
      </c>
      <c r="F68" t="s">
        <v>24</v>
      </c>
      <c r="G68" t="s">
        <v>109</v>
      </c>
      <c r="H68">
        <v>96.994618509999995</v>
      </c>
      <c r="I68" t="s">
        <v>110</v>
      </c>
      <c r="J68" t="s">
        <v>116</v>
      </c>
      <c r="K68">
        <v>1</v>
      </c>
      <c r="L68" t="s">
        <v>120</v>
      </c>
      <c r="O68" t="s">
        <v>127</v>
      </c>
      <c r="P68">
        <v>18</v>
      </c>
      <c r="Q68" t="str">
        <f t="shared" si="0"/>
        <v>Aromatics18</v>
      </c>
    </row>
    <row r="69" spans="3:17" x14ac:dyDescent="0.2">
      <c r="C69">
        <v>23.643999999999998</v>
      </c>
      <c r="D69">
        <v>0.47470000000000001</v>
      </c>
      <c r="E69">
        <v>23.645606879999999</v>
      </c>
      <c r="F69" t="s">
        <v>47</v>
      </c>
      <c r="I69" t="s">
        <v>110</v>
      </c>
      <c r="K69">
        <v>1</v>
      </c>
      <c r="L69" t="s">
        <v>120</v>
      </c>
    </row>
    <row r="70" spans="3:17" x14ac:dyDescent="0.2">
      <c r="C70">
        <v>32.576999999999998</v>
      </c>
      <c r="D70">
        <v>0.20749999999999999</v>
      </c>
      <c r="E70">
        <v>32.567490810000002</v>
      </c>
      <c r="F70" t="s">
        <v>47</v>
      </c>
      <c r="I70" t="s">
        <v>110</v>
      </c>
      <c r="K70">
        <v>1</v>
      </c>
      <c r="L70" t="s">
        <v>120</v>
      </c>
    </row>
    <row r="71" spans="3:17" x14ac:dyDescent="0.2">
      <c r="C71">
        <v>38.058</v>
      </c>
      <c r="D71">
        <v>0.1046</v>
      </c>
      <c r="E71">
        <v>38.055510959999999</v>
      </c>
      <c r="F71" t="s">
        <v>47</v>
      </c>
      <c r="I71" t="s">
        <v>110</v>
      </c>
      <c r="K71">
        <v>1</v>
      </c>
      <c r="L71" t="s">
        <v>120</v>
      </c>
    </row>
  </sheetData>
  <mergeCells count="1">
    <mergeCell ref="X14:AC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67"/>
  <sheetViews>
    <sheetView tabSelected="1" topLeftCell="I1" workbookViewId="0">
      <selection activeCell="U2" sqref="U2"/>
    </sheetView>
  </sheetViews>
  <sheetFormatPr baseColWidth="10" defaultColWidth="8.83203125" defaultRowHeight="15" x14ac:dyDescent="0.2"/>
  <cols>
    <col min="5" max="5" width="43.33203125" customWidth="1"/>
    <col min="10" max="12" width="9" bestFit="1" customWidth="1"/>
    <col min="13" max="14" width="17.6640625" bestFit="1" customWidth="1"/>
    <col min="15" max="29" width="9" bestFit="1" customWidth="1"/>
    <col min="31" max="31" width="9" bestFit="1" customWidth="1"/>
  </cols>
  <sheetData>
    <row r="2" spans="2:2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131</v>
      </c>
      <c r="V2" s="1" t="s">
        <v>128</v>
      </c>
    </row>
    <row r="3" spans="2:29" x14ac:dyDescent="0.2">
      <c r="B3" t="s">
        <v>20</v>
      </c>
      <c r="C3" t="s">
        <v>21</v>
      </c>
      <c r="D3" t="s">
        <v>22</v>
      </c>
      <c r="E3">
        <v>70</v>
      </c>
      <c r="F3" t="s">
        <v>23</v>
      </c>
      <c r="G3">
        <v>700</v>
      </c>
      <c r="H3">
        <v>265</v>
      </c>
      <c r="I3">
        <v>25</v>
      </c>
      <c r="J3">
        <v>999</v>
      </c>
      <c r="K3">
        <v>290</v>
      </c>
      <c r="L3">
        <v>290</v>
      </c>
      <c r="M3" s="2">
        <v>45265.57916666667</v>
      </c>
      <c r="N3" s="2">
        <v>45266.630555555559</v>
      </c>
      <c r="O3">
        <v>1.283333333333333</v>
      </c>
      <c r="P3" t="s">
        <v>24</v>
      </c>
      <c r="Q3">
        <v>20.2</v>
      </c>
      <c r="R3">
        <v>35</v>
      </c>
      <c r="S3">
        <v>770</v>
      </c>
      <c r="T3" t="s">
        <v>25</v>
      </c>
      <c r="U3" t="s">
        <v>132</v>
      </c>
      <c r="V3">
        <v>129.4953471602519</v>
      </c>
    </row>
    <row r="4" spans="2:29" x14ac:dyDescent="0.2">
      <c r="U4" t="s">
        <v>133</v>
      </c>
      <c r="V4">
        <v>129.4953471602519</v>
      </c>
    </row>
    <row r="5" spans="2:29" x14ac:dyDescent="0.2"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39</v>
      </c>
      <c r="K5" s="1" t="s">
        <v>135</v>
      </c>
      <c r="L5" s="1" t="s">
        <v>35</v>
      </c>
      <c r="M5" s="1" t="s">
        <v>136</v>
      </c>
      <c r="N5" s="1" t="s">
        <v>137</v>
      </c>
      <c r="O5" s="1" t="s">
        <v>138</v>
      </c>
      <c r="P5" s="1" t="s">
        <v>128</v>
      </c>
      <c r="Q5" s="1" t="s">
        <v>38</v>
      </c>
      <c r="R5" s="4" t="s">
        <v>210</v>
      </c>
      <c r="U5" t="s">
        <v>134</v>
      </c>
      <c r="V5">
        <v>129.4953471602519</v>
      </c>
    </row>
    <row r="6" spans="2:29" x14ac:dyDescent="0.2">
      <c r="B6" s="7">
        <v>1.2490000000000001</v>
      </c>
      <c r="C6" s="7">
        <v>4395.2051000000001</v>
      </c>
      <c r="D6" s="7">
        <v>3.0259999999999998</v>
      </c>
      <c r="E6" s="7" t="s">
        <v>42</v>
      </c>
      <c r="F6" s="7" t="s">
        <v>93</v>
      </c>
      <c r="G6" s="7">
        <v>99.511920040000007</v>
      </c>
      <c r="H6" t="s">
        <v>110</v>
      </c>
      <c r="I6" t="s">
        <v>113</v>
      </c>
      <c r="J6">
        <v>5</v>
      </c>
      <c r="K6">
        <v>4350.7700000000004</v>
      </c>
      <c r="L6" t="s">
        <v>194</v>
      </c>
      <c r="M6">
        <v>72.150999999999996</v>
      </c>
      <c r="N6">
        <v>1.010213157670941</v>
      </c>
      <c r="O6">
        <v>2.8519797532806988E-4</v>
      </c>
      <c r="P6">
        <v>20.57731911789557</v>
      </c>
      <c r="Q6" t="s">
        <v>124</v>
      </c>
      <c r="R6" t="str">
        <f>_xlfn.CONCAT(Q6,J6)</f>
        <v>Linear Alkanes5</v>
      </c>
    </row>
    <row r="7" spans="2:29" x14ac:dyDescent="0.2">
      <c r="B7" s="7">
        <v>1.407</v>
      </c>
      <c r="C7" s="7">
        <v>11704.0273</v>
      </c>
      <c r="D7" s="7">
        <v>3.2942365310000001</v>
      </c>
      <c r="E7" s="7" t="s">
        <v>139</v>
      </c>
      <c r="F7" s="7" t="s">
        <v>94</v>
      </c>
      <c r="G7" s="7">
        <v>99.259587280000005</v>
      </c>
      <c r="H7" t="s">
        <v>110</v>
      </c>
      <c r="I7" t="s">
        <v>112</v>
      </c>
      <c r="J7">
        <v>6</v>
      </c>
      <c r="K7">
        <v>5056.29</v>
      </c>
      <c r="L7" t="s">
        <v>194</v>
      </c>
      <c r="M7">
        <v>86.177999999999997</v>
      </c>
      <c r="N7">
        <v>2.314746048980576</v>
      </c>
      <c r="O7">
        <v>6.5348672362367454E-4</v>
      </c>
      <c r="P7">
        <v>56.316178868441021</v>
      </c>
      <c r="Q7" t="s">
        <v>123</v>
      </c>
      <c r="R7" t="str">
        <f t="shared" ref="R7:R67" si="0">_xlfn.CONCAT(Q7,J7)</f>
        <v>Branched Alkanes6</v>
      </c>
      <c r="S7" s="1" t="s">
        <v>38</v>
      </c>
      <c r="T7" s="1" t="s">
        <v>128</v>
      </c>
      <c r="U7" s="1" t="s">
        <v>129</v>
      </c>
    </row>
    <row r="8" spans="2:29" x14ac:dyDescent="0.2">
      <c r="B8">
        <v>1.4630000000000001</v>
      </c>
      <c r="C8">
        <v>2109.8427999999999</v>
      </c>
      <c r="D8">
        <v>3.5421999999999998</v>
      </c>
      <c r="E8" t="s">
        <v>140</v>
      </c>
      <c r="F8" t="s">
        <v>175</v>
      </c>
      <c r="G8">
        <v>71.360800990000001</v>
      </c>
      <c r="H8" t="s">
        <v>110</v>
      </c>
      <c r="I8" t="s">
        <v>115</v>
      </c>
      <c r="J8">
        <v>10</v>
      </c>
      <c r="K8">
        <v>7878.37</v>
      </c>
      <c r="L8" t="s">
        <v>194</v>
      </c>
      <c r="M8">
        <v>170.25200000000001</v>
      </c>
      <c r="N8">
        <v>0.2678019438030963</v>
      </c>
      <c r="O8">
        <v>7.5604412377336044E-5</v>
      </c>
      <c r="P8">
        <v>12.87180241606622</v>
      </c>
      <c r="Q8" t="s">
        <v>126</v>
      </c>
      <c r="R8" t="str">
        <f t="shared" si="0"/>
        <v>Other10</v>
      </c>
      <c r="S8" t="s">
        <v>127</v>
      </c>
      <c r="T8">
        <v>0.17058927770083179</v>
      </c>
      <c r="U8">
        <v>1.3173390507206851E-3</v>
      </c>
    </row>
    <row r="9" spans="2:29" x14ac:dyDescent="0.2">
      <c r="B9" s="7">
        <v>1.5229999999999999</v>
      </c>
      <c r="C9" s="7">
        <v>93.156599999999997</v>
      </c>
      <c r="D9" s="7">
        <v>3.6556000000000002</v>
      </c>
      <c r="E9" s="7" t="s">
        <v>43</v>
      </c>
      <c r="F9" s="7" t="s">
        <v>94</v>
      </c>
      <c r="G9" s="7">
        <v>98.852284470000001</v>
      </c>
      <c r="H9" t="s">
        <v>110</v>
      </c>
      <c r="I9" t="s">
        <v>112</v>
      </c>
      <c r="J9">
        <v>6</v>
      </c>
      <c r="K9">
        <v>5056.29</v>
      </c>
      <c r="L9" t="s">
        <v>194</v>
      </c>
      <c r="M9">
        <v>86.177999999999997</v>
      </c>
      <c r="N9">
        <v>1.8423903692232839E-2</v>
      </c>
      <c r="O9">
        <v>5.2013379461205809E-6</v>
      </c>
      <c r="P9">
        <v>0.44824090152077939</v>
      </c>
      <c r="Q9" t="s">
        <v>123</v>
      </c>
      <c r="R9" t="str">
        <f t="shared" si="0"/>
        <v>Branched Alkanes6</v>
      </c>
      <c r="S9" t="s">
        <v>124</v>
      </c>
      <c r="T9">
        <v>20.761566952033242</v>
      </c>
      <c r="U9">
        <v>0.16032674074645001</v>
      </c>
    </row>
    <row r="10" spans="2:29" x14ac:dyDescent="0.2">
      <c r="B10" s="7">
        <v>1.5629999999999999</v>
      </c>
      <c r="C10" s="7">
        <v>101.5908</v>
      </c>
      <c r="D10" s="7">
        <v>3.6556000000000002</v>
      </c>
      <c r="E10" s="7" t="s">
        <v>43</v>
      </c>
      <c r="F10" s="7" t="s">
        <v>94</v>
      </c>
      <c r="G10" s="7">
        <v>98.852284470000001</v>
      </c>
      <c r="H10" t="s">
        <v>110</v>
      </c>
      <c r="I10" t="s">
        <v>112</v>
      </c>
      <c r="J10">
        <v>6</v>
      </c>
      <c r="K10">
        <v>5056.29</v>
      </c>
      <c r="L10" t="s">
        <v>194</v>
      </c>
      <c r="M10">
        <v>86.177999999999997</v>
      </c>
      <c r="N10">
        <v>2.009196466183704E-2</v>
      </c>
      <c r="O10">
        <v>5.6722559970710257E-6</v>
      </c>
      <c r="P10">
        <v>0.48882367731558679</v>
      </c>
      <c r="Q10" t="s">
        <v>123</v>
      </c>
      <c r="R10" t="str">
        <f t="shared" si="0"/>
        <v>Branched Alkanes6</v>
      </c>
      <c r="S10" t="s">
        <v>123</v>
      </c>
      <c r="T10">
        <v>66.758095382165919</v>
      </c>
      <c r="U10">
        <v>0.51552505048348995</v>
      </c>
    </row>
    <row r="11" spans="2:29" x14ac:dyDescent="0.2">
      <c r="B11" s="7">
        <v>1.6930000000000001</v>
      </c>
      <c r="C11" s="7">
        <v>2972.6082000000001</v>
      </c>
      <c r="D11" s="7">
        <v>3.9719035030000001</v>
      </c>
      <c r="E11" s="7" t="s">
        <v>141</v>
      </c>
      <c r="F11" s="7" t="s">
        <v>96</v>
      </c>
      <c r="G11" s="7">
        <v>93.906979739999997</v>
      </c>
      <c r="H11" t="s">
        <v>110</v>
      </c>
      <c r="I11" t="s">
        <v>193</v>
      </c>
      <c r="J11">
        <v>6</v>
      </c>
      <c r="K11">
        <v>5056.29</v>
      </c>
      <c r="L11" t="s">
        <v>194</v>
      </c>
      <c r="M11">
        <v>84.162000000000006</v>
      </c>
      <c r="N11">
        <v>0.58790302771399583</v>
      </c>
      <c r="O11">
        <v>1.6597363825653999E-4</v>
      </c>
      <c r="P11">
        <v>13.96867334294692</v>
      </c>
      <c r="Q11" t="s">
        <v>130</v>
      </c>
      <c r="R11" t="str">
        <f t="shared" si="0"/>
        <v>Alkenes/Alkynes6</v>
      </c>
      <c r="S11" t="s">
        <v>125</v>
      </c>
      <c r="T11">
        <v>1.760318032806752</v>
      </c>
      <c r="U11">
        <v>1.3593677853369819E-2</v>
      </c>
    </row>
    <row r="12" spans="2:29" x14ac:dyDescent="0.2">
      <c r="B12">
        <v>1.762</v>
      </c>
      <c r="C12">
        <v>900.3963</v>
      </c>
      <c r="D12">
        <v>4.1669717979999996</v>
      </c>
      <c r="E12" t="s">
        <v>142</v>
      </c>
      <c r="F12" t="s">
        <v>176</v>
      </c>
      <c r="G12">
        <v>65.438070659999994</v>
      </c>
      <c r="H12" t="s">
        <v>110</v>
      </c>
      <c r="I12" t="s">
        <v>115</v>
      </c>
      <c r="J12">
        <v>9</v>
      </c>
      <c r="K12">
        <v>7172.85</v>
      </c>
      <c r="L12" t="s">
        <v>194</v>
      </c>
      <c r="M12">
        <v>140.226</v>
      </c>
      <c r="N12">
        <v>0.1255283882975386</v>
      </c>
      <c r="O12">
        <v>3.5438503168175089E-5</v>
      </c>
      <c r="P12">
        <v>4.9693995452605204</v>
      </c>
      <c r="Q12" t="s">
        <v>126</v>
      </c>
      <c r="R12" t="str">
        <f t="shared" si="0"/>
        <v>Other9</v>
      </c>
      <c r="S12" t="s">
        <v>130</v>
      </c>
      <c r="T12">
        <v>14.80266723044862</v>
      </c>
      <c r="U12">
        <v>0.1143104177490652</v>
      </c>
    </row>
    <row r="13" spans="2:29" x14ac:dyDescent="0.2">
      <c r="B13" s="7">
        <v>1.91</v>
      </c>
      <c r="C13" s="7">
        <v>28.140999999999998</v>
      </c>
      <c r="D13" s="7">
        <v>4.569</v>
      </c>
      <c r="E13" s="7" t="s">
        <v>46</v>
      </c>
      <c r="F13" s="7" t="s">
        <v>95</v>
      </c>
      <c r="G13" s="7">
        <v>95.479226639999993</v>
      </c>
      <c r="H13" t="s">
        <v>110</v>
      </c>
      <c r="I13" t="s">
        <v>112</v>
      </c>
      <c r="J13">
        <v>7</v>
      </c>
      <c r="K13">
        <v>5761.81</v>
      </c>
      <c r="L13" t="s">
        <v>194</v>
      </c>
      <c r="M13">
        <v>100.205</v>
      </c>
      <c r="N13">
        <v>4.884055531161214E-3</v>
      </c>
      <c r="O13">
        <v>1.3788404341203E-6</v>
      </c>
      <c r="P13">
        <v>0.13816670570102471</v>
      </c>
      <c r="Q13" t="s">
        <v>123</v>
      </c>
      <c r="R13" t="str">
        <f t="shared" si="0"/>
        <v>Branched Alkanes7</v>
      </c>
      <c r="S13" t="s">
        <v>126</v>
      </c>
      <c r="T13">
        <v>25.24211028509654</v>
      </c>
      <c r="U13">
        <v>0.1949267741169044</v>
      </c>
    </row>
    <row r="14" spans="2:29" x14ac:dyDescent="0.2">
      <c r="B14" s="8">
        <v>1.998</v>
      </c>
      <c r="C14" s="8">
        <v>42.1813</v>
      </c>
      <c r="D14" s="8">
        <v>4.7088518639999997</v>
      </c>
      <c r="E14" s="8" t="s">
        <v>48</v>
      </c>
      <c r="F14" s="8" t="s">
        <v>96</v>
      </c>
      <c r="G14" s="8">
        <v>70.828203099999996</v>
      </c>
      <c r="H14" t="s">
        <v>110</v>
      </c>
      <c r="I14" t="s">
        <v>114</v>
      </c>
      <c r="J14">
        <v>6</v>
      </c>
      <c r="K14">
        <v>5056.29</v>
      </c>
      <c r="L14" t="s">
        <v>194</v>
      </c>
      <c r="M14">
        <v>84.162000000000006</v>
      </c>
      <c r="N14">
        <v>8.3423419147240375E-3</v>
      </c>
      <c r="O14">
        <v>2.3551653485281352E-6</v>
      </c>
      <c r="P14">
        <v>0.19821542606282491</v>
      </c>
      <c r="Q14" t="s">
        <v>125</v>
      </c>
      <c r="R14" t="str">
        <f t="shared" si="0"/>
        <v>Cycloalkanes6</v>
      </c>
      <c r="X14" s="9" t="s">
        <v>38</v>
      </c>
      <c r="Y14" s="9"/>
      <c r="Z14" s="9"/>
      <c r="AA14" s="9"/>
      <c r="AB14" s="9"/>
      <c r="AC14" s="9"/>
    </row>
    <row r="15" spans="2:29" x14ac:dyDescent="0.2">
      <c r="B15">
        <v>2.0419999999999998</v>
      </c>
      <c r="C15">
        <v>373.45139999999998</v>
      </c>
      <c r="D15">
        <v>4.8369533090000001</v>
      </c>
      <c r="E15" t="s">
        <v>143</v>
      </c>
      <c r="F15" t="s">
        <v>98</v>
      </c>
      <c r="G15">
        <v>86.063838180000005</v>
      </c>
      <c r="H15" t="s">
        <v>110</v>
      </c>
      <c r="I15" t="s">
        <v>112</v>
      </c>
      <c r="J15">
        <v>8</v>
      </c>
      <c r="K15">
        <v>6467.33</v>
      </c>
      <c r="L15" t="s">
        <v>194</v>
      </c>
      <c r="M15">
        <v>114.232</v>
      </c>
      <c r="N15">
        <v>5.7744293240023323E-2</v>
      </c>
      <c r="O15">
        <v>1.6302060009566161E-5</v>
      </c>
      <c r="P15">
        <v>1.862216919012762</v>
      </c>
      <c r="Q15" t="s">
        <v>123</v>
      </c>
      <c r="R15" t="str">
        <f t="shared" si="0"/>
        <v>Branched Alkanes8</v>
      </c>
      <c r="S15" s="1" t="s">
        <v>39</v>
      </c>
      <c r="T15" s="1" t="s">
        <v>128</v>
      </c>
      <c r="W15" s="3" t="s">
        <v>39</v>
      </c>
      <c r="X15" t="s">
        <v>127</v>
      </c>
      <c r="Y15" t="s">
        <v>124</v>
      </c>
      <c r="Z15" t="s">
        <v>123</v>
      </c>
      <c r="AA15" t="s">
        <v>125</v>
      </c>
      <c r="AB15" t="s">
        <v>209</v>
      </c>
      <c r="AC15" t="s">
        <v>126</v>
      </c>
    </row>
    <row r="16" spans="2:29" x14ac:dyDescent="0.2">
      <c r="B16">
        <v>2.3460000000000001</v>
      </c>
      <c r="C16">
        <v>968.7242</v>
      </c>
      <c r="D16">
        <v>5.6841884130000002</v>
      </c>
      <c r="E16" t="s">
        <v>144</v>
      </c>
      <c r="F16" t="s">
        <v>95</v>
      </c>
      <c r="G16">
        <v>97.583233449999994</v>
      </c>
      <c r="H16" t="s">
        <v>111</v>
      </c>
      <c r="I16" t="s">
        <v>112</v>
      </c>
      <c r="J16">
        <v>7</v>
      </c>
      <c r="K16">
        <v>5761.81</v>
      </c>
      <c r="L16" t="s">
        <v>194</v>
      </c>
      <c r="M16">
        <v>100.205</v>
      </c>
      <c r="N16">
        <v>0.1681284526910814</v>
      </c>
      <c r="O16">
        <v>4.746512549201664E-5</v>
      </c>
      <c r="P16">
        <v>4.7562428999275266</v>
      </c>
      <c r="Q16" t="s">
        <v>123</v>
      </c>
      <c r="R16" t="str">
        <f t="shared" si="0"/>
        <v>Branched Alkanes7</v>
      </c>
      <c r="S16">
        <v>1</v>
      </c>
      <c r="T16">
        <v>0</v>
      </c>
      <c r="W16">
        <v>1</v>
      </c>
      <c r="X16">
        <f>SUMIF($R$6:$R$68,_xlfn.CONCAT($X$15,W16),$P$6:$P$68)</f>
        <v>0</v>
      </c>
      <c r="Y16">
        <f>SUMIF($R$6:$R$68,_xlfn.CONCAT($Y$15,W16),$P$6:$P$68)</f>
        <v>0</v>
      </c>
      <c r="Z16">
        <f>SUMIF($R$6:$R$68,_xlfn.CONCAT($Z$15,W16),$P$6:$P$68)</f>
        <v>0</v>
      </c>
      <c r="AA16">
        <f>SUMIF($R$6:$R$68,_xlfn.CONCAT($AA$15,W16),$P$6:$P$68)</f>
        <v>0</v>
      </c>
      <c r="AB16">
        <f>SUMIF($R$6:$R$68,_xlfn.CONCAT($AB$15,W16),$P$6:$P$68)</f>
        <v>0</v>
      </c>
      <c r="AC16">
        <f>SUMIF($R$6:$R$68,_xlfn.CONCAT($AC$15,W16),$P$6:$P$68)</f>
        <v>0</v>
      </c>
    </row>
    <row r="17" spans="2:31" x14ac:dyDescent="0.2">
      <c r="B17">
        <v>2.4279999999999999</v>
      </c>
      <c r="C17">
        <v>404.05759999999998</v>
      </c>
      <c r="D17">
        <v>5.7323000000000004</v>
      </c>
      <c r="E17" t="s">
        <v>145</v>
      </c>
      <c r="F17" t="s">
        <v>177</v>
      </c>
      <c r="G17">
        <v>74.579362410000002</v>
      </c>
      <c r="H17" t="s">
        <v>110</v>
      </c>
      <c r="I17" t="s">
        <v>115</v>
      </c>
      <c r="J17">
        <v>8</v>
      </c>
      <c r="K17">
        <v>6467.33</v>
      </c>
      <c r="L17" t="s">
        <v>194</v>
      </c>
      <c r="M17">
        <v>170.16399999999999</v>
      </c>
      <c r="N17">
        <v>6.2476725325598038E-2</v>
      </c>
      <c r="O17">
        <v>1.7638094923519579E-5</v>
      </c>
      <c r="P17">
        <v>3.001368784565785</v>
      </c>
      <c r="Q17" t="s">
        <v>126</v>
      </c>
      <c r="R17" t="str">
        <f t="shared" si="0"/>
        <v>Other8</v>
      </c>
      <c r="S17">
        <v>2</v>
      </c>
      <c r="T17">
        <v>0</v>
      </c>
      <c r="W17">
        <v>2</v>
      </c>
      <c r="X17">
        <f t="shared" ref="X17:X33" si="1">SUMIF($R$6:$R$68,_xlfn.CONCAT($X$15,W17),$P$6:$P$68)</f>
        <v>0</v>
      </c>
      <c r="Y17">
        <f t="shared" ref="Y17:Y33" si="2">SUMIF($R$6:$R$68,_xlfn.CONCAT($Y$15,W17),$P$6:$P$68)</f>
        <v>0</v>
      </c>
      <c r="Z17">
        <f t="shared" ref="Z17:Z33" si="3">SUMIF($R$6:$R$68,_xlfn.CONCAT($Z$15,W17),$P$6:$P$68)</f>
        <v>0</v>
      </c>
      <c r="AA17">
        <f t="shared" ref="AA17:AA33" si="4">SUMIF($R$6:$R$68,_xlfn.CONCAT($AA$15,W17),$P$6:$P$68)</f>
        <v>0</v>
      </c>
      <c r="AB17">
        <f t="shared" ref="AB17:AB33" si="5">SUMIF($R$6:$R$68,_xlfn.CONCAT($AB$15,W17),$P$6:$P$68)</f>
        <v>0</v>
      </c>
      <c r="AC17">
        <f t="shared" ref="AC17:AC33" si="6">SUMIF($R$6:$R$68,_xlfn.CONCAT($AC$15,W17),$P$6:$P$68)</f>
        <v>0</v>
      </c>
    </row>
    <row r="18" spans="2:31" x14ac:dyDescent="0.2">
      <c r="B18">
        <v>2.5110000000000001</v>
      </c>
      <c r="C18">
        <v>50.537799999999997</v>
      </c>
      <c r="D18">
        <v>5.9210103070000004</v>
      </c>
      <c r="E18" t="s">
        <v>49</v>
      </c>
      <c r="F18" t="s">
        <v>95</v>
      </c>
      <c r="G18">
        <v>98.64576366</v>
      </c>
      <c r="H18" t="s">
        <v>110</v>
      </c>
      <c r="I18" t="s">
        <v>112</v>
      </c>
      <c r="J18">
        <v>7</v>
      </c>
      <c r="K18">
        <v>5761.81</v>
      </c>
      <c r="L18" t="s">
        <v>194</v>
      </c>
      <c r="M18">
        <v>100.205</v>
      </c>
      <c r="N18">
        <v>8.7711673935794467E-3</v>
      </c>
      <c r="O18">
        <v>2.476229064051913E-6</v>
      </c>
      <c r="P18">
        <v>0.248130533363322</v>
      </c>
      <c r="Q18" t="s">
        <v>123</v>
      </c>
      <c r="R18" t="str">
        <f t="shared" si="0"/>
        <v>Branched Alkanes7</v>
      </c>
      <c r="S18">
        <v>3</v>
      </c>
      <c r="T18">
        <v>0</v>
      </c>
      <c r="W18">
        <v>3</v>
      </c>
      <c r="X18">
        <f t="shared" si="1"/>
        <v>0</v>
      </c>
      <c r="Y18">
        <f t="shared" si="2"/>
        <v>0</v>
      </c>
      <c r="Z18">
        <f t="shared" si="3"/>
        <v>0</v>
      </c>
      <c r="AA18">
        <f t="shared" si="4"/>
        <v>0</v>
      </c>
      <c r="AB18">
        <f t="shared" si="5"/>
        <v>0</v>
      </c>
      <c r="AC18">
        <f t="shared" si="6"/>
        <v>0</v>
      </c>
    </row>
    <row r="19" spans="2:31" x14ac:dyDescent="0.2">
      <c r="B19">
        <v>2.5379999999999998</v>
      </c>
      <c r="C19">
        <v>55.353900000000003</v>
      </c>
      <c r="D19">
        <v>5.9210103070000004</v>
      </c>
      <c r="E19" t="s">
        <v>49</v>
      </c>
      <c r="F19" t="s">
        <v>95</v>
      </c>
      <c r="G19">
        <v>98.64576366</v>
      </c>
      <c r="H19" t="s">
        <v>110</v>
      </c>
      <c r="I19" t="s">
        <v>112</v>
      </c>
      <c r="J19">
        <v>7</v>
      </c>
      <c r="K19">
        <v>5761.81</v>
      </c>
      <c r="L19" t="s">
        <v>194</v>
      </c>
      <c r="M19">
        <v>100.205</v>
      </c>
      <c r="N19">
        <v>9.6070332065791818E-3</v>
      </c>
      <c r="O19">
        <v>2.712206229567239E-6</v>
      </c>
      <c r="P19">
        <v>0.27177662523378521</v>
      </c>
      <c r="Q19" t="s">
        <v>123</v>
      </c>
      <c r="R19" t="str">
        <f t="shared" si="0"/>
        <v>Branched Alkanes7</v>
      </c>
      <c r="S19">
        <v>4</v>
      </c>
      <c r="T19">
        <v>0</v>
      </c>
      <c r="W19">
        <v>4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0</v>
      </c>
      <c r="AB19">
        <f t="shared" si="5"/>
        <v>0</v>
      </c>
      <c r="AC19">
        <f t="shared" si="6"/>
        <v>0</v>
      </c>
    </row>
    <row r="20" spans="2:31" x14ac:dyDescent="0.2">
      <c r="B20">
        <v>2.5670000000000002</v>
      </c>
      <c r="C20">
        <v>33.139800000000001</v>
      </c>
      <c r="D20">
        <v>5.9210103070000004</v>
      </c>
      <c r="E20" t="s">
        <v>49</v>
      </c>
      <c r="F20" t="s">
        <v>95</v>
      </c>
      <c r="G20">
        <v>98.64576366</v>
      </c>
      <c r="H20" t="s">
        <v>110</v>
      </c>
      <c r="I20" t="s">
        <v>112</v>
      </c>
      <c r="J20">
        <v>7</v>
      </c>
      <c r="K20">
        <v>5761.81</v>
      </c>
      <c r="L20" t="s">
        <v>194</v>
      </c>
      <c r="M20">
        <v>100.205</v>
      </c>
      <c r="N20">
        <v>5.7516301301153627E-3</v>
      </c>
      <c r="O20">
        <v>1.6237694544849119E-6</v>
      </c>
      <c r="P20">
        <v>0.16270981818666069</v>
      </c>
      <c r="Q20" t="s">
        <v>123</v>
      </c>
      <c r="R20" t="str">
        <f t="shared" si="0"/>
        <v>Branched Alkanes7</v>
      </c>
      <c r="S20">
        <v>5</v>
      </c>
      <c r="T20">
        <v>20.748053837874341</v>
      </c>
      <c r="W20">
        <v>5</v>
      </c>
      <c r="X20">
        <f t="shared" si="1"/>
        <v>0</v>
      </c>
      <c r="Y20">
        <f t="shared" si="2"/>
        <v>20.57731911789557</v>
      </c>
      <c r="Z20">
        <f t="shared" si="3"/>
        <v>0</v>
      </c>
      <c r="AA20">
        <f t="shared" si="4"/>
        <v>0</v>
      </c>
      <c r="AB20">
        <f t="shared" si="5"/>
        <v>0</v>
      </c>
      <c r="AC20">
        <f t="shared" si="6"/>
        <v>0.1707347199787658</v>
      </c>
    </row>
    <row r="21" spans="2:31" x14ac:dyDescent="0.2">
      <c r="B21">
        <v>2.6749999999999998</v>
      </c>
      <c r="C21">
        <v>213.4161</v>
      </c>
      <c r="D21">
        <v>6.2345814260000001</v>
      </c>
      <c r="E21" t="s">
        <v>146</v>
      </c>
      <c r="F21" t="s">
        <v>178</v>
      </c>
      <c r="G21">
        <v>89.758816350000004</v>
      </c>
      <c r="H21" t="s">
        <v>110</v>
      </c>
      <c r="I21" t="s">
        <v>115</v>
      </c>
      <c r="J21">
        <v>6</v>
      </c>
      <c r="K21">
        <v>5056.29</v>
      </c>
      <c r="L21" t="s">
        <v>194</v>
      </c>
      <c r="M21">
        <v>130.143</v>
      </c>
      <c r="N21">
        <v>4.2208041864687351E-2</v>
      </c>
      <c r="O21">
        <v>1.1915948620313159E-5</v>
      </c>
      <c r="P21">
        <v>1.550777301293415</v>
      </c>
      <c r="Q21" t="s">
        <v>126</v>
      </c>
      <c r="R21" t="str">
        <f t="shared" si="0"/>
        <v>Other6</v>
      </c>
      <c r="S21">
        <v>6</v>
      </c>
      <c r="T21">
        <v>72.984593828975861</v>
      </c>
      <c r="W21">
        <v>6</v>
      </c>
      <c r="X21">
        <f t="shared" si="1"/>
        <v>0</v>
      </c>
      <c r="Y21">
        <f t="shared" si="2"/>
        <v>0</v>
      </c>
      <c r="Z21">
        <f t="shared" si="3"/>
        <v>57.253243447277384</v>
      </c>
      <c r="AA21">
        <f t="shared" si="4"/>
        <v>0.19821542606282491</v>
      </c>
      <c r="AB21">
        <f t="shared" si="5"/>
        <v>13.96867334294692</v>
      </c>
      <c r="AC21">
        <f t="shared" si="6"/>
        <v>1.5644616126887363</v>
      </c>
      <c r="AE21">
        <f>SUM(X16:AC34)</f>
        <v>129.49534716025192</v>
      </c>
    </row>
    <row r="22" spans="2:31" x14ac:dyDescent="0.2">
      <c r="B22">
        <v>2.7250000000000001</v>
      </c>
      <c r="C22">
        <v>9.8568999999999996</v>
      </c>
      <c r="D22">
        <v>6.3040489490000002</v>
      </c>
      <c r="E22" t="s">
        <v>51</v>
      </c>
      <c r="F22" t="s">
        <v>97</v>
      </c>
      <c r="G22">
        <v>97.905156460000001</v>
      </c>
      <c r="H22" t="s">
        <v>110</v>
      </c>
      <c r="I22" t="s">
        <v>114</v>
      </c>
      <c r="J22">
        <v>7</v>
      </c>
      <c r="K22">
        <v>5761.81</v>
      </c>
      <c r="L22" t="s">
        <v>194</v>
      </c>
      <c r="M22">
        <v>98.188999999999993</v>
      </c>
      <c r="N22">
        <v>1.710729788035357E-3</v>
      </c>
      <c r="O22">
        <v>4.8296408354644077E-7</v>
      </c>
      <c r="P22">
        <v>4.742176039934147E-2</v>
      </c>
      <c r="Q22" t="s">
        <v>125</v>
      </c>
      <c r="R22" t="str">
        <f t="shared" si="0"/>
        <v>Cycloalkanes7</v>
      </c>
      <c r="S22">
        <v>7</v>
      </c>
      <c r="T22">
        <v>8.3853614685570328</v>
      </c>
      <c r="W22">
        <v>7</v>
      </c>
      <c r="X22">
        <f t="shared" si="1"/>
        <v>0</v>
      </c>
      <c r="Y22">
        <f t="shared" si="2"/>
        <v>0</v>
      </c>
      <c r="Z22">
        <f t="shared" si="3"/>
        <v>5.5770265824123193</v>
      </c>
      <c r="AA22">
        <f t="shared" si="4"/>
        <v>8.6401431793266009E-2</v>
      </c>
      <c r="AB22">
        <f t="shared" si="5"/>
        <v>0.80948760739542425</v>
      </c>
      <c r="AC22">
        <f t="shared" si="6"/>
        <v>1.9124458469560235</v>
      </c>
    </row>
    <row r="23" spans="2:31" x14ac:dyDescent="0.2">
      <c r="B23">
        <v>2.8109999999999999</v>
      </c>
      <c r="C23">
        <v>2.4971999999999999</v>
      </c>
      <c r="D23">
        <v>6.5434375539999996</v>
      </c>
      <c r="E23" t="s">
        <v>147</v>
      </c>
      <c r="F23" t="s">
        <v>179</v>
      </c>
      <c r="G23">
        <v>84.713802459999997</v>
      </c>
      <c r="H23" t="s">
        <v>110</v>
      </c>
      <c r="I23" t="s">
        <v>115</v>
      </c>
      <c r="J23">
        <v>6</v>
      </c>
      <c r="K23">
        <v>5056.29</v>
      </c>
      <c r="L23" t="s">
        <v>194</v>
      </c>
      <c r="M23">
        <v>98.144999999999996</v>
      </c>
      <c r="N23">
        <v>4.9387990008484478E-4</v>
      </c>
      <c r="O23">
        <v>1.394295317675003E-7</v>
      </c>
      <c r="P23">
        <v>1.368431139532131E-2</v>
      </c>
      <c r="Q23" t="s">
        <v>126</v>
      </c>
      <c r="R23" t="str">
        <f t="shared" si="0"/>
        <v>Other6</v>
      </c>
      <c r="S23">
        <v>8</v>
      </c>
      <c r="T23">
        <v>6.8058130168980391</v>
      </c>
      <c r="W23">
        <v>8</v>
      </c>
      <c r="X23">
        <f t="shared" si="1"/>
        <v>0</v>
      </c>
      <c r="Y23">
        <f t="shared" si="2"/>
        <v>0.1842478341376636</v>
      </c>
      <c r="Z23">
        <f t="shared" si="3"/>
        <v>2.6976039481025995</v>
      </c>
      <c r="AA23">
        <f t="shared" si="4"/>
        <v>0.92259245009198998</v>
      </c>
      <c r="AB23">
        <f t="shared" si="5"/>
        <v>0</v>
      </c>
      <c r="AC23">
        <f t="shared" si="6"/>
        <v>3.001368784565785</v>
      </c>
    </row>
    <row r="24" spans="2:31" x14ac:dyDescent="0.2">
      <c r="B24">
        <v>2.9350000000000001</v>
      </c>
      <c r="C24">
        <v>168.2569</v>
      </c>
      <c r="D24">
        <v>6.7487612800000001</v>
      </c>
      <c r="E24" t="s">
        <v>148</v>
      </c>
      <c r="F24" t="s">
        <v>97</v>
      </c>
      <c r="G24">
        <v>94.433065540000001</v>
      </c>
      <c r="H24" t="s">
        <v>110</v>
      </c>
      <c r="I24" t="s">
        <v>193</v>
      </c>
      <c r="J24">
        <v>7</v>
      </c>
      <c r="K24">
        <v>5761.81</v>
      </c>
      <c r="L24" t="s">
        <v>194</v>
      </c>
      <c r="M24">
        <v>98.188999999999993</v>
      </c>
      <c r="N24">
        <v>2.9202091009595942E-2</v>
      </c>
      <c r="O24">
        <v>8.2441781400709277E-6</v>
      </c>
      <c r="P24">
        <v>0.80948760739542425</v>
      </c>
      <c r="Q24" t="s">
        <v>130</v>
      </c>
      <c r="R24" t="str">
        <f t="shared" si="0"/>
        <v>Alkenes/Alkynes7</v>
      </c>
      <c r="S24">
        <v>9</v>
      </c>
      <c r="T24">
        <v>6.3279933663297427</v>
      </c>
      <c r="W24">
        <v>9</v>
      </c>
      <c r="X24">
        <f t="shared" si="1"/>
        <v>3.6841498236725993E-2</v>
      </c>
      <c r="Y24">
        <f t="shared" si="2"/>
        <v>0</v>
      </c>
      <c r="Z24">
        <f t="shared" si="3"/>
        <v>0.81813528764820509</v>
      </c>
      <c r="AA24">
        <f t="shared" si="4"/>
        <v>0.47911075507801426</v>
      </c>
      <c r="AB24">
        <f t="shared" si="5"/>
        <v>2.4506280106276111E-2</v>
      </c>
      <c r="AC24">
        <f t="shared" si="6"/>
        <v>4.9693995452605204</v>
      </c>
    </row>
    <row r="25" spans="2:31" x14ac:dyDescent="0.2">
      <c r="B25">
        <v>3.145</v>
      </c>
      <c r="C25">
        <v>30.547799999999999</v>
      </c>
      <c r="D25">
        <v>7.2469999999999999</v>
      </c>
      <c r="E25" t="s">
        <v>149</v>
      </c>
      <c r="F25" t="s">
        <v>180</v>
      </c>
      <c r="G25">
        <v>63.500267239999999</v>
      </c>
      <c r="H25" t="s">
        <v>110</v>
      </c>
      <c r="I25" t="s">
        <v>115</v>
      </c>
      <c r="J25">
        <v>5</v>
      </c>
      <c r="K25">
        <v>4350.7700000000004</v>
      </c>
      <c r="L25" t="s">
        <v>194</v>
      </c>
      <c r="M25">
        <v>86.133999999999986</v>
      </c>
      <c r="N25">
        <v>7.0212399184512164E-3</v>
      </c>
      <c r="O25">
        <v>1.9821988991427989E-6</v>
      </c>
      <c r="P25">
        <v>0.1707347199787658</v>
      </c>
      <c r="Q25" t="s">
        <v>126</v>
      </c>
      <c r="R25" t="str">
        <f t="shared" si="0"/>
        <v>Other5</v>
      </c>
      <c r="S25">
        <v>10</v>
      </c>
      <c r="T25">
        <v>13.40386037523796</v>
      </c>
      <c r="W25">
        <v>10</v>
      </c>
      <c r="X25">
        <f t="shared" si="1"/>
        <v>0.13374777946410582</v>
      </c>
      <c r="Y25">
        <f t="shared" si="2"/>
        <v>0</v>
      </c>
      <c r="Z25">
        <f t="shared" si="3"/>
        <v>0.19272208355708054</v>
      </c>
      <c r="AA25">
        <f t="shared" si="4"/>
        <v>7.3997969780657466E-2</v>
      </c>
      <c r="AB25">
        <f t="shared" si="5"/>
        <v>0</v>
      </c>
      <c r="AC25">
        <f t="shared" si="6"/>
        <v>13.003392542436117</v>
      </c>
    </row>
    <row r="26" spans="2:31" x14ac:dyDescent="0.2">
      <c r="B26">
        <v>3.4049999999999998</v>
      </c>
      <c r="C26">
        <v>33.746899999999997</v>
      </c>
      <c r="D26">
        <v>7.7289000000000003</v>
      </c>
      <c r="E26" t="s">
        <v>55</v>
      </c>
      <c r="F26" t="s">
        <v>99</v>
      </c>
      <c r="G26">
        <v>93.768643769999997</v>
      </c>
      <c r="H26" t="s">
        <v>110</v>
      </c>
      <c r="I26" t="s">
        <v>114</v>
      </c>
      <c r="J26">
        <v>8</v>
      </c>
      <c r="K26">
        <v>6467.33</v>
      </c>
      <c r="L26" t="s">
        <v>194</v>
      </c>
      <c r="M26">
        <v>112.21599999999999</v>
      </c>
      <c r="N26">
        <v>5.2180575291503597E-3</v>
      </c>
      <c r="O26">
        <v>1.473134091710001E-6</v>
      </c>
      <c r="P26">
        <v>0.16530921523532949</v>
      </c>
      <c r="Q26" t="s">
        <v>125</v>
      </c>
      <c r="R26" t="str">
        <f t="shared" si="0"/>
        <v>Cycloalkanes8</v>
      </c>
      <c r="S26">
        <v>11</v>
      </c>
      <c r="T26">
        <v>0.74027980099423263</v>
      </c>
      <c r="W26">
        <v>11</v>
      </c>
      <c r="X26">
        <f t="shared" si="1"/>
        <v>0</v>
      </c>
      <c r="Y26">
        <f t="shared" si="2"/>
        <v>0</v>
      </c>
      <c r="Z26">
        <f t="shared" si="3"/>
        <v>0.11997256778363227</v>
      </c>
      <c r="AA26">
        <f t="shared" si="4"/>
        <v>0</v>
      </c>
      <c r="AB26">
        <f t="shared" si="5"/>
        <v>0</v>
      </c>
      <c r="AC26">
        <f t="shared" si="6"/>
        <v>0.62030723321060044</v>
      </c>
    </row>
    <row r="27" spans="2:31" x14ac:dyDescent="0.2">
      <c r="B27">
        <v>3.4820000000000002</v>
      </c>
      <c r="C27">
        <v>304.6927</v>
      </c>
      <c r="D27">
        <v>8.0096541210000005</v>
      </c>
      <c r="E27" t="s">
        <v>150</v>
      </c>
      <c r="F27" t="s">
        <v>181</v>
      </c>
      <c r="G27">
        <v>79.009810569999999</v>
      </c>
      <c r="H27" t="s">
        <v>110</v>
      </c>
      <c r="I27" t="s">
        <v>115</v>
      </c>
      <c r="J27">
        <v>7</v>
      </c>
      <c r="K27">
        <v>5761.81</v>
      </c>
      <c r="L27" t="s">
        <v>194</v>
      </c>
      <c r="M27">
        <v>110.15600000000001</v>
      </c>
      <c r="N27">
        <v>5.288142094237748E-2</v>
      </c>
      <c r="O27">
        <v>1.4929199912628779E-5</v>
      </c>
      <c r="P27">
        <v>1.644540945575536</v>
      </c>
      <c r="Q27" t="s">
        <v>126</v>
      </c>
      <c r="R27" t="str">
        <f t="shared" si="0"/>
        <v>Other7</v>
      </c>
      <c r="S27">
        <v>12</v>
      </c>
      <c r="T27">
        <v>1.259240874087199E-2</v>
      </c>
      <c r="W27">
        <v>12</v>
      </c>
      <c r="X27">
        <f t="shared" si="1"/>
        <v>0</v>
      </c>
      <c r="Y27">
        <f t="shared" si="2"/>
        <v>0</v>
      </c>
      <c r="Z27">
        <f t="shared" si="3"/>
        <v>1.259240874087199E-2</v>
      </c>
      <c r="AA27">
        <f t="shared" si="4"/>
        <v>0</v>
      </c>
      <c r="AB27">
        <f t="shared" si="5"/>
        <v>0</v>
      </c>
      <c r="AC27">
        <f t="shared" si="6"/>
        <v>0</v>
      </c>
    </row>
    <row r="28" spans="2:31" x14ac:dyDescent="0.2">
      <c r="B28">
        <v>3.589</v>
      </c>
      <c r="C28">
        <v>161.31030000000001</v>
      </c>
      <c r="D28">
        <v>8.2804233509999996</v>
      </c>
      <c r="E28" t="s">
        <v>56</v>
      </c>
      <c r="F28" t="s">
        <v>98</v>
      </c>
      <c r="G28">
        <v>97.831492699999998</v>
      </c>
      <c r="H28" t="s">
        <v>110</v>
      </c>
      <c r="I28" t="s">
        <v>112</v>
      </c>
      <c r="J28">
        <v>8</v>
      </c>
      <c r="K28">
        <v>6467.33</v>
      </c>
      <c r="L28" t="s">
        <v>194</v>
      </c>
      <c r="M28">
        <v>114.232</v>
      </c>
      <c r="N28">
        <v>2.494233323488983E-2</v>
      </c>
      <c r="O28">
        <v>7.0415861093602041E-6</v>
      </c>
      <c r="P28">
        <v>0.80437446444443483</v>
      </c>
      <c r="Q28" t="s">
        <v>123</v>
      </c>
      <c r="R28" t="str">
        <f t="shared" si="0"/>
        <v>Branched Alkanes8</v>
      </c>
      <c r="S28">
        <v>13</v>
      </c>
      <c r="T28">
        <v>5.7675109404561928E-2</v>
      </c>
      <c r="W28">
        <v>13</v>
      </c>
      <c r="X28">
        <f t="shared" si="1"/>
        <v>0</v>
      </c>
      <c r="Y28">
        <f t="shared" si="2"/>
        <v>0</v>
      </c>
      <c r="Z28">
        <f t="shared" si="3"/>
        <v>5.7675109404561928E-2</v>
      </c>
      <c r="AA28">
        <f t="shared" si="4"/>
        <v>0</v>
      </c>
      <c r="AB28">
        <f t="shared" si="5"/>
        <v>0</v>
      </c>
      <c r="AC28">
        <f t="shared" si="6"/>
        <v>0</v>
      </c>
    </row>
    <row r="29" spans="2:31" x14ac:dyDescent="0.2">
      <c r="B29">
        <v>3.6480000000000001</v>
      </c>
      <c r="C29">
        <v>83.869600000000005</v>
      </c>
      <c r="D29">
        <v>8.4806512509999994</v>
      </c>
      <c r="E29" t="s">
        <v>151</v>
      </c>
      <c r="F29" t="s">
        <v>182</v>
      </c>
      <c r="G29">
        <v>75.850357959999997</v>
      </c>
      <c r="H29" t="s">
        <v>110</v>
      </c>
      <c r="I29" t="s">
        <v>115</v>
      </c>
      <c r="J29">
        <v>11</v>
      </c>
      <c r="K29">
        <v>8583.89</v>
      </c>
      <c r="L29" t="s">
        <v>194</v>
      </c>
      <c r="M29">
        <v>162.232</v>
      </c>
      <c r="N29">
        <v>9.7705818690593665E-3</v>
      </c>
      <c r="O29">
        <v>2.7583784131829232E-6</v>
      </c>
      <c r="P29">
        <v>0.44749724672749192</v>
      </c>
      <c r="Q29" t="s">
        <v>126</v>
      </c>
      <c r="R29" t="str">
        <f t="shared" si="0"/>
        <v>Other11</v>
      </c>
      <c r="S29">
        <v>14</v>
      </c>
      <c r="T29">
        <v>0</v>
      </c>
      <c r="W29">
        <v>14</v>
      </c>
      <c r="X29">
        <f t="shared" si="1"/>
        <v>0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0</v>
      </c>
      <c r="AC29">
        <f t="shared" si="6"/>
        <v>0</v>
      </c>
    </row>
    <row r="30" spans="2:31" x14ac:dyDescent="0.2">
      <c r="B30">
        <v>3.7149999999999999</v>
      </c>
      <c r="C30">
        <v>8.2720000000000002</v>
      </c>
      <c r="D30">
        <v>8.5731790050000001</v>
      </c>
      <c r="E30" t="s">
        <v>152</v>
      </c>
      <c r="F30" t="s">
        <v>183</v>
      </c>
      <c r="G30">
        <v>77.461386540000007</v>
      </c>
      <c r="H30" t="s">
        <v>110</v>
      </c>
      <c r="I30" t="s">
        <v>114</v>
      </c>
      <c r="J30">
        <v>7</v>
      </c>
      <c r="K30">
        <v>5761.81</v>
      </c>
      <c r="L30" t="s">
        <v>194</v>
      </c>
      <c r="M30">
        <v>96.173000000000002</v>
      </c>
      <c r="N30">
        <v>1.43565997490372E-3</v>
      </c>
      <c r="O30">
        <v>4.0530784517405652E-7</v>
      </c>
      <c r="P30">
        <v>3.8979671393924532E-2</v>
      </c>
      <c r="Q30" t="s">
        <v>125</v>
      </c>
      <c r="R30" t="str">
        <f t="shared" si="0"/>
        <v>Cycloalkanes7</v>
      </c>
      <c r="S30">
        <v>15</v>
      </c>
      <c r="T30">
        <v>0</v>
      </c>
      <c r="W30">
        <v>15</v>
      </c>
      <c r="X30">
        <f t="shared" si="1"/>
        <v>0</v>
      </c>
      <c r="Y30">
        <f t="shared" si="2"/>
        <v>0</v>
      </c>
      <c r="Z30">
        <f t="shared" si="3"/>
        <v>0</v>
      </c>
      <c r="AA30">
        <f t="shared" si="4"/>
        <v>0</v>
      </c>
      <c r="AB30">
        <f t="shared" si="5"/>
        <v>0</v>
      </c>
      <c r="AC30">
        <f t="shared" si="6"/>
        <v>0</v>
      </c>
    </row>
    <row r="31" spans="2:31" x14ac:dyDescent="0.2">
      <c r="B31">
        <v>3.7589999999999999</v>
      </c>
      <c r="C31">
        <v>6.2192999999999996</v>
      </c>
      <c r="D31">
        <v>8.6446000000000005</v>
      </c>
      <c r="E31" t="s">
        <v>58</v>
      </c>
      <c r="F31" t="s">
        <v>98</v>
      </c>
      <c r="G31">
        <v>97.459257280000003</v>
      </c>
      <c r="H31" t="s">
        <v>110</v>
      </c>
      <c r="I31" t="s">
        <v>112</v>
      </c>
      <c r="J31">
        <v>8</v>
      </c>
      <c r="K31">
        <v>6467.33</v>
      </c>
      <c r="L31" t="s">
        <v>194</v>
      </c>
      <c r="M31">
        <v>114.232</v>
      </c>
      <c r="N31">
        <v>9.6164877932624433E-4</v>
      </c>
      <c r="O31">
        <v>2.7148753979097368E-7</v>
      </c>
      <c r="P31">
        <v>3.1012564645402509E-2</v>
      </c>
      <c r="Q31" t="s">
        <v>123</v>
      </c>
      <c r="R31" t="str">
        <f t="shared" si="0"/>
        <v>Branched Alkanes8</v>
      </c>
      <c r="S31">
        <v>16</v>
      </c>
      <c r="T31">
        <v>0</v>
      </c>
      <c r="W31">
        <v>16</v>
      </c>
      <c r="X31">
        <f t="shared" si="1"/>
        <v>0</v>
      </c>
      <c r="Y31">
        <f t="shared" si="2"/>
        <v>0</v>
      </c>
      <c r="Z31">
        <f t="shared" si="3"/>
        <v>0</v>
      </c>
      <c r="AA31">
        <f t="shared" si="4"/>
        <v>0</v>
      </c>
      <c r="AB31">
        <f t="shared" si="5"/>
        <v>0</v>
      </c>
      <c r="AC31">
        <f t="shared" si="6"/>
        <v>0</v>
      </c>
    </row>
    <row r="32" spans="2:31" x14ac:dyDescent="0.2">
      <c r="B32">
        <v>3.7919999999999998</v>
      </c>
      <c r="C32">
        <v>15.539400000000001</v>
      </c>
      <c r="D32">
        <v>8.7909795299999995</v>
      </c>
      <c r="E32" t="s">
        <v>59</v>
      </c>
      <c r="F32" t="s">
        <v>99</v>
      </c>
      <c r="G32">
        <v>90.543093659999997</v>
      </c>
      <c r="H32" t="s">
        <v>110</v>
      </c>
      <c r="I32" t="s">
        <v>114</v>
      </c>
      <c r="J32">
        <v>8</v>
      </c>
      <c r="K32">
        <v>6467.33</v>
      </c>
      <c r="L32" t="s">
        <v>194</v>
      </c>
      <c r="M32">
        <v>112.21599999999999</v>
      </c>
      <c r="N32">
        <v>2.4027535319830601E-3</v>
      </c>
      <c r="O32">
        <v>6.7833252549770191E-7</v>
      </c>
      <c r="P32">
        <v>7.6119762681250119E-2</v>
      </c>
      <c r="Q32" t="s">
        <v>125</v>
      </c>
      <c r="R32" t="str">
        <f t="shared" si="0"/>
        <v>Cycloalkanes8</v>
      </c>
      <c r="S32">
        <v>17</v>
      </c>
      <c r="T32">
        <v>0</v>
      </c>
      <c r="W32">
        <v>17</v>
      </c>
      <c r="X32">
        <f t="shared" si="1"/>
        <v>0</v>
      </c>
      <c r="Y32">
        <f t="shared" si="2"/>
        <v>0</v>
      </c>
      <c r="Z32">
        <f t="shared" si="3"/>
        <v>0</v>
      </c>
      <c r="AA32">
        <f t="shared" si="4"/>
        <v>0</v>
      </c>
      <c r="AB32">
        <f t="shared" si="5"/>
        <v>0</v>
      </c>
      <c r="AC32">
        <f t="shared" si="6"/>
        <v>0</v>
      </c>
    </row>
    <row r="33" spans="2:29" x14ac:dyDescent="0.2">
      <c r="B33">
        <v>3.8260000000000001</v>
      </c>
      <c r="C33">
        <v>19.502400000000002</v>
      </c>
      <c r="D33">
        <v>8.8783584859999998</v>
      </c>
      <c r="E33" t="s">
        <v>153</v>
      </c>
      <c r="F33" t="s">
        <v>101</v>
      </c>
      <c r="G33">
        <v>95.986341999999993</v>
      </c>
      <c r="H33" t="s">
        <v>110</v>
      </c>
      <c r="I33" t="s">
        <v>112</v>
      </c>
      <c r="J33">
        <v>9</v>
      </c>
      <c r="K33">
        <v>7172.85</v>
      </c>
      <c r="L33" t="s">
        <v>194</v>
      </c>
      <c r="M33">
        <v>128.25899999999999</v>
      </c>
      <c r="N33">
        <v>2.718919258035509E-3</v>
      </c>
      <c r="O33">
        <v>7.6759074219542866E-7</v>
      </c>
      <c r="P33">
        <v>9.8450421003243471E-2</v>
      </c>
      <c r="Q33" t="s">
        <v>123</v>
      </c>
      <c r="R33" t="str">
        <f t="shared" si="0"/>
        <v>Branched Alkanes9</v>
      </c>
      <c r="S33">
        <v>18</v>
      </c>
      <c r="T33">
        <v>2.9123947239275982E-2</v>
      </c>
      <c r="W33">
        <v>18</v>
      </c>
      <c r="X33">
        <f t="shared" si="1"/>
        <v>0</v>
      </c>
      <c r="Y33">
        <f t="shared" si="2"/>
        <v>0</v>
      </c>
      <c r="Z33">
        <f t="shared" si="3"/>
        <v>2.9123947239275982E-2</v>
      </c>
      <c r="AA33">
        <f t="shared" si="4"/>
        <v>0</v>
      </c>
      <c r="AB33">
        <f t="shared" si="5"/>
        <v>0</v>
      </c>
      <c r="AC33">
        <f t="shared" si="6"/>
        <v>0</v>
      </c>
    </row>
    <row r="34" spans="2:29" x14ac:dyDescent="0.2">
      <c r="B34">
        <v>3.8849999999999998</v>
      </c>
      <c r="C34">
        <v>2.0392000000000001</v>
      </c>
      <c r="D34">
        <v>8.9564463599999993</v>
      </c>
      <c r="E34" t="s">
        <v>154</v>
      </c>
      <c r="F34" t="s">
        <v>99</v>
      </c>
      <c r="G34">
        <v>97.014446719999995</v>
      </c>
      <c r="H34" t="s">
        <v>110</v>
      </c>
      <c r="I34" t="s">
        <v>114</v>
      </c>
      <c r="J34">
        <v>8</v>
      </c>
      <c r="K34">
        <v>6467.33</v>
      </c>
      <c r="L34" t="s">
        <v>194</v>
      </c>
      <c r="M34">
        <v>112.21599999999999</v>
      </c>
      <c r="N34">
        <v>3.1530786275016121E-4</v>
      </c>
      <c r="O34">
        <v>8.9016029318694009E-8</v>
      </c>
      <c r="P34">
        <v>9.9890227460265654E-3</v>
      </c>
      <c r="Q34" t="s">
        <v>125</v>
      </c>
      <c r="R34" t="str">
        <f t="shared" si="0"/>
        <v>Cycloalkanes8</v>
      </c>
    </row>
    <row r="35" spans="2:29" x14ac:dyDescent="0.2">
      <c r="B35">
        <v>3.923</v>
      </c>
      <c r="C35">
        <v>17.212700000000002</v>
      </c>
      <c r="D35">
        <v>9.0806590880000009</v>
      </c>
      <c r="E35" t="s">
        <v>155</v>
      </c>
      <c r="F35" t="s">
        <v>99</v>
      </c>
      <c r="G35">
        <v>97.064345180000004</v>
      </c>
      <c r="H35" t="s">
        <v>110</v>
      </c>
      <c r="I35" t="s">
        <v>114</v>
      </c>
      <c r="J35">
        <v>8</v>
      </c>
      <c r="K35">
        <v>6467.33</v>
      </c>
      <c r="L35" t="s">
        <v>194</v>
      </c>
      <c r="M35">
        <v>112.21599999999999</v>
      </c>
      <c r="N35">
        <v>2.6614847239896529E-3</v>
      </c>
      <c r="O35">
        <v>7.5137613174474519E-7</v>
      </c>
      <c r="P35">
        <v>8.4316423999868315E-2</v>
      </c>
      <c r="Q35" t="s">
        <v>125</v>
      </c>
      <c r="R35" t="str">
        <f t="shared" si="0"/>
        <v>Cycloalkanes8</v>
      </c>
    </row>
    <row r="36" spans="2:29" x14ac:dyDescent="0.2">
      <c r="B36">
        <v>3.9710000000000001</v>
      </c>
      <c r="C36">
        <v>73.898700000000005</v>
      </c>
      <c r="D36">
        <v>9.1878712999999994</v>
      </c>
      <c r="E36" t="s">
        <v>61</v>
      </c>
      <c r="F36" t="s">
        <v>99</v>
      </c>
      <c r="G36">
        <v>81.946411389999994</v>
      </c>
      <c r="H36" t="s">
        <v>110</v>
      </c>
      <c r="I36" t="s">
        <v>114</v>
      </c>
      <c r="J36">
        <v>8</v>
      </c>
      <c r="K36">
        <v>6467.33</v>
      </c>
      <c r="L36" t="s">
        <v>194</v>
      </c>
      <c r="M36">
        <v>112.21599999999999</v>
      </c>
      <c r="N36">
        <v>1.1426461924781941E-2</v>
      </c>
      <c r="O36">
        <v>3.2258576136785858E-6</v>
      </c>
      <c r="P36">
        <v>0.36199283797655613</v>
      </c>
      <c r="Q36" t="s">
        <v>125</v>
      </c>
      <c r="R36" t="str">
        <f t="shared" si="0"/>
        <v>Cycloalkanes8</v>
      </c>
    </row>
    <row r="37" spans="2:29" x14ac:dyDescent="0.2">
      <c r="B37">
        <v>4.0359999999999996</v>
      </c>
      <c r="C37">
        <v>36.949300000000001</v>
      </c>
      <c r="D37">
        <v>9.3355584129999993</v>
      </c>
      <c r="E37" t="s">
        <v>62</v>
      </c>
      <c r="F37" t="s">
        <v>98</v>
      </c>
      <c r="G37">
        <v>97.156520060000005</v>
      </c>
      <c r="H37" t="s">
        <v>110</v>
      </c>
      <c r="I37" t="s">
        <v>113</v>
      </c>
      <c r="J37">
        <v>8</v>
      </c>
      <c r="K37">
        <v>6467.33</v>
      </c>
      <c r="L37" t="s">
        <v>194</v>
      </c>
      <c r="M37">
        <v>114.232</v>
      </c>
      <c r="N37">
        <v>5.7132232312252507E-3</v>
      </c>
      <c r="O37">
        <v>1.6129266242179391E-6</v>
      </c>
      <c r="P37">
        <v>0.1842478341376636</v>
      </c>
      <c r="Q37" t="s">
        <v>124</v>
      </c>
      <c r="R37" t="str">
        <f t="shared" si="0"/>
        <v>Linear Alkanes8</v>
      </c>
    </row>
    <row r="38" spans="2:29" x14ac:dyDescent="0.2">
      <c r="B38">
        <v>4.1230000000000002</v>
      </c>
      <c r="C38">
        <v>8.2087000000000003</v>
      </c>
      <c r="D38">
        <v>9.5518485200000001</v>
      </c>
      <c r="E38" t="s">
        <v>156</v>
      </c>
      <c r="F38" t="s">
        <v>102</v>
      </c>
      <c r="G38">
        <v>74.542706550000005</v>
      </c>
      <c r="H38" t="s">
        <v>110</v>
      </c>
      <c r="I38" t="s">
        <v>114</v>
      </c>
      <c r="J38">
        <v>9</v>
      </c>
      <c r="K38">
        <v>7172.85</v>
      </c>
      <c r="L38" t="s">
        <v>194</v>
      </c>
      <c r="M38">
        <v>126.24299999999999</v>
      </c>
      <c r="N38">
        <v>1.1444126114445439E-3</v>
      </c>
      <c r="O38">
        <v>3.2308444732236109E-7</v>
      </c>
      <c r="P38">
        <v>4.0787149883316838E-2</v>
      </c>
      <c r="Q38" t="s">
        <v>125</v>
      </c>
      <c r="R38" t="str">
        <f t="shared" si="0"/>
        <v>Cycloalkanes9</v>
      </c>
    </row>
    <row r="39" spans="2:29" x14ac:dyDescent="0.2">
      <c r="B39">
        <v>4.1900000000000004</v>
      </c>
      <c r="C39">
        <v>5.0121000000000002</v>
      </c>
      <c r="D39">
        <v>9.6954999999999991</v>
      </c>
      <c r="E39" t="s">
        <v>157</v>
      </c>
      <c r="F39" t="s">
        <v>184</v>
      </c>
      <c r="G39">
        <v>73.436757679999999</v>
      </c>
      <c r="H39" t="s">
        <v>110</v>
      </c>
      <c r="I39" t="s">
        <v>193</v>
      </c>
      <c r="J39">
        <v>9</v>
      </c>
      <c r="K39">
        <v>7172.85</v>
      </c>
      <c r="L39" t="s">
        <v>194</v>
      </c>
      <c r="M39">
        <v>124.227</v>
      </c>
      <c r="N39">
        <v>6.9875990714987765E-4</v>
      </c>
      <c r="O39">
        <v>1.9727015951665991E-7</v>
      </c>
      <c r="P39">
        <v>2.4506280106276111E-2</v>
      </c>
      <c r="Q39" t="s">
        <v>130</v>
      </c>
      <c r="R39" t="str">
        <f t="shared" si="0"/>
        <v>Alkenes/Alkynes9</v>
      </c>
    </row>
    <row r="40" spans="2:29" x14ac:dyDescent="0.2">
      <c r="B40">
        <v>4.2409999999999997</v>
      </c>
      <c r="C40">
        <v>6.0975000000000001</v>
      </c>
      <c r="D40">
        <v>9.7854114380000006</v>
      </c>
      <c r="E40" t="s">
        <v>153</v>
      </c>
      <c r="F40" t="s">
        <v>101</v>
      </c>
      <c r="G40">
        <v>93.548814100000001</v>
      </c>
      <c r="H40" t="s">
        <v>110</v>
      </c>
      <c r="I40" t="s">
        <v>112</v>
      </c>
      <c r="J40">
        <v>9</v>
      </c>
      <c r="K40">
        <v>7172.85</v>
      </c>
      <c r="L40" t="s">
        <v>194</v>
      </c>
      <c r="M40">
        <v>128.25899999999999</v>
      </c>
      <c r="N40">
        <v>8.5008051193040423E-4</v>
      </c>
      <c r="O40">
        <v>2.3999018328701219E-7</v>
      </c>
      <c r="P40">
        <v>3.0780900918208891E-2</v>
      </c>
      <c r="Q40" t="s">
        <v>123</v>
      </c>
      <c r="R40" t="str">
        <f t="shared" si="0"/>
        <v>Branched Alkanes9</v>
      </c>
    </row>
    <row r="41" spans="2:29" x14ac:dyDescent="0.2">
      <c r="B41">
        <v>4.3010000000000002</v>
      </c>
      <c r="C41">
        <v>21.569199999999999</v>
      </c>
      <c r="D41">
        <v>9.9404180629999992</v>
      </c>
      <c r="E41" t="s">
        <v>158</v>
      </c>
      <c r="F41" t="s">
        <v>175</v>
      </c>
      <c r="G41">
        <v>83.798324199999996</v>
      </c>
      <c r="H41" t="s">
        <v>110</v>
      </c>
      <c r="I41" t="s">
        <v>115</v>
      </c>
      <c r="J41">
        <v>10</v>
      </c>
      <c r="K41">
        <v>7878.37</v>
      </c>
      <c r="L41" t="s">
        <v>194</v>
      </c>
      <c r="M41">
        <v>170.25200000000001</v>
      </c>
      <c r="N41">
        <v>2.7377744381134671E-3</v>
      </c>
      <c r="O41">
        <v>7.7291383578399151E-7</v>
      </c>
      <c r="P41">
        <v>0.13159012636989609</v>
      </c>
      <c r="Q41" t="s">
        <v>126</v>
      </c>
      <c r="R41" t="str">
        <f t="shared" si="0"/>
        <v>Other10</v>
      </c>
    </row>
    <row r="42" spans="2:29" x14ac:dyDescent="0.2">
      <c r="B42">
        <v>4.3470000000000004</v>
      </c>
      <c r="C42">
        <v>4.6534000000000004</v>
      </c>
      <c r="D42">
        <v>10.040100000000001</v>
      </c>
      <c r="E42" t="s">
        <v>65</v>
      </c>
      <c r="F42" t="s">
        <v>101</v>
      </c>
      <c r="G42">
        <v>91.70558801</v>
      </c>
      <c r="H42" t="s">
        <v>110</v>
      </c>
      <c r="I42" t="s">
        <v>112</v>
      </c>
      <c r="J42">
        <v>9</v>
      </c>
      <c r="K42">
        <v>7172.85</v>
      </c>
      <c r="L42" t="s">
        <v>194</v>
      </c>
      <c r="M42">
        <v>128.25899999999999</v>
      </c>
      <c r="N42">
        <v>6.4875189081048683E-4</v>
      </c>
      <c r="O42">
        <v>1.8315216382251461E-7</v>
      </c>
      <c r="P42">
        <v>2.3490913379711899E-2</v>
      </c>
      <c r="Q42" t="s">
        <v>123</v>
      </c>
      <c r="R42" t="str">
        <f t="shared" si="0"/>
        <v>Branched Alkanes9</v>
      </c>
    </row>
    <row r="43" spans="2:29" x14ac:dyDescent="0.2">
      <c r="B43">
        <v>4.4009999999999998</v>
      </c>
      <c r="C43">
        <v>45.904899999999998</v>
      </c>
      <c r="D43">
        <v>10.149800000000001</v>
      </c>
      <c r="E43" t="s">
        <v>159</v>
      </c>
      <c r="F43" t="s">
        <v>99</v>
      </c>
      <c r="G43">
        <v>94.124585240000002</v>
      </c>
      <c r="H43" t="s">
        <v>110</v>
      </c>
      <c r="I43" t="s">
        <v>114</v>
      </c>
      <c r="J43">
        <v>8</v>
      </c>
      <c r="K43">
        <v>6467.33</v>
      </c>
      <c r="L43" t="s">
        <v>194</v>
      </c>
      <c r="M43">
        <v>112.21599999999999</v>
      </c>
      <c r="N43">
        <v>7.0979677857786749E-3</v>
      </c>
      <c r="O43">
        <v>2.003860300250939E-6</v>
      </c>
      <c r="P43">
        <v>0.22486518745295939</v>
      </c>
      <c r="Q43" t="s">
        <v>125</v>
      </c>
      <c r="R43" t="str">
        <f t="shared" si="0"/>
        <v>Cycloalkanes8</v>
      </c>
    </row>
    <row r="44" spans="2:29" x14ac:dyDescent="0.2">
      <c r="B44">
        <v>4.4640000000000004</v>
      </c>
      <c r="C44">
        <v>20.347899999999999</v>
      </c>
      <c r="D44">
        <v>10.31200123</v>
      </c>
      <c r="E44" t="s">
        <v>160</v>
      </c>
      <c r="F44" t="s">
        <v>185</v>
      </c>
      <c r="G44">
        <v>70.809373199999996</v>
      </c>
      <c r="H44" t="s">
        <v>110</v>
      </c>
      <c r="I44" t="s">
        <v>115</v>
      </c>
      <c r="J44">
        <v>11</v>
      </c>
      <c r="K44">
        <v>8583.89</v>
      </c>
      <c r="L44" t="s">
        <v>194</v>
      </c>
      <c r="M44">
        <v>258.226</v>
      </c>
      <c r="N44">
        <v>2.3704753905280712E-3</v>
      </c>
      <c r="O44">
        <v>6.6921993324881495E-7</v>
      </c>
      <c r="P44">
        <v>0.1728099864831085</v>
      </c>
      <c r="Q44" t="s">
        <v>126</v>
      </c>
      <c r="R44" t="str">
        <f t="shared" si="0"/>
        <v>Other11</v>
      </c>
    </row>
    <row r="45" spans="2:29" x14ac:dyDescent="0.2">
      <c r="B45">
        <v>4.5049999999999999</v>
      </c>
      <c r="C45">
        <v>67.835499999999996</v>
      </c>
      <c r="D45">
        <v>10.367900000000001</v>
      </c>
      <c r="E45" t="s">
        <v>161</v>
      </c>
      <c r="F45" t="s">
        <v>102</v>
      </c>
      <c r="G45">
        <v>87.407334410000004</v>
      </c>
      <c r="H45" t="s">
        <v>110</v>
      </c>
      <c r="I45" t="s">
        <v>114</v>
      </c>
      <c r="J45">
        <v>9</v>
      </c>
      <c r="K45">
        <v>7172.85</v>
      </c>
      <c r="L45" t="s">
        <v>194</v>
      </c>
      <c r="M45">
        <v>126.24299999999999</v>
      </c>
      <c r="N45">
        <v>9.457258969586704E-3</v>
      </c>
      <c r="O45">
        <v>2.6699227680797241E-6</v>
      </c>
      <c r="P45">
        <v>0.33705906001068853</v>
      </c>
      <c r="Q45" t="s">
        <v>125</v>
      </c>
      <c r="R45" t="str">
        <f t="shared" si="0"/>
        <v>Cycloalkanes9</v>
      </c>
    </row>
    <row r="46" spans="2:29" x14ac:dyDescent="0.2">
      <c r="B46">
        <v>4.5430000000000001</v>
      </c>
      <c r="C46">
        <v>16.928799999999999</v>
      </c>
      <c r="D46">
        <v>10.470499009999999</v>
      </c>
      <c r="E46" t="s">
        <v>162</v>
      </c>
      <c r="F46" t="s">
        <v>186</v>
      </c>
      <c r="G46">
        <v>84.635105839999994</v>
      </c>
      <c r="H46" t="s">
        <v>110</v>
      </c>
      <c r="I46" t="s">
        <v>115</v>
      </c>
      <c r="J46">
        <v>7</v>
      </c>
      <c r="K46">
        <v>5761.81</v>
      </c>
      <c r="L46" t="s">
        <v>194</v>
      </c>
      <c r="M46">
        <v>128.17099999999999</v>
      </c>
      <c r="N46">
        <v>2.938104519239614E-3</v>
      </c>
      <c r="O46">
        <v>8.294699527783568E-7</v>
      </c>
      <c r="P46">
        <v>0.1063139933175548</v>
      </c>
      <c r="Q46" t="s">
        <v>126</v>
      </c>
      <c r="R46" t="str">
        <f t="shared" si="0"/>
        <v>Other7</v>
      </c>
    </row>
    <row r="47" spans="2:29" x14ac:dyDescent="0.2">
      <c r="B47">
        <v>4.6100000000000003</v>
      </c>
      <c r="C47">
        <v>10.5106</v>
      </c>
      <c r="D47">
        <v>10.574044499999999</v>
      </c>
      <c r="E47" t="s">
        <v>68</v>
      </c>
      <c r="F47" t="s">
        <v>102</v>
      </c>
      <c r="G47">
        <v>95.660724209999998</v>
      </c>
      <c r="H47" t="s">
        <v>110</v>
      </c>
      <c r="I47" t="s">
        <v>114</v>
      </c>
      <c r="J47">
        <v>9</v>
      </c>
      <c r="K47">
        <v>7172.85</v>
      </c>
      <c r="L47" t="s">
        <v>194</v>
      </c>
      <c r="M47">
        <v>126.24299999999999</v>
      </c>
      <c r="N47">
        <v>1.465331074816844E-3</v>
      </c>
      <c r="O47">
        <v>4.1368443139917499E-7</v>
      </c>
      <c r="P47">
        <v>5.2224763673126062E-2</v>
      </c>
      <c r="Q47" t="s">
        <v>125</v>
      </c>
      <c r="R47" t="str">
        <f t="shared" si="0"/>
        <v>Cycloalkanes9</v>
      </c>
    </row>
    <row r="48" spans="2:29" x14ac:dyDescent="0.2">
      <c r="B48">
        <v>4.7439999999999998</v>
      </c>
      <c r="C48">
        <v>17.874300000000002</v>
      </c>
      <c r="D48">
        <v>10.873200000000001</v>
      </c>
      <c r="E48" t="s">
        <v>65</v>
      </c>
      <c r="F48" t="s">
        <v>101</v>
      </c>
      <c r="G48">
        <v>96.724938739999999</v>
      </c>
      <c r="H48" t="s">
        <v>110</v>
      </c>
      <c r="I48" t="s">
        <v>112</v>
      </c>
      <c r="J48">
        <v>9</v>
      </c>
      <c r="K48">
        <v>7172.85</v>
      </c>
      <c r="L48" t="s">
        <v>194</v>
      </c>
      <c r="M48">
        <v>128.25899999999999</v>
      </c>
      <c r="N48">
        <v>2.4919383508647192E-3</v>
      </c>
      <c r="O48">
        <v>7.0351070653990039E-7</v>
      </c>
      <c r="P48">
        <v>9.0231579710101067E-2</v>
      </c>
      <c r="Q48" t="s">
        <v>123</v>
      </c>
      <c r="R48" t="str">
        <f t="shared" si="0"/>
        <v>Branched Alkanes9</v>
      </c>
    </row>
    <row r="49" spans="2:18" x14ac:dyDescent="0.2">
      <c r="B49">
        <v>4.8289999999999997</v>
      </c>
      <c r="C49">
        <v>17.374700000000001</v>
      </c>
      <c r="D49">
        <v>11.1363</v>
      </c>
      <c r="E49" t="s">
        <v>72</v>
      </c>
      <c r="F49" t="s">
        <v>102</v>
      </c>
      <c r="G49">
        <v>92.182184430000007</v>
      </c>
      <c r="H49" t="s">
        <v>110</v>
      </c>
      <c r="I49" t="s">
        <v>112</v>
      </c>
      <c r="J49">
        <v>9</v>
      </c>
      <c r="K49">
        <v>7172.85</v>
      </c>
      <c r="L49" t="s">
        <v>194</v>
      </c>
      <c r="M49">
        <v>126.24299999999999</v>
      </c>
      <c r="N49">
        <v>2.422286817652677E-3</v>
      </c>
      <c r="O49">
        <v>6.8384705822990586E-7</v>
      </c>
      <c r="P49">
        <v>8.6330904172118E-2</v>
      </c>
      <c r="Q49" t="s">
        <v>123</v>
      </c>
      <c r="R49" t="str">
        <f t="shared" si="0"/>
        <v>Branched Alkanes9</v>
      </c>
    </row>
    <row r="50" spans="2:18" x14ac:dyDescent="0.2">
      <c r="B50">
        <v>4.8689999999999998</v>
      </c>
      <c r="C50">
        <v>4.8875000000000002</v>
      </c>
      <c r="D50">
        <v>11.2043</v>
      </c>
      <c r="E50" t="s">
        <v>72</v>
      </c>
      <c r="F50" t="s">
        <v>102</v>
      </c>
      <c r="G50">
        <v>94.251575849999995</v>
      </c>
      <c r="H50" t="s">
        <v>110</v>
      </c>
      <c r="I50" t="s">
        <v>112</v>
      </c>
      <c r="J50">
        <v>9</v>
      </c>
      <c r="K50">
        <v>7172.85</v>
      </c>
      <c r="L50" t="s">
        <v>194</v>
      </c>
      <c r="M50">
        <v>126.24299999999999</v>
      </c>
      <c r="N50">
        <v>6.813888482262978E-4</v>
      </c>
      <c r="O50">
        <v>1.9236605507425541E-7</v>
      </c>
      <c r="P50">
        <v>2.428486789073922E-2</v>
      </c>
      <c r="Q50" t="s">
        <v>123</v>
      </c>
      <c r="R50" t="str">
        <f t="shared" si="0"/>
        <v>Branched Alkanes9</v>
      </c>
    </row>
    <row r="51" spans="2:18" x14ac:dyDescent="0.2">
      <c r="B51">
        <v>4.9050000000000002</v>
      </c>
      <c r="C51">
        <v>5.4813000000000001</v>
      </c>
      <c r="D51">
        <v>11.30617054</v>
      </c>
      <c r="E51" t="s">
        <v>163</v>
      </c>
      <c r="F51" t="s">
        <v>187</v>
      </c>
      <c r="G51">
        <v>69.992042150000003</v>
      </c>
      <c r="H51" t="s">
        <v>110</v>
      </c>
      <c r="I51" t="s">
        <v>112</v>
      </c>
      <c r="J51">
        <v>18</v>
      </c>
      <c r="K51">
        <v>13522.53</v>
      </c>
      <c r="L51" t="s">
        <v>194</v>
      </c>
      <c r="M51">
        <v>254.50200000000001</v>
      </c>
      <c r="N51">
        <v>4.0534574521187972E-4</v>
      </c>
      <c r="O51">
        <v>1.144350427080179E-7</v>
      </c>
      <c r="P51">
        <v>2.9123947239275982E-2</v>
      </c>
      <c r="Q51" t="s">
        <v>123</v>
      </c>
      <c r="R51" t="str">
        <f t="shared" si="0"/>
        <v>Branched Alkanes18</v>
      </c>
    </row>
    <row r="52" spans="2:18" x14ac:dyDescent="0.2">
      <c r="B52">
        <v>4.9660000000000002</v>
      </c>
      <c r="C52">
        <v>92.027500000000003</v>
      </c>
      <c r="D52">
        <v>11.02451415</v>
      </c>
      <c r="E52" t="s">
        <v>71</v>
      </c>
      <c r="F52" t="s">
        <v>101</v>
      </c>
      <c r="G52">
        <v>97.762588940000001</v>
      </c>
      <c r="H52" t="s">
        <v>111</v>
      </c>
      <c r="I52" t="s">
        <v>112</v>
      </c>
      <c r="J52">
        <v>9</v>
      </c>
      <c r="K52">
        <v>7172.85</v>
      </c>
      <c r="L52" t="s">
        <v>194</v>
      </c>
      <c r="M52">
        <v>128.25899999999999</v>
      </c>
      <c r="N52">
        <v>1.282997692688401E-2</v>
      </c>
      <c r="O52">
        <v>3.6220904620656848E-6</v>
      </c>
      <c r="P52">
        <v>0.46456570057408259</v>
      </c>
      <c r="Q52" t="s">
        <v>123</v>
      </c>
      <c r="R52" t="str">
        <f t="shared" si="0"/>
        <v>Branched Alkanes9</v>
      </c>
    </row>
    <row r="53" spans="2:18" x14ac:dyDescent="0.2">
      <c r="B53">
        <v>5.1349999999999998</v>
      </c>
      <c r="C53">
        <v>9.8696000000000002</v>
      </c>
      <c r="D53">
        <v>11.79234892</v>
      </c>
      <c r="E53" t="s">
        <v>73</v>
      </c>
      <c r="F53" t="s">
        <v>102</v>
      </c>
      <c r="G53">
        <v>95.747416990000005</v>
      </c>
      <c r="H53" t="s">
        <v>110</v>
      </c>
      <c r="I53" t="s">
        <v>114</v>
      </c>
      <c r="J53">
        <v>9</v>
      </c>
      <c r="K53">
        <v>7172.85</v>
      </c>
      <c r="L53" t="s">
        <v>194</v>
      </c>
      <c r="M53">
        <v>126.24299999999999</v>
      </c>
      <c r="N53">
        <v>1.375966317433098E-3</v>
      </c>
      <c r="O53">
        <v>3.8845545108150812E-7</v>
      </c>
      <c r="P53">
        <v>4.903978151088282E-2</v>
      </c>
      <c r="Q53" t="s">
        <v>125</v>
      </c>
      <c r="R53" t="str">
        <f t="shared" si="0"/>
        <v>Cycloalkanes9</v>
      </c>
    </row>
    <row r="54" spans="2:18" x14ac:dyDescent="0.2">
      <c r="B54">
        <v>5.2270000000000003</v>
      </c>
      <c r="C54">
        <v>6.6938000000000004</v>
      </c>
      <c r="D54">
        <v>11.986800000000001</v>
      </c>
      <c r="E54" t="s">
        <v>164</v>
      </c>
      <c r="F54" t="s">
        <v>103</v>
      </c>
      <c r="G54">
        <v>92.122531199999997</v>
      </c>
      <c r="H54" t="s">
        <v>110</v>
      </c>
      <c r="I54" t="s">
        <v>112</v>
      </c>
      <c r="J54">
        <v>10</v>
      </c>
      <c r="K54">
        <v>7878.37</v>
      </c>
      <c r="L54" t="s">
        <v>194</v>
      </c>
      <c r="M54">
        <v>142.286</v>
      </c>
      <c r="N54">
        <v>8.4964275605233072E-4</v>
      </c>
      <c r="O54">
        <v>2.398665983889473E-7</v>
      </c>
      <c r="P54">
        <v>3.4129658818369761E-2</v>
      </c>
      <c r="Q54" t="s">
        <v>123</v>
      </c>
      <c r="R54" t="str">
        <f t="shared" si="0"/>
        <v>Branched Alkanes10</v>
      </c>
    </row>
    <row r="55" spans="2:18" x14ac:dyDescent="0.2">
      <c r="B55">
        <v>5.3159999999999998</v>
      </c>
      <c r="C55">
        <v>18.866399999999999</v>
      </c>
      <c r="D55">
        <v>12.21462513</v>
      </c>
      <c r="E55" t="s">
        <v>165</v>
      </c>
      <c r="F55" t="s">
        <v>103</v>
      </c>
      <c r="G55">
        <v>92.943542190000002</v>
      </c>
      <c r="H55" t="s">
        <v>110</v>
      </c>
      <c r="I55" t="s">
        <v>112</v>
      </c>
      <c r="J55">
        <v>10</v>
      </c>
      <c r="K55">
        <v>7878.37</v>
      </c>
      <c r="L55" t="s">
        <v>194</v>
      </c>
      <c r="M55">
        <v>142.286</v>
      </c>
      <c r="N55">
        <v>2.394708550118869E-3</v>
      </c>
      <c r="O55">
        <v>6.7606130924814531E-7</v>
      </c>
      <c r="P55">
        <v>9.6194059447681612E-2</v>
      </c>
      <c r="Q55" t="s">
        <v>123</v>
      </c>
      <c r="R55" t="str">
        <f t="shared" si="0"/>
        <v>Branched Alkanes10</v>
      </c>
    </row>
    <row r="56" spans="2:18" x14ac:dyDescent="0.2">
      <c r="B56">
        <v>5.41</v>
      </c>
      <c r="C56">
        <v>6.6535000000000002</v>
      </c>
      <c r="D56">
        <v>12.424229520000001</v>
      </c>
      <c r="E56" t="s">
        <v>78</v>
      </c>
      <c r="F56" t="s">
        <v>103</v>
      </c>
      <c r="G56">
        <v>89.867684780000005</v>
      </c>
      <c r="H56" t="s">
        <v>110</v>
      </c>
      <c r="I56" t="s">
        <v>112</v>
      </c>
      <c r="J56">
        <v>10</v>
      </c>
      <c r="K56">
        <v>7878.37</v>
      </c>
      <c r="L56" t="s">
        <v>194</v>
      </c>
      <c r="M56">
        <v>142.286</v>
      </c>
      <c r="N56">
        <v>8.4452748474621027E-4</v>
      </c>
      <c r="O56">
        <v>2.3842248235394859E-7</v>
      </c>
      <c r="P56">
        <v>3.3924181324213917E-2</v>
      </c>
      <c r="Q56" t="s">
        <v>123</v>
      </c>
      <c r="R56" t="str">
        <f t="shared" si="0"/>
        <v>Branched Alkanes10</v>
      </c>
    </row>
    <row r="57" spans="2:18" x14ac:dyDescent="0.2">
      <c r="B57">
        <v>5.4820000000000002</v>
      </c>
      <c r="C57">
        <v>2.4615999999999998</v>
      </c>
      <c r="D57">
        <v>12.6067</v>
      </c>
      <c r="E57" t="s">
        <v>166</v>
      </c>
      <c r="F57" t="s">
        <v>188</v>
      </c>
      <c r="G57">
        <v>79.096402530000006</v>
      </c>
      <c r="H57" t="s">
        <v>110</v>
      </c>
      <c r="I57" t="s">
        <v>112</v>
      </c>
      <c r="J57">
        <v>12</v>
      </c>
      <c r="K57">
        <v>9289.41</v>
      </c>
      <c r="L57" t="s">
        <v>194</v>
      </c>
      <c r="M57">
        <v>168.32400000000001</v>
      </c>
      <c r="N57">
        <v>2.6498991862777067E-4</v>
      </c>
      <c r="O57">
        <v>7.4810536470568616E-8</v>
      </c>
      <c r="P57">
        <v>1.259240874087199E-2</v>
      </c>
      <c r="Q57" t="s">
        <v>123</v>
      </c>
      <c r="R57" t="str">
        <f t="shared" si="0"/>
        <v>Branched Alkanes12</v>
      </c>
    </row>
    <row r="58" spans="2:18" x14ac:dyDescent="0.2">
      <c r="B58">
        <v>5.5259999999999998</v>
      </c>
      <c r="C58">
        <v>23.5335</v>
      </c>
      <c r="D58">
        <v>12.680608960000001</v>
      </c>
      <c r="E58" t="s">
        <v>167</v>
      </c>
      <c r="F58" t="s">
        <v>189</v>
      </c>
      <c r="G58">
        <v>64.83041557</v>
      </c>
      <c r="H58" t="s">
        <v>110</v>
      </c>
      <c r="I58" t="s">
        <v>115</v>
      </c>
      <c r="J58">
        <v>7</v>
      </c>
      <c r="K58">
        <v>5761.81</v>
      </c>
      <c r="L58" t="s">
        <v>194</v>
      </c>
      <c r="M58">
        <v>140.13800000000001</v>
      </c>
      <c r="N58">
        <v>4.084393619366136E-3</v>
      </c>
      <c r="O58">
        <v>1.153084160348605E-6</v>
      </c>
      <c r="P58">
        <v>0.16159090806293269</v>
      </c>
      <c r="Q58" t="s">
        <v>126</v>
      </c>
      <c r="R58" t="str">
        <f t="shared" si="0"/>
        <v>Other7</v>
      </c>
    </row>
    <row r="59" spans="2:18" x14ac:dyDescent="0.2">
      <c r="B59">
        <v>5.625</v>
      </c>
      <c r="C59">
        <v>7.7877000000000001</v>
      </c>
      <c r="D59">
        <v>12.8933</v>
      </c>
      <c r="E59" t="s">
        <v>168</v>
      </c>
      <c r="F59" t="s">
        <v>107</v>
      </c>
      <c r="G59">
        <v>94.473770110000004</v>
      </c>
      <c r="H59" t="s">
        <v>110</v>
      </c>
      <c r="I59" t="s">
        <v>116</v>
      </c>
      <c r="J59">
        <v>9</v>
      </c>
      <c r="K59">
        <v>7172.85</v>
      </c>
      <c r="L59" t="s">
        <v>194</v>
      </c>
      <c r="M59">
        <v>120.19499999999999</v>
      </c>
      <c r="N59">
        <v>1.085719065643364E-3</v>
      </c>
      <c r="O59">
        <v>3.065143994070135E-7</v>
      </c>
      <c r="P59">
        <v>3.6841498236725993E-2</v>
      </c>
      <c r="Q59" t="s">
        <v>127</v>
      </c>
      <c r="R59" t="str">
        <f t="shared" si="0"/>
        <v>Aromatics9</v>
      </c>
    </row>
    <row r="60" spans="2:18" x14ac:dyDescent="0.2">
      <c r="B60">
        <v>5.6740000000000004</v>
      </c>
      <c r="C60">
        <v>5.5846</v>
      </c>
      <c r="D60">
        <v>13.0189</v>
      </c>
      <c r="E60" t="s">
        <v>81</v>
      </c>
      <c r="F60" t="s">
        <v>103</v>
      </c>
      <c r="G60">
        <v>95.015010040000007</v>
      </c>
      <c r="H60" t="s">
        <v>110</v>
      </c>
      <c r="I60" t="s">
        <v>112</v>
      </c>
      <c r="J60">
        <v>10</v>
      </c>
      <c r="K60">
        <v>7878.37</v>
      </c>
      <c r="L60" t="s">
        <v>194</v>
      </c>
      <c r="M60">
        <v>142.286</v>
      </c>
      <c r="N60">
        <v>7.088522118153882E-4</v>
      </c>
      <c r="O60">
        <v>2.0011936498893229E-7</v>
      </c>
      <c r="P60">
        <v>2.8474183966815229E-2</v>
      </c>
      <c r="Q60" t="s">
        <v>123</v>
      </c>
      <c r="R60" t="str">
        <f t="shared" si="0"/>
        <v>Branched Alkanes10</v>
      </c>
    </row>
    <row r="61" spans="2:18" x14ac:dyDescent="0.2">
      <c r="B61">
        <v>5.9249999999999998</v>
      </c>
      <c r="C61">
        <v>14.7217</v>
      </c>
      <c r="D61">
        <v>13.60105506</v>
      </c>
      <c r="E61" t="s">
        <v>169</v>
      </c>
      <c r="F61" t="s">
        <v>190</v>
      </c>
      <c r="G61">
        <v>84.211616770000006</v>
      </c>
      <c r="H61" t="s">
        <v>110</v>
      </c>
      <c r="I61" t="s">
        <v>114</v>
      </c>
      <c r="J61">
        <v>10</v>
      </c>
      <c r="K61">
        <v>7878.37</v>
      </c>
      <c r="L61" t="s">
        <v>194</v>
      </c>
      <c r="M61">
        <v>140.27000000000001</v>
      </c>
      <c r="N61">
        <v>1.8686225704047921E-3</v>
      </c>
      <c r="O61">
        <v>5.2753952934096725E-7</v>
      </c>
      <c r="P61">
        <v>7.3997969780657466E-2</v>
      </c>
      <c r="Q61" t="s">
        <v>125</v>
      </c>
      <c r="R61" t="str">
        <f t="shared" si="0"/>
        <v>Cycloalkanes10</v>
      </c>
    </row>
    <row r="62" spans="2:18" x14ac:dyDescent="0.2">
      <c r="B62">
        <v>6.0679999999999996</v>
      </c>
      <c r="C62">
        <v>16.9617</v>
      </c>
      <c r="D62">
        <v>13.886851200000001</v>
      </c>
      <c r="E62" t="s">
        <v>170</v>
      </c>
      <c r="F62" t="s">
        <v>105</v>
      </c>
      <c r="G62">
        <v>87.504971280000007</v>
      </c>
      <c r="H62" t="s">
        <v>110</v>
      </c>
      <c r="I62" t="s">
        <v>112</v>
      </c>
      <c r="J62">
        <v>11</v>
      </c>
      <c r="K62">
        <v>8583.89</v>
      </c>
      <c r="L62" t="s">
        <v>194</v>
      </c>
      <c r="M62">
        <v>156.31299999999999</v>
      </c>
      <c r="N62">
        <v>1.9759922366199942E-3</v>
      </c>
      <c r="O62">
        <v>5.5785155921674591E-7</v>
      </c>
      <c r="P62">
        <v>8.719945077584719E-2</v>
      </c>
      <c r="Q62" t="s">
        <v>123</v>
      </c>
      <c r="R62" t="str">
        <f t="shared" si="0"/>
        <v>Branched Alkanes11</v>
      </c>
    </row>
    <row r="63" spans="2:18" x14ac:dyDescent="0.2">
      <c r="B63">
        <v>6.4009999999999998</v>
      </c>
      <c r="C63">
        <v>6.3749000000000002</v>
      </c>
      <c r="D63">
        <v>14.633948780000001</v>
      </c>
      <c r="E63" t="s">
        <v>171</v>
      </c>
      <c r="F63" t="s">
        <v>105</v>
      </c>
      <c r="G63">
        <v>91.221328810000003</v>
      </c>
      <c r="H63" t="s">
        <v>110</v>
      </c>
      <c r="I63" t="s">
        <v>112</v>
      </c>
      <c r="J63">
        <v>11</v>
      </c>
      <c r="K63">
        <v>8583.89</v>
      </c>
      <c r="L63" t="s">
        <v>194</v>
      </c>
      <c r="M63">
        <v>156.31299999999999</v>
      </c>
      <c r="N63">
        <v>7.4265863145962969E-4</v>
      </c>
      <c r="O63">
        <v>2.096634125618797E-7</v>
      </c>
      <c r="P63">
        <v>3.2773117007785089E-2</v>
      </c>
      <c r="Q63" t="s">
        <v>123</v>
      </c>
      <c r="R63" t="str">
        <f t="shared" si="0"/>
        <v>Branched Alkanes11</v>
      </c>
    </row>
    <row r="64" spans="2:18" x14ac:dyDescent="0.2">
      <c r="B64">
        <v>6.516</v>
      </c>
      <c r="C64">
        <v>19.03</v>
      </c>
      <c r="D64">
        <v>14.933334800000001</v>
      </c>
      <c r="E64" t="s">
        <v>172</v>
      </c>
      <c r="F64" t="s">
        <v>191</v>
      </c>
      <c r="G64">
        <v>84.384642439999993</v>
      </c>
      <c r="H64" t="s">
        <v>110</v>
      </c>
      <c r="I64" t="s">
        <v>116</v>
      </c>
      <c r="J64">
        <v>10</v>
      </c>
      <c r="K64">
        <v>7878.37</v>
      </c>
      <c r="L64" t="s">
        <v>194</v>
      </c>
      <c r="M64">
        <v>134.22200000000001</v>
      </c>
      <c r="N64">
        <v>2.415474266885155E-3</v>
      </c>
      <c r="O64">
        <v>6.819237753356341E-7</v>
      </c>
      <c r="P64">
        <v>9.1529172973099468E-2</v>
      </c>
      <c r="Q64" t="s">
        <v>127</v>
      </c>
      <c r="R64" t="str">
        <f t="shared" si="0"/>
        <v>Aromatics10</v>
      </c>
    </row>
    <row r="65" spans="2:18" x14ac:dyDescent="0.2">
      <c r="B65">
        <v>6.6159999999999997</v>
      </c>
      <c r="C65">
        <v>1.8694</v>
      </c>
      <c r="D65">
        <v>15.1267762</v>
      </c>
      <c r="E65" t="s">
        <v>173</v>
      </c>
      <c r="F65" t="s">
        <v>192</v>
      </c>
      <c r="G65">
        <v>57.390989099999999</v>
      </c>
      <c r="H65" t="s">
        <v>110</v>
      </c>
      <c r="I65" t="s">
        <v>116</v>
      </c>
      <c r="J65">
        <v>10</v>
      </c>
      <c r="K65">
        <v>7878.37</v>
      </c>
      <c r="L65" t="s">
        <v>194</v>
      </c>
      <c r="M65">
        <v>132.20599999999999</v>
      </c>
      <c r="N65">
        <v>2.3728258510326381E-4</v>
      </c>
      <c r="O65">
        <v>6.6988350268651312E-8</v>
      </c>
      <c r="P65">
        <v>8.8562618356173156E-3</v>
      </c>
      <c r="Q65" t="s">
        <v>127</v>
      </c>
      <c r="R65" t="str">
        <f t="shared" si="0"/>
        <v>Aromatics10</v>
      </c>
    </row>
    <row r="66" spans="2:18" x14ac:dyDescent="0.2">
      <c r="B66">
        <v>6.6639999999999997</v>
      </c>
      <c r="C66">
        <v>11.075200000000001</v>
      </c>
      <c r="D66">
        <v>15.1821</v>
      </c>
      <c r="E66" t="s">
        <v>174</v>
      </c>
      <c r="F66" t="s">
        <v>104</v>
      </c>
      <c r="G66">
        <v>83.092685340000003</v>
      </c>
      <c r="H66" t="s">
        <v>110</v>
      </c>
      <c r="I66" t="s">
        <v>112</v>
      </c>
      <c r="J66">
        <v>13</v>
      </c>
      <c r="K66">
        <v>9994.93</v>
      </c>
      <c r="L66" t="s">
        <v>194</v>
      </c>
      <c r="M66">
        <v>184.36699999999999</v>
      </c>
      <c r="N66">
        <v>1.1080817974713181E-3</v>
      </c>
      <c r="O66">
        <v>3.1282772624472887E-7</v>
      </c>
      <c r="P66">
        <v>5.7675109404561928E-2</v>
      </c>
      <c r="Q66" t="s">
        <v>123</v>
      </c>
      <c r="R66" t="str">
        <f t="shared" si="0"/>
        <v>Branched Alkanes13</v>
      </c>
    </row>
    <row r="67" spans="2:18" x14ac:dyDescent="0.2">
      <c r="B67">
        <v>7.1230000000000002</v>
      </c>
      <c r="C67">
        <v>7.0422000000000002</v>
      </c>
      <c r="D67">
        <v>16.142550929999999</v>
      </c>
      <c r="E67" t="s">
        <v>173</v>
      </c>
      <c r="F67" t="s">
        <v>192</v>
      </c>
      <c r="G67">
        <v>61.288676199999998</v>
      </c>
      <c r="H67" t="s">
        <v>110</v>
      </c>
      <c r="I67" t="s">
        <v>116</v>
      </c>
      <c r="J67">
        <v>10</v>
      </c>
      <c r="K67">
        <v>7878.37</v>
      </c>
      <c r="L67" t="s">
        <v>194</v>
      </c>
      <c r="M67">
        <v>132.20599999999999</v>
      </c>
      <c r="N67">
        <v>8.9386510153750083E-4</v>
      </c>
      <c r="O67">
        <v>2.5235121443345261E-7</v>
      </c>
      <c r="P67">
        <v>3.336234465538903E-2</v>
      </c>
      <c r="Q67" t="s">
        <v>127</v>
      </c>
      <c r="R67" t="str">
        <f t="shared" si="0"/>
        <v>Aromatics10</v>
      </c>
    </row>
  </sheetData>
  <mergeCells count="1">
    <mergeCell ref="X14:A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19"/>
  <sheetViews>
    <sheetView zoomScale="108" workbookViewId="0">
      <selection activeCell="I12" sqref="I12"/>
    </sheetView>
  </sheetViews>
  <sheetFormatPr baseColWidth="10" defaultColWidth="8.83203125" defaultRowHeight="15" x14ac:dyDescent="0.2"/>
  <cols>
    <col min="3" max="3" width="13" bestFit="1" customWidth="1"/>
    <col min="4" max="4" width="11.83203125" bestFit="1" customWidth="1"/>
    <col min="5" max="12" width="9" bestFit="1" customWidth="1"/>
    <col min="13" max="14" width="17.6640625" bestFit="1" customWidth="1"/>
    <col min="15" max="15" width="9" bestFit="1" customWidth="1"/>
    <col min="17" max="18" width="9" bestFit="1" customWidth="1"/>
  </cols>
  <sheetData>
    <row r="2" spans="2:2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208</v>
      </c>
    </row>
    <row r="3" spans="2:22" x14ac:dyDescent="0.2">
      <c r="B3" t="s">
        <v>20</v>
      </c>
      <c r="C3" t="s">
        <v>21</v>
      </c>
      <c r="D3" t="s">
        <v>22</v>
      </c>
      <c r="E3">
        <v>70</v>
      </c>
      <c r="F3" t="s">
        <v>23</v>
      </c>
      <c r="G3">
        <v>700</v>
      </c>
      <c r="H3">
        <v>265</v>
      </c>
      <c r="I3">
        <v>25</v>
      </c>
      <c r="J3">
        <v>999</v>
      </c>
      <c r="K3">
        <v>290</v>
      </c>
      <c r="L3">
        <v>290</v>
      </c>
      <c r="M3" s="2">
        <v>45265.57916666667</v>
      </c>
      <c r="N3" s="2">
        <v>45266.630555555559</v>
      </c>
      <c r="O3">
        <v>1.283333333333333</v>
      </c>
      <c r="P3" t="s">
        <v>24</v>
      </c>
      <c r="Q3">
        <v>20.2</v>
      </c>
      <c r="R3">
        <v>35</v>
      </c>
      <c r="S3">
        <v>770</v>
      </c>
      <c r="T3" t="s">
        <v>25</v>
      </c>
      <c r="U3">
        <v>23.95</v>
      </c>
      <c r="V3">
        <v>143.92731369162249</v>
      </c>
    </row>
    <row r="5" spans="2:22" x14ac:dyDescent="0.2">
      <c r="B5" s="1" t="s">
        <v>195</v>
      </c>
      <c r="C5" s="1" t="s">
        <v>196</v>
      </c>
      <c r="D5" s="1" t="s">
        <v>197</v>
      </c>
      <c r="E5" s="1" t="s">
        <v>198</v>
      </c>
      <c r="F5" s="1" t="s">
        <v>199</v>
      </c>
      <c r="G5" s="1" t="s">
        <v>29</v>
      </c>
      <c r="H5" s="1" t="s">
        <v>30</v>
      </c>
      <c r="I5" s="1" t="s">
        <v>135</v>
      </c>
      <c r="J5" s="1" t="s">
        <v>136</v>
      </c>
      <c r="K5" s="1" t="s">
        <v>137</v>
      </c>
      <c r="L5" s="1" t="s">
        <v>138</v>
      </c>
      <c r="M5" s="1" t="s">
        <v>128</v>
      </c>
      <c r="N5" s="4" t="s">
        <v>211</v>
      </c>
    </row>
    <row r="6" spans="2:22" x14ac:dyDescent="0.2">
      <c r="B6" t="s">
        <v>200</v>
      </c>
      <c r="C6" t="s">
        <v>201</v>
      </c>
      <c r="D6">
        <v>1.2589999999999999</v>
      </c>
      <c r="E6">
        <v>5021.3579</v>
      </c>
      <c r="F6">
        <v>1424.2328</v>
      </c>
      <c r="G6" t="s">
        <v>202</v>
      </c>
      <c r="H6" t="s">
        <v>25</v>
      </c>
      <c r="I6">
        <v>46</v>
      </c>
      <c r="J6">
        <v>2.016</v>
      </c>
      <c r="K6">
        <v>109.1599543478261</v>
      </c>
      <c r="L6">
        <v>3.0817454445634239E-2</v>
      </c>
      <c r="M6">
        <v>62.127988162398623</v>
      </c>
    </row>
    <row r="7" spans="2:22" x14ac:dyDescent="0.2">
      <c r="B7" t="s">
        <v>200</v>
      </c>
      <c r="C7" t="s">
        <v>201</v>
      </c>
      <c r="D7">
        <v>2.1190000000000002</v>
      </c>
      <c r="E7">
        <v>2535.5010000000002</v>
      </c>
      <c r="F7">
        <v>3080.6851000000001</v>
      </c>
    </row>
    <row r="8" spans="2:22" x14ac:dyDescent="0.2">
      <c r="B8" t="s">
        <v>200</v>
      </c>
      <c r="C8" t="s">
        <v>201</v>
      </c>
      <c r="D8">
        <v>3.286</v>
      </c>
      <c r="E8">
        <v>58.719099999999997</v>
      </c>
      <c r="F8">
        <v>8.3858999999999995</v>
      </c>
      <c r="G8" t="s">
        <v>203</v>
      </c>
    </row>
    <row r="9" spans="2:22" x14ac:dyDescent="0.2">
      <c r="B9" t="s">
        <v>200</v>
      </c>
      <c r="C9" t="s">
        <v>201</v>
      </c>
      <c r="D9">
        <v>7.3390000000000004</v>
      </c>
      <c r="E9">
        <v>207.04730000000001</v>
      </c>
      <c r="F9">
        <v>21.127400000000002</v>
      </c>
    </row>
    <row r="10" spans="2:22" x14ac:dyDescent="0.2">
      <c r="B10" t="s">
        <v>200</v>
      </c>
      <c r="C10" t="s">
        <v>201</v>
      </c>
      <c r="D10">
        <v>11.566000000000001</v>
      </c>
      <c r="E10">
        <v>2743.0902999999998</v>
      </c>
      <c r="F10">
        <v>236.6985</v>
      </c>
      <c r="G10" t="s">
        <v>204</v>
      </c>
      <c r="H10" t="s">
        <v>207</v>
      </c>
      <c r="I10">
        <v>2961.33</v>
      </c>
      <c r="J10">
        <v>44.097000000000001</v>
      </c>
      <c r="K10">
        <v>0.92630348525831296</v>
      </c>
      <c r="L10">
        <v>2.6150904542173603E-4</v>
      </c>
      <c r="M10">
        <v>11.53176437596229</v>
      </c>
      <c r="N10">
        <v>10.347</v>
      </c>
    </row>
    <row r="11" spans="2:22" x14ac:dyDescent="0.2">
      <c r="B11" t="s">
        <v>200</v>
      </c>
      <c r="C11" t="s">
        <v>201</v>
      </c>
      <c r="D11">
        <v>15.054</v>
      </c>
      <c r="E11">
        <v>13445.833000000001</v>
      </c>
      <c r="F11">
        <v>874.16189999999995</v>
      </c>
      <c r="G11" t="s">
        <v>40</v>
      </c>
      <c r="H11" t="s">
        <v>92</v>
      </c>
      <c r="I11">
        <v>3627.56</v>
      </c>
      <c r="J11">
        <v>58.124000000000002</v>
      </c>
      <c r="K11">
        <v>3.706577699610758</v>
      </c>
      <c r="L11">
        <v>1.046421190714185E-3</v>
      </c>
      <c r="M11">
        <v>60.822185289071307</v>
      </c>
      <c r="N11">
        <v>55.514000000000003</v>
      </c>
    </row>
    <row r="12" spans="2:22" x14ac:dyDescent="0.2">
      <c r="B12" t="s">
        <v>200</v>
      </c>
      <c r="C12" t="s">
        <v>201</v>
      </c>
      <c r="D12">
        <v>16.001000000000001</v>
      </c>
      <c r="E12">
        <v>2156.7573000000002</v>
      </c>
      <c r="F12">
        <v>174.48820000000001</v>
      </c>
      <c r="G12" t="s">
        <v>205</v>
      </c>
      <c r="H12" t="s">
        <v>92</v>
      </c>
      <c r="I12">
        <v>3746.89</v>
      </c>
      <c r="J12">
        <v>58.124000000000002</v>
      </c>
      <c r="K12">
        <v>0.57561265476168244</v>
      </c>
      <c r="L12">
        <v>1.6250388590238551E-4</v>
      </c>
      <c r="M12">
        <v>9.4453758641902539</v>
      </c>
      <c r="N12">
        <v>8.7810000000000006</v>
      </c>
    </row>
    <row r="13" spans="2:22" x14ac:dyDescent="0.2">
      <c r="B13" t="s">
        <v>200</v>
      </c>
      <c r="C13" t="s">
        <v>201</v>
      </c>
      <c r="D13">
        <v>19.651</v>
      </c>
      <c r="E13">
        <v>2454.9983000000002</v>
      </c>
      <c r="F13">
        <v>172.15979999999999</v>
      </c>
      <c r="G13" t="s">
        <v>206</v>
      </c>
    </row>
    <row r="16" spans="2:22" x14ac:dyDescent="0.2">
      <c r="C16" t="s">
        <v>213</v>
      </c>
      <c r="D16" t="s">
        <v>214</v>
      </c>
    </row>
    <row r="17" spans="2:14" x14ac:dyDescent="0.2">
      <c r="B17" t="s">
        <v>204</v>
      </c>
      <c r="C17">
        <v>2743.0902999999998</v>
      </c>
      <c r="D17">
        <v>2765.5</v>
      </c>
      <c r="M17" t="s">
        <v>212</v>
      </c>
      <c r="N17" t="s">
        <v>111</v>
      </c>
    </row>
    <row r="18" spans="2:14" x14ac:dyDescent="0.2">
      <c r="B18" t="s">
        <v>40</v>
      </c>
      <c r="C18">
        <v>13445.833000000001</v>
      </c>
      <c r="D18">
        <v>13578.2</v>
      </c>
    </row>
    <row r="19" spans="2:14" x14ac:dyDescent="0.2">
      <c r="B19" t="s">
        <v>205</v>
      </c>
      <c r="C19">
        <v>2156.7573000000002</v>
      </c>
      <c r="D19">
        <v>2202.1999999999998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Liquid FID</vt:lpstr>
      <vt:lpstr>Gas FID</vt:lpstr>
      <vt:lpstr>Gas TCD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Hancock</cp:lastModifiedBy>
  <dcterms:created xsi:type="dcterms:W3CDTF">2024-01-23T23:02:49Z</dcterms:created>
  <dcterms:modified xsi:type="dcterms:W3CDTF">2024-01-30T00:37:31Z</dcterms:modified>
</cp:coreProperties>
</file>