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iyinwong/Google Drive/Unimelb/Masters/Data Science Project /Hierarchical Bayesian Model/Bayesian Models/"/>
    </mc:Choice>
  </mc:AlternateContent>
  <xr:revisionPtr revIDLastSave="0" documentId="13_ncr:1_{F81A6410-CF73-154A-B306-CF1E450ED9FD}" xr6:coauthVersionLast="47" xr6:coauthVersionMax="47" xr10:uidLastSave="{00000000-0000-0000-0000-000000000000}"/>
  <bookViews>
    <workbookView xWindow="0" yWindow="460" windowWidth="24460" windowHeight="19220" xr2:uid="{00000000-000D-0000-FFFF-FFFF00000000}"/>
  </bookViews>
  <sheets>
    <sheet name="Sheet 1 - Aggregated 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7" i="1" l="1"/>
  <c r="T38" i="1"/>
  <c r="AH38" i="1"/>
  <c r="AF38" i="1"/>
  <c r="AA38" i="1"/>
  <c r="AH37" i="1"/>
  <c r="AF37" i="1"/>
  <c r="AA37" i="1"/>
  <c r="AH36" i="1"/>
  <c r="AF36" i="1"/>
  <c r="AA36" i="1"/>
  <c r="T36" i="1"/>
  <c r="AH35" i="1"/>
  <c r="AF35" i="1"/>
  <c r="AA35" i="1"/>
  <c r="T35" i="1"/>
  <c r="AH34" i="1"/>
  <c r="AF34" i="1"/>
  <c r="AA34" i="1"/>
  <c r="T34" i="1"/>
  <c r="AH33" i="1"/>
  <c r="AF33" i="1"/>
  <c r="AA33" i="1"/>
  <c r="T33" i="1"/>
  <c r="AH32" i="1"/>
  <c r="AF32" i="1"/>
  <c r="AA32" i="1"/>
  <c r="T32" i="1"/>
  <c r="AH31" i="1"/>
  <c r="AF31" i="1"/>
  <c r="AA31" i="1"/>
  <c r="T31" i="1"/>
  <c r="AH30" i="1"/>
  <c r="AF30" i="1"/>
  <c r="AA30" i="1"/>
  <c r="T30" i="1"/>
  <c r="AH29" i="1"/>
  <c r="AF29" i="1"/>
  <c r="AA29" i="1"/>
  <c r="T29" i="1"/>
  <c r="AH28" i="1"/>
  <c r="AF28" i="1"/>
  <c r="AA28" i="1"/>
  <c r="T28" i="1"/>
  <c r="AH27" i="1"/>
  <c r="AF27" i="1"/>
  <c r="AA27" i="1"/>
  <c r="T27" i="1"/>
  <c r="AH26" i="1"/>
  <c r="AF26" i="1"/>
  <c r="AA26" i="1"/>
  <c r="T26" i="1"/>
  <c r="AH25" i="1"/>
  <c r="AF25" i="1"/>
  <c r="AA25" i="1"/>
  <c r="T25" i="1"/>
  <c r="AH24" i="1"/>
  <c r="AF24" i="1"/>
  <c r="AA24" i="1"/>
  <c r="T24" i="1"/>
  <c r="AH23" i="1"/>
  <c r="AF23" i="1"/>
  <c r="AA23" i="1"/>
  <c r="T23" i="1"/>
  <c r="AH22" i="1"/>
  <c r="AF22" i="1"/>
  <c r="AA22" i="1"/>
  <c r="T22" i="1"/>
  <c r="AH21" i="1"/>
  <c r="AF21" i="1"/>
  <c r="AA21" i="1"/>
  <c r="T21" i="1"/>
  <c r="AH20" i="1"/>
  <c r="AF20" i="1"/>
  <c r="AA20" i="1"/>
  <c r="T20" i="1"/>
  <c r="AH19" i="1"/>
  <c r="AF19" i="1"/>
  <c r="AC19" i="1"/>
  <c r="AA19" i="1"/>
  <c r="T19" i="1"/>
  <c r="AH18" i="1"/>
  <c r="AF18" i="1"/>
  <c r="AA18" i="1"/>
  <c r="T18" i="1"/>
  <c r="AH17" i="1"/>
  <c r="AF17" i="1"/>
  <c r="AA17" i="1"/>
  <c r="T17" i="1"/>
  <c r="AG16" i="1"/>
  <c r="AE16" i="1"/>
  <c r="AF16" i="1"/>
  <c r="AA16" i="1"/>
  <c r="T16" i="1"/>
  <c r="AH15" i="1"/>
  <c r="AF15" i="1"/>
  <c r="AA15" i="1"/>
  <c r="T15" i="1"/>
  <c r="AH14" i="1"/>
  <c r="AF14" i="1"/>
  <c r="AA14" i="1"/>
  <c r="T14" i="1"/>
  <c r="AH13" i="1"/>
  <c r="AF13" i="1"/>
  <c r="AA13" i="1"/>
  <c r="T13" i="1"/>
  <c r="AH12" i="1"/>
  <c r="AF12" i="1"/>
  <c r="AA12" i="1"/>
  <c r="T12" i="1"/>
  <c r="AH11" i="1"/>
  <c r="AF11" i="1"/>
  <c r="AA11" i="1"/>
  <c r="T11" i="1"/>
  <c r="AH10" i="1"/>
  <c r="AF10" i="1"/>
  <c r="AA10" i="1"/>
  <c r="T10" i="1"/>
  <c r="AF9" i="1"/>
  <c r="AA9" i="1"/>
  <c r="T9" i="1"/>
  <c r="AH9" i="1"/>
  <c r="AF8" i="1"/>
  <c r="AA8" i="1"/>
  <c r="T8" i="1"/>
  <c r="AH8" i="1"/>
  <c r="AH7" i="1"/>
  <c r="AF7" i="1"/>
  <c r="AA7" i="1"/>
  <c r="T7" i="1"/>
  <c r="AH6" i="1"/>
  <c r="AF6" i="1"/>
  <c r="AA6" i="1"/>
  <c r="T6" i="1"/>
  <c r="AH5" i="1"/>
  <c r="AF5" i="1"/>
  <c r="AA5" i="1"/>
  <c r="T5" i="1"/>
  <c r="AH4" i="1"/>
  <c r="AF4" i="1"/>
  <c r="AA4" i="1"/>
  <c r="T4" i="1"/>
  <c r="AH3" i="1"/>
  <c r="AF3" i="1"/>
  <c r="AB3" i="1"/>
  <c r="AA3" i="1"/>
  <c r="U3" i="1"/>
  <c r="T3" i="1"/>
  <c r="AH2" i="1"/>
  <c r="AF2" i="1"/>
  <c r="AA2" i="1"/>
  <c r="T2" i="1"/>
  <c r="AH16" i="1"/>
</calcChain>
</file>

<file path=xl/sharedStrings.xml><?xml version="1.0" encoding="utf-8"?>
<sst xmlns="http://schemas.openxmlformats.org/spreadsheetml/2006/main" count="343" uniqueCount="128">
  <si>
    <t>Hotspot Name</t>
  </si>
  <si>
    <t>Country</t>
  </si>
  <si>
    <t>City</t>
  </si>
  <si>
    <t>Location Type</t>
  </si>
  <si>
    <t>Region</t>
  </si>
  <si>
    <t>Link</t>
  </si>
  <si>
    <t>Driving Distance from CBD (km)</t>
  </si>
  <si>
    <t>Closest Psychiatric Hospital (km)</t>
  </si>
  <si>
    <t>Suicide Method</t>
  </si>
  <si>
    <t>Hotspot Height (m)</t>
  </si>
  <si>
    <t>Restriction Type</t>
  </si>
  <si>
    <t>Restriction Height (m)</t>
  </si>
  <si>
    <t>Signs with Emergency Contact</t>
  </si>
  <si>
    <t>Phones</t>
  </si>
  <si>
    <t>CCTV</t>
  </si>
  <si>
    <t>Safety Staff</t>
  </si>
  <si>
    <t>Blue Lights</t>
  </si>
  <si>
    <t>Pre-Intervention Years</t>
  </si>
  <si>
    <t>Pre-Intervention Suicide</t>
  </si>
  <si>
    <t>Yearly Pre-Intervention Rate</t>
  </si>
  <si>
    <t>Year of Intervention</t>
  </si>
  <si>
    <t>Years of Installation</t>
  </si>
  <si>
    <t>Post-Intervention  Years</t>
  </si>
  <si>
    <t>Post-Intervention Suicide</t>
  </si>
  <si>
    <t>Yearly Post Intervention Rate</t>
  </si>
  <si>
    <t>Post-Intervention  Outsiders (%)</t>
  </si>
  <si>
    <t>Displacement</t>
  </si>
  <si>
    <t>Other Sites  Pre-Intervention Suicide</t>
  </si>
  <si>
    <t>Other Sites  Yearly Pre-Intervention Rate</t>
  </si>
  <si>
    <t>Other Sites  Post-Intervention  Suicide</t>
  </si>
  <si>
    <t>Distribution</t>
  </si>
  <si>
    <t>Grafton Bridge</t>
  </si>
  <si>
    <t>New Zealand</t>
  </si>
  <si>
    <t>Auckland</t>
  </si>
  <si>
    <t>Bridge</t>
  </si>
  <si>
    <t>Metropolitan</t>
  </si>
  <si>
    <t xml:space="preserve">Two major central city roads </t>
  </si>
  <si>
    <t>Jumping from height</t>
  </si>
  <si>
    <t>Glass Barrier</t>
  </si>
  <si>
    <t>Chi Square</t>
  </si>
  <si>
    <t>Clifton Suspension Bridge</t>
  </si>
  <si>
    <t>England</t>
  </si>
  <si>
    <t>Bristol</t>
  </si>
  <si>
    <t>Fence</t>
  </si>
  <si>
    <t>Hutson Bridge</t>
  </si>
  <si>
    <t>United States of America</t>
  </si>
  <si>
    <t>Poughkeepsie</t>
  </si>
  <si>
    <t>Beachy Head</t>
  </si>
  <si>
    <t>East Sussex</t>
  </si>
  <si>
    <t>Cliff</t>
  </si>
  <si>
    <t>Regional</t>
  </si>
  <si>
    <t>Closed Road</t>
  </si>
  <si>
    <t>New Forest</t>
  </si>
  <si>
    <t>Hampshire</t>
  </si>
  <si>
    <t>Forest</t>
  </si>
  <si>
    <t>Carbon monoxide poisoning</t>
  </si>
  <si>
    <t>Law Study</t>
  </si>
  <si>
    <t>China</t>
  </si>
  <si>
    <t>Hong Kong</t>
  </si>
  <si>
    <t>Railway</t>
  </si>
  <si>
    <t>Jumping in front of moving object</t>
  </si>
  <si>
    <t>Screen Doors</t>
  </si>
  <si>
    <t>Gateway Bridge</t>
  </si>
  <si>
    <t>Australia</t>
  </si>
  <si>
    <t>Brisbane</t>
  </si>
  <si>
    <t>Industrial and Suburban areas</t>
  </si>
  <si>
    <t>Poisson</t>
  </si>
  <si>
    <t>Ellington Bridge</t>
  </si>
  <si>
    <t>Washington DC</t>
  </si>
  <si>
    <t>Sunshine Skyway Bridge</t>
  </si>
  <si>
    <t>St. Petersburg</t>
  </si>
  <si>
    <t>The Gap Park</t>
  </si>
  <si>
    <t>Sydney</t>
  </si>
  <si>
    <t>The Cantonal Hospital</t>
  </si>
  <si>
    <t>Switzerland</t>
  </si>
  <si>
    <t>Baden</t>
  </si>
  <si>
    <t>Hospital</t>
  </si>
  <si>
    <t>Window Guard Rail</t>
  </si>
  <si>
    <t>Memorial Bridge</t>
  </si>
  <si>
    <t>Augusta</t>
  </si>
  <si>
    <t>Jacques-Cartier Bridge</t>
  </si>
  <si>
    <t>Canada</t>
  </si>
  <si>
    <t>Quebec</t>
  </si>
  <si>
    <t>Two cities</t>
  </si>
  <si>
    <t>Muenster Terrace</t>
  </si>
  <si>
    <t>Bern</t>
  </si>
  <si>
    <t>Terrace</t>
  </si>
  <si>
    <t>Mesh Net</t>
  </si>
  <si>
    <t>Bloor Street Viaduct</t>
  </si>
  <si>
    <t>Toronto</t>
  </si>
  <si>
    <t>Lawyer’s Head</t>
  </si>
  <si>
    <t>Dunedin</t>
  </si>
  <si>
    <t>Locked Gate</t>
  </si>
  <si>
    <t>Skyway Bridge</t>
  </si>
  <si>
    <t>Cheung Chau</t>
  </si>
  <si>
    <t>Chung Study</t>
  </si>
  <si>
    <t>South Korea</t>
  </si>
  <si>
    <t>Seoul</t>
  </si>
  <si>
    <t>Platform Screen Doors</t>
  </si>
  <si>
    <t>Hammer Study - A</t>
  </si>
  <si>
    <t>Hammer Study - D</t>
  </si>
  <si>
    <t>Hammer Study - F</t>
  </si>
  <si>
    <t>Hammer Study - H</t>
  </si>
  <si>
    <t>Hammer Study - K</t>
  </si>
  <si>
    <t>Hammer Study - M</t>
  </si>
  <si>
    <t>Hammer Study - B</t>
  </si>
  <si>
    <t>Hammer Study - C</t>
  </si>
  <si>
    <t>Hammer Study - E</t>
  </si>
  <si>
    <t>Hammer Study - L</t>
  </si>
  <si>
    <t>Building</t>
  </si>
  <si>
    <t>Hammer Study - O</t>
  </si>
  <si>
    <t>Hammer Study - J</t>
  </si>
  <si>
    <t>Hammer Study - G</t>
  </si>
  <si>
    <t>Hammer Study - I</t>
  </si>
  <si>
    <t>Hammer Study - N</t>
  </si>
  <si>
    <t>Ichikawa Study</t>
  </si>
  <si>
    <t>Japan</t>
  </si>
  <si>
    <t>Matsubayashi Study</t>
  </si>
  <si>
    <t>Tokyo</t>
  </si>
  <si>
    <t>Ueda Study</t>
  </si>
  <si>
    <t>Pre-Intervention Male (%)</t>
  </si>
  <si>
    <t>Pre-Intervention Outsiders (%)</t>
  </si>
  <si>
    <t>Post-Intervention Male (%)</t>
  </si>
  <si>
    <t>Other Sites _x000B_Yearly Post-Intervention  Rate</t>
  </si>
  <si>
    <t>Hotel</t>
  </si>
  <si>
    <t>Unknown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</si>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</sst>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2" fontId="0" fillId="0" borderId="7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0" fillId="5" borderId="6" xfId="0" applyNumberFormat="1" applyFont="1" applyFill="1" applyBorder="1" applyAlignment="1">
      <alignment horizontal="center" vertical="center" wrapText="1"/>
    </xf>
    <xf numFmtId="49" fontId="0" fillId="5" borderId="7" xfId="0" applyNumberFormat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2" fontId="0" fillId="5" borderId="7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0" fillId="4" borderId="6" xfId="0" applyNumberFormat="1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49" fontId="0" fillId="6" borderId="7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top" wrapText="1"/>
    </xf>
    <xf numFmtId="0" fontId="0" fillId="7" borderId="7" xfId="0" applyFont="1" applyFill="1" applyBorder="1" applyAlignment="1">
      <alignment horizontal="center" vertical="center" wrapText="1"/>
    </xf>
    <xf numFmtId="49" fontId="0" fillId="7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FF968C"/>
      <rgbColor rgb="FF56C1F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showGridLines="0" tabSelected="1" workbookViewId="0">
      <pane xSplit="1" ySplit="2" topLeftCell="X12" activePane="bottomRight" state="frozen"/>
      <selection pane="topRight"/>
      <selection pane="bottomLeft"/>
      <selection pane="bottomRight" activeCell="AD37" sqref="AD37:AD38"/>
    </sheetView>
  </sheetViews>
  <sheetFormatPr baseColWidth="10" defaultColWidth="16.33203125" defaultRowHeight="20" customHeight="1" x14ac:dyDescent="0.15"/>
  <cols>
    <col min="1" max="1" width="20.83203125" style="1" customWidth="1"/>
    <col min="2" max="2" width="20.1640625" style="1" customWidth="1"/>
    <col min="3" max="8" width="16.33203125" style="1" customWidth="1"/>
    <col min="9" max="9" width="38.5" style="1" customWidth="1"/>
    <col min="10" max="10" width="13.5" style="1" customWidth="1"/>
    <col min="11" max="11" width="26.6640625" style="1" customWidth="1"/>
    <col min="12" max="12" width="16.33203125" style="1" customWidth="1"/>
    <col min="13" max="17" width="12.5" style="1" customWidth="1"/>
    <col min="18" max="18" width="16.33203125" style="1" customWidth="1"/>
    <col min="19" max="19" width="15" style="1" customWidth="1"/>
    <col min="20" max="20" width="21.6640625" style="1" customWidth="1"/>
    <col min="21" max="21" width="16.5" style="1" customWidth="1"/>
    <col min="22" max="22" width="19.5" style="1" customWidth="1"/>
    <col min="23" max="23" width="14.6640625" style="1" customWidth="1"/>
    <col min="24" max="24" width="11" style="1" customWidth="1"/>
    <col min="25" max="25" width="18" style="1" customWidth="1"/>
    <col min="26" max="26" width="18.1640625" style="1" customWidth="1"/>
    <col min="27" max="27" width="16.33203125" style="1" customWidth="1"/>
    <col min="28" max="28" width="17.5" style="1" customWidth="1"/>
    <col min="29" max="29" width="18.5" style="1" customWidth="1"/>
    <col min="30" max="31" width="16.33203125" style="1" customWidth="1"/>
    <col min="32" max="32" width="19.83203125" style="1" customWidth="1"/>
    <col min="33" max="33" width="17.33203125" style="1" customWidth="1"/>
    <col min="34" max="34" width="17.83203125" style="1" customWidth="1"/>
    <col min="35" max="36" width="16.33203125" style="1" customWidth="1"/>
    <col min="37" max="16384" width="16.33203125" style="1"/>
  </cols>
  <sheetData>
    <row r="1" spans="1:35" ht="11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120</v>
      </c>
      <c r="V1" s="2" t="s">
        <v>121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122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123</v>
      </c>
      <c r="AI1" s="2" t="s">
        <v>30</v>
      </c>
    </row>
    <row r="2" spans="1:35" ht="44.25" customHeight="1" x14ac:dyDescent="0.15">
      <c r="A2" s="3" t="s">
        <v>31</v>
      </c>
      <c r="B2" s="4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6">
        <v>1.1000000000000001</v>
      </c>
      <c r="H2" s="7"/>
      <c r="I2" s="5" t="s">
        <v>37</v>
      </c>
      <c r="J2" s="6">
        <v>80</v>
      </c>
      <c r="K2" s="5" t="s">
        <v>38</v>
      </c>
      <c r="L2" s="8"/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6</v>
      </c>
      <c r="S2" s="6">
        <v>19</v>
      </c>
      <c r="T2" s="9">
        <f t="shared" ref="T2:T38" si="0">S2/R2</f>
        <v>3.1666666666666665</v>
      </c>
      <c r="U2" s="9"/>
      <c r="V2" s="9"/>
      <c r="W2" s="6">
        <v>2002</v>
      </c>
      <c r="X2" s="6">
        <v>1</v>
      </c>
      <c r="Y2" s="6">
        <v>4</v>
      </c>
      <c r="Z2" s="6">
        <v>0</v>
      </c>
      <c r="AA2" s="9">
        <f t="shared" ref="AA2:AA38" si="1">Z2/Y2</f>
        <v>0</v>
      </c>
      <c r="AB2" s="9"/>
      <c r="AC2" s="9"/>
      <c r="AD2" s="6" t="s">
        <v>126</v>
      </c>
      <c r="AE2" s="6">
        <v>7</v>
      </c>
      <c r="AF2" s="9">
        <f t="shared" ref="AF2:AF38" si="2">IF(AE2,AE2/R2,"")</f>
        <v>1.1666666666666667</v>
      </c>
      <c r="AG2" s="7"/>
      <c r="AH2" s="5" t="str">
        <f t="shared" ref="AH2:AH38" si="3">IF(AG2,AG2/T2,"")</f>
        <v/>
      </c>
      <c r="AI2" s="5" t="s">
        <v>39</v>
      </c>
    </row>
    <row r="3" spans="1:35" ht="32.25" customHeight="1" x14ac:dyDescent="0.15">
      <c r="A3" s="10" t="s">
        <v>40</v>
      </c>
      <c r="B3" s="11" t="s">
        <v>41</v>
      </c>
      <c r="C3" s="12" t="s">
        <v>42</v>
      </c>
      <c r="D3" s="12" t="s">
        <v>34</v>
      </c>
      <c r="E3" s="31" t="s">
        <v>125</v>
      </c>
      <c r="F3" s="13"/>
      <c r="G3" s="13"/>
      <c r="H3" s="13"/>
      <c r="I3" s="12" t="s">
        <v>37</v>
      </c>
      <c r="J3" s="13"/>
      <c r="K3" s="12" t="s">
        <v>43</v>
      </c>
      <c r="L3" s="14">
        <v>2</v>
      </c>
      <c r="M3" s="14">
        <v>0</v>
      </c>
      <c r="N3" s="14">
        <v>0</v>
      </c>
      <c r="O3" s="14">
        <v>1</v>
      </c>
      <c r="P3" s="14">
        <v>1</v>
      </c>
      <c r="Q3" s="14">
        <v>0</v>
      </c>
      <c r="R3" s="14">
        <v>5</v>
      </c>
      <c r="S3" s="14">
        <v>41</v>
      </c>
      <c r="T3" s="15">
        <f t="shared" si="0"/>
        <v>8.1999999999999993</v>
      </c>
      <c r="U3" s="15">
        <f>40/S3*100</f>
        <v>97.560975609756099</v>
      </c>
      <c r="V3" s="15"/>
      <c r="W3" s="14">
        <v>1998</v>
      </c>
      <c r="X3" s="13"/>
      <c r="Y3" s="14">
        <v>5</v>
      </c>
      <c r="Z3" s="14">
        <v>20</v>
      </c>
      <c r="AA3" s="15">
        <f t="shared" si="1"/>
        <v>4</v>
      </c>
      <c r="AB3" s="15">
        <f>15/Z3*100</f>
        <v>75</v>
      </c>
      <c r="AC3" s="15"/>
      <c r="AD3" s="13" t="s">
        <v>125</v>
      </c>
      <c r="AE3" s="13"/>
      <c r="AF3" s="12" t="str">
        <f t="shared" si="2"/>
        <v/>
      </c>
      <c r="AG3" s="13"/>
      <c r="AH3" s="12" t="str">
        <f t="shared" si="3"/>
        <v/>
      </c>
      <c r="AI3" s="13"/>
    </row>
    <row r="4" spans="1:35" ht="32" customHeight="1" x14ac:dyDescent="0.15">
      <c r="A4" s="10" t="s">
        <v>44</v>
      </c>
      <c r="B4" s="11" t="s">
        <v>45</v>
      </c>
      <c r="C4" s="12" t="s">
        <v>46</v>
      </c>
      <c r="D4" s="12" t="s">
        <v>34</v>
      </c>
      <c r="E4" s="31" t="s">
        <v>125</v>
      </c>
      <c r="F4" s="13"/>
      <c r="G4" s="13"/>
      <c r="H4" s="13"/>
      <c r="I4" s="12" t="s">
        <v>37</v>
      </c>
      <c r="J4" s="13"/>
      <c r="K4" s="32" t="s">
        <v>125</v>
      </c>
      <c r="L4" s="12"/>
      <c r="M4" s="14">
        <v>1</v>
      </c>
      <c r="N4" s="14">
        <v>1</v>
      </c>
      <c r="O4" s="14">
        <v>0</v>
      </c>
      <c r="P4" s="14">
        <v>0</v>
      </c>
      <c r="Q4" s="14">
        <v>0</v>
      </c>
      <c r="R4" s="14">
        <v>1</v>
      </c>
      <c r="S4" s="14">
        <v>5</v>
      </c>
      <c r="T4" s="15">
        <f t="shared" si="0"/>
        <v>5</v>
      </c>
      <c r="U4" s="15"/>
      <c r="V4" s="15"/>
      <c r="W4" s="14">
        <v>1984</v>
      </c>
      <c r="X4" s="13"/>
      <c r="Y4" s="14">
        <v>2.2000000000000002</v>
      </c>
      <c r="Z4" s="14">
        <v>5</v>
      </c>
      <c r="AA4" s="15">
        <f t="shared" si="1"/>
        <v>2.2727272727272725</v>
      </c>
      <c r="AB4" s="15"/>
      <c r="AC4" s="15"/>
      <c r="AD4" s="13" t="s">
        <v>125</v>
      </c>
      <c r="AE4" s="13"/>
      <c r="AF4" s="12" t="str">
        <f t="shared" si="2"/>
        <v/>
      </c>
      <c r="AG4" s="13"/>
      <c r="AH4" s="12" t="str">
        <f t="shared" si="3"/>
        <v/>
      </c>
      <c r="AI4" s="13"/>
    </row>
    <row r="5" spans="1:35" ht="20" customHeight="1" x14ac:dyDescent="0.15">
      <c r="A5" s="10" t="s">
        <v>47</v>
      </c>
      <c r="B5" s="11" t="s">
        <v>41</v>
      </c>
      <c r="C5" s="12" t="s">
        <v>48</v>
      </c>
      <c r="D5" s="12" t="s">
        <v>49</v>
      </c>
      <c r="E5" s="12" t="s">
        <v>50</v>
      </c>
      <c r="F5" s="12"/>
      <c r="G5" s="14">
        <v>25.3</v>
      </c>
      <c r="H5" s="13"/>
      <c r="I5" s="12" t="s">
        <v>37</v>
      </c>
      <c r="J5" s="14">
        <v>105</v>
      </c>
      <c r="K5" s="12" t="s">
        <v>51</v>
      </c>
      <c r="L5" s="12"/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14</v>
      </c>
      <c r="S5" s="14">
        <v>221</v>
      </c>
      <c r="T5" s="15">
        <f t="shared" si="0"/>
        <v>15.785714285714286</v>
      </c>
      <c r="U5" s="15"/>
      <c r="V5" s="15"/>
      <c r="W5" s="14">
        <v>2001</v>
      </c>
      <c r="X5" s="14">
        <v>1</v>
      </c>
      <c r="Y5" s="14">
        <v>0.4</v>
      </c>
      <c r="Z5" s="14">
        <v>0</v>
      </c>
      <c r="AA5" s="15">
        <f t="shared" si="1"/>
        <v>0</v>
      </c>
      <c r="AB5" s="15"/>
      <c r="AC5" s="15"/>
      <c r="AD5" s="13" t="s">
        <v>125</v>
      </c>
      <c r="AE5" s="13"/>
      <c r="AF5" s="12" t="str">
        <f t="shared" si="2"/>
        <v/>
      </c>
      <c r="AG5" s="13"/>
      <c r="AH5" s="12" t="str">
        <f t="shared" si="3"/>
        <v/>
      </c>
      <c r="AI5" s="12" t="s">
        <v>39</v>
      </c>
    </row>
    <row r="6" spans="1:35" ht="20" customHeight="1" x14ac:dyDescent="0.15">
      <c r="A6" s="16" t="s">
        <v>52</v>
      </c>
      <c r="B6" s="17" t="s">
        <v>41</v>
      </c>
      <c r="C6" s="18" t="s">
        <v>53</v>
      </c>
      <c r="D6" s="18" t="s">
        <v>54</v>
      </c>
      <c r="E6" s="31" t="s">
        <v>125</v>
      </c>
      <c r="F6" s="19"/>
      <c r="G6" s="19"/>
      <c r="H6" s="19"/>
      <c r="I6" s="18" t="s">
        <v>55</v>
      </c>
      <c r="J6" s="18"/>
      <c r="K6" s="32" t="s">
        <v>125</v>
      </c>
      <c r="L6" s="18"/>
      <c r="M6" s="20">
        <v>1</v>
      </c>
      <c r="N6" s="20">
        <v>1</v>
      </c>
      <c r="O6" s="20">
        <v>0</v>
      </c>
      <c r="P6" s="20">
        <v>0</v>
      </c>
      <c r="Q6" s="20">
        <v>0</v>
      </c>
      <c r="R6" s="20">
        <v>10</v>
      </c>
      <c r="S6" s="20">
        <v>47</v>
      </c>
      <c r="T6" s="21">
        <f t="shared" si="0"/>
        <v>4.7</v>
      </c>
      <c r="U6" s="21"/>
      <c r="V6" s="21"/>
      <c r="W6" s="20">
        <v>1998</v>
      </c>
      <c r="X6" s="19"/>
      <c r="Y6" s="20">
        <v>3</v>
      </c>
      <c r="Z6" s="20">
        <v>5</v>
      </c>
      <c r="AA6" s="21">
        <f t="shared" si="1"/>
        <v>1.6666666666666667</v>
      </c>
      <c r="AB6" s="21"/>
      <c r="AC6" s="21"/>
      <c r="AD6" s="13" t="s">
        <v>125</v>
      </c>
      <c r="AE6" s="19"/>
      <c r="AF6" s="18" t="str">
        <f t="shared" si="2"/>
        <v/>
      </c>
      <c r="AG6" s="19"/>
      <c r="AH6" s="18" t="str">
        <f t="shared" si="3"/>
        <v/>
      </c>
      <c r="AI6" s="19"/>
    </row>
    <row r="7" spans="1:35" ht="20" customHeight="1" x14ac:dyDescent="0.15">
      <c r="A7" s="22" t="s">
        <v>56</v>
      </c>
      <c r="B7" s="17" t="s">
        <v>57</v>
      </c>
      <c r="C7" s="18" t="s">
        <v>58</v>
      </c>
      <c r="D7" s="18" t="s">
        <v>59</v>
      </c>
      <c r="E7" s="31" t="s">
        <v>125</v>
      </c>
      <c r="F7" s="19"/>
      <c r="G7" s="19"/>
      <c r="H7" s="19"/>
      <c r="I7" s="18" t="s">
        <v>60</v>
      </c>
      <c r="J7" s="18"/>
      <c r="K7" s="18" t="s">
        <v>61</v>
      </c>
      <c r="L7" s="19">
        <v>2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5</v>
      </c>
      <c r="S7" s="20">
        <v>29</v>
      </c>
      <c r="T7" s="15">
        <f t="shared" si="0"/>
        <v>5.8</v>
      </c>
      <c r="U7" s="15"/>
      <c r="V7" s="15"/>
      <c r="W7" s="20">
        <v>2002</v>
      </c>
      <c r="X7" s="20">
        <v>3</v>
      </c>
      <c r="Y7" s="20">
        <v>5</v>
      </c>
      <c r="Z7" s="20">
        <v>3</v>
      </c>
      <c r="AA7" s="15">
        <f t="shared" si="1"/>
        <v>0.6</v>
      </c>
      <c r="AB7" s="15"/>
      <c r="AC7" s="15"/>
      <c r="AD7" s="13" t="s">
        <v>125</v>
      </c>
      <c r="AE7" s="19"/>
      <c r="AF7" s="12" t="str">
        <f t="shared" si="2"/>
        <v/>
      </c>
      <c r="AG7" s="19"/>
      <c r="AH7" s="12" t="str">
        <f t="shared" si="3"/>
        <v/>
      </c>
      <c r="AI7" s="19"/>
    </row>
    <row r="8" spans="1:35" ht="20" customHeight="1" x14ac:dyDescent="0.15">
      <c r="A8" s="10" t="s">
        <v>62</v>
      </c>
      <c r="B8" s="11" t="s">
        <v>63</v>
      </c>
      <c r="C8" s="12" t="s">
        <v>64</v>
      </c>
      <c r="D8" s="12" t="s">
        <v>34</v>
      </c>
      <c r="E8" s="12" t="s">
        <v>35</v>
      </c>
      <c r="F8" s="12" t="s">
        <v>65</v>
      </c>
      <c r="G8" s="14">
        <v>13.7</v>
      </c>
      <c r="H8" s="13"/>
      <c r="I8" s="12" t="s">
        <v>37</v>
      </c>
      <c r="J8" s="14">
        <v>65</v>
      </c>
      <c r="K8" s="12" t="s">
        <v>43</v>
      </c>
      <c r="L8" s="14">
        <v>3.3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4</v>
      </c>
      <c r="S8" s="14">
        <v>22</v>
      </c>
      <c r="T8" s="15">
        <f t="shared" si="0"/>
        <v>5.5</v>
      </c>
      <c r="U8" s="15"/>
      <c r="V8" s="15"/>
      <c r="W8" s="14">
        <v>1993</v>
      </c>
      <c r="X8" s="14">
        <v>1</v>
      </c>
      <c r="Y8" s="14">
        <v>19</v>
      </c>
      <c r="Z8" s="14">
        <v>16</v>
      </c>
      <c r="AA8" s="15">
        <f t="shared" si="1"/>
        <v>0.84210526315789469</v>
      </c>
      <c r="AB8" s="15"/>
      <c r="AC8" s="15"/>
      <c r="AD8" s="14" t="s">
        <v>127</v>
      </c>
      <c r="AE8" s="14">
        <v>21</v>
      </c>
      <c r="AF8" s="15">
        <f t="shared" si="2"/>
        <v>5.25</v>
      </c>
      <c r="AG8" s="14">
        <v>87</v>
      </c>
      <c r="AH8" s="15">
        <f t="shared" si="3"/>
        <v>15.818181818181818</v>
      </c>
      <c r="AI8" s="12" t="s">
        <v>66</v>
      </c>
    </row>
    <row r="9" spans="1:35" ht="32" customHeight="1" x14ac:dyDescent="0.15">
      <c r="A9" s="10" t="s">
        <v>67</v>
      </c>
      <c r="B9" s="11" t="s">
        <v>45</v>
      </c>
      <c r="C9" s="12" t="s">
        <v>68</v>
      </c>
      <c r="D9" s="12" t="s">
        <v>34</v>
      </c>
      <c r="E9" s="31" t="s">
        <v>125</v>
      </c>
      <c r="F9" s="13"/>
      <c r="G9" s="13"/>
      <c r="H9" s="13"/>
      <c r="I9" s="12" t="s">
        <v>37</v>
      </c>
      <c r="J9" s="13"/>
      <c r="K9" s="12" t="s">
        <v>43</v>
      </c>
      <c r="L9" s="14">
        <v>2.4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7</v>
      </c>
      <c r="S9" s="14">
        <v>25</v>
      </c>
      <c r="T9" s="15">
        <f t="shared" si="0"/>
        <v>3.5714285714285716</v>
      </c>
      <c r="U9" s="15"/>
      <c r="V9" s="15"/>
      <c r="W9" s="14">
        <v>1986</v>
      </c>
      <c r="X9" s="13"/>
      <c r="Y9" s="14">
        <v>5</v>
      </c>
      <c r="Z9" s="14">
        <v>1</v>
      </c>
      <c r="AA9" s="15">
        <f t="shared" si="1"/>
        <v>0.2</v>
      </c>
      <c r="AB9" s="15"/>
      <c r="AC9" s="15"/>
      <c r="AD9" s="13" t="s">
        <v>125</v>
      </c>
      <c r="AE9" s="14">
        <v>20</v>
      </c>
      <c r="AF9" s="15">
        <f t="shared" si="2"/>
        <v>2.8571428571428572</v>
      </c>
      <c r="AG9" s="14">
        <v>15</v>
      </c>
      <c r="AH9" s="15">
        <f t="shared" si="3"/>
        <v>4.2</v>
      </c>
      <c r="AI9" s="13"/>
    </row>
    <row r="10" spans="1:35" ht="20" customHeight="1" x14ac:dyDescent="0.15">
      <c r="A10" s="10" t="s">
        <v>69</v>
      </c>
      <c r="B10" s="11" t="s">
        <v>45</v>
      </c>
      <c r="C10" s="12" t="s">
        <v>70</v>
      </c>
      <c r="D10" s="12" t="s">
        <v>34</v>
      </c>
      <c r="E10" s="31" t="s">
        <v>125</v>
      </c>
      <c r="F10" s="13"/>
      <c r="G10" s="13"/>
      <c r="H10" s="13"/>
      <c r="I10" s="12" t="s">
        <v>37</v>
      </c>
      <c r="J10" s="13"/>
      <c r="K10" s="32" t="s">
        <v>125</v>
      </c>
      <c r="L10" s="12"/>
      <c r="M10" s="14">
        <v>0</v>
      </c>
      <c r="N10" s="14">
        <v>1</v>
      </c>
      <c r="O10" s="14">
        <v>0</v>
      </c>
      <c r="P10" s="14">
        <v>1</v>
      </c>
      <c r="Q10" s="14">
        <v>0</v>
      </c>
      <c r="R10" s="14">
        <v>3</v>
      </c>
      <c r="S10" s="14">
        <v>25</v>
      </c>
      <c r="T10" s="15">
        <f t="shared" si="0"/>
        <v>8.3333333333333339</v>
      </c>
      <c r="U10" s="15"/>
      <c r="V10" s="15"/>
      <c r="W10" s="14">
        <v>1999</v>
      </c>
      <c r="X10" s="14">
        <v>2</v>
      </c>
      <c r="Y10" s="14">
        <v>3</v>
      </c>
      <c r="Z10" s="14">
        <v>19</v>
      </c>
      <c r="AA10" s="15">
        <f t="shared" si="1"/>
        <v>6.333333333333333</v>
      </c>
      <c r="AB10" s="15"/>
      <c r="AC10" s="15"/>
      <c r="AD10" s="13" t="s">
        <v>125</v>
      </c>
      <c r="AE10" s="13"/>
      <c r="AF10" s="12" t="str">
        <f t="shared" si="2"/>
        <v/>
      </c>
      <c r="AG10" s="13"/>
      <c r="AH10" s="12" t="str">
        <f t="shared" si="3"/>
        <v/>
      </c>
      <c r="AI10" s="13"/>
    </row>
    <row r="11" spans="1:35" ht="32" customHeight="1" x14ac:dyDescent="0.15">
      <c r="A11" s="23" t="s">
        <v>71</v>
      </c>
      <c r="B11" s="24" t="s">
        <v>63</v>
      </c>
      <c r="C11" s="25" t="s">
        <v>72</v>
      </c>
      <c r="D11" s="25" t="s">
        <v>49</v>
      </c>
      <c r="E11" s="25" t="s">
        <v>50</v>
      </c>
      <c r="F11" s="25"/>
      <c r="G11" s="26">
        <v>10.4</v>
      </c>
      <c r="H11" s="27"/>
      <c r="I11" s="25" t="s">
        <v>37</v>
      </c>
      <c r="J11" s="26">
        <v>30</v>
      </c>
      <c r="K11" s="25" t="s">
        <v>43</v>
      </c>
      <c r="L11" s="26">
        <v>1.3</v>
      </c>
      <c r="M11" s="26">
        <v>1</v>
      </c>
      <c r="N11" s="26">
        <v>1</v>
      </c>
      <c r="O11" s="26">
        <v>1</v>
      </c>
      <c r="P11" s="26">
        <v>0</v>
      </c>
      <c r="Q11" s="14">
        <v>0</v>
      </c>
      <c r="R11" s="26">
        <v>10.6</v>
      </c>
      <c r="S11" s="26">
        <v>79</v>
      </c>
      <c r="T11" s="15">
        <f t="shared" si="0"/>
        <v>7.4528301886792452</v>
      </c>
      <c r="U11" s="15"/>
      <c r="V11" s="15"/>
      <c r="W11" s="26">
        <v>2010</v>
      </c>
      <c r="X11" s="26">
        <v>2</v>
      </c>
      <c r="Y11" s="26">
        <v>2.4</v>
      </c>
      <c r="Z11" s="26">
        <v>16</v>
      </c>
      <c r="AA11" s="15">
        <f t="shared" si="1"/>
        <v>6.666666666666667</v>
      </c>
      <c r="AB11" s="15"/>
      <c r="AC11" s="15"/>
      <c r="AD11" s="26" t="s">
        <v>127</v>
      </c>
      <c r="AE11" s="27"/>
      <c r="AF11" s="12" t="str">
        <f t="shared" si="2"/>
        <v/>
      </c>
      <c r="AG11" s="27"/>
      <c r="AH11" s="12" t="str">
        <f t="shared" si="3"/>
        <v/>
      </c>
      <c r="AI11" s="25" t="s">
        <v>66</v>
      </c>
    </row>
    <row r="12" spans="1:35" ht="20" customHeight="1" x14ac:dyDescent="0.15">
      <c r="A12" s="10" t="s">
        <v>73</v>
      </c>
      <c r="B12" s="11" t="s">
        <v>74</v>
      </c>
      <c r="C12" s="12" t="s">
        <v>75</v>
      </c>
      <c r="D12" s="12" t="s">
        <v>76</v>
      </c>
      <c r="E12" s="31" t="s">
        <v>125</v>
      </c>
      <c r="F12" s="12"/>
      <c r="G12" s="13"/>
      <c r="H12" s="14">
        <v>0</v>
      </c>
      <c r="I12" s="12" t="s">
        <v>37</v>
      </c>
      <c r="J12" s="13"/>
      <c r="K12" s="28" t="s">
        <v>77</v>
      </c>
      <c r="L12" s="29">
        <v>0.18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9.5</v>
      </c>
      <c r="S12" s="14">
        <v>10</v>
      </c>
      <c r="T12" s="15">
        <f t="shared" si="0"/>
        <v>1.0526315789473684</v>
      </c>
      <c r="U12" s="15"/>
      <c r="V12" s="15"/>
      <c r="W12" s="14">
        <v>2004</v>
      </c>
      <c r="X12" s="13"/>
      <c r="Y12" s="14">
        <v>6.5</v>
      </c>
      <c r="Z12" s="14">
        <v>2</v>
      </c>
      <c r="AA12" s="15">
        <f t="shared" si="1"/>
        <v>0.30769230769230771</v>
      </c>
      <c r="AB12" s="15"/>
      <c r="AC12" s="15"/>
      <c r="AD12" s="13" t="s">
        <v>125</v>
      </c>
      <c r="AE12" s="13"/>
      <c r="AF12" s="12" t="str">
        <f t="shared" si="2"/>
        <v/>
      </c>
      <c r="AG12" s="13"/>
      <c r="AH12" s="12" t="str">
        <f t="shared" si="3"/>
        <v/>
      </c>
      <c r="AI12" s="13"/>
    </row>
    <row r="13" spans="1:35" ht="20" customHeight="1" x14ac:dyDescent="0.15">
      <c r="A13" s="10" t="s">
        <v>78</v>
      </c>
      <c r="B13" s="11" t="s">
        <v>45</v>
      </c>
      <c r="C13" s="12" t="s">
        <v>79</v>
      </c>
      <c r="D13" s="12" t="s">
        <v>34</v>
      </c>
      <c r="E13" s="31" t="s">
        <v>125</v>
      </c>
      <c r="F13" s="13"/>
      <c r="G13" s="13"/>
      <c r="H13" s="13"/>
      <c r="I13" s="12" t="s">
        <v>37</v>
      </c>
      <c r="J13" s="13"/>
      <c r="K13" s="12" t="s">
        <v>43</v>
      </c>
      <c r="L13" s="14">
        <v>3.4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22</v>
      </c>
      <c r="S13" s="14">
        <v>14</v>
      </c>
      <c r="T13" s="15">
        <f t="shared" si="0"/>
        <v>0.63636363636363635</v>
      </c>
      <c r="U13" s="15"/>
      <c r="V13" s="15"/>
      <c r="W13" s="14">
        <v>1983</v>
      </c>
      <c r="X13" s="13"/>
      <c r="Y13" s="14">
        <v>22</v>
      </c>
      <c r="Z13" s="14">
        <v>0</v>
      </c>
      <c r="AA13" s="15">
        <f t="shared" si="1"/>
        <v>0</v>
      </c>
      <c r="AB13" s="15"/>
      <c r="AC13" s="15"/>
      <c r="AD13" s="13" t="s">
        <v>125</v>
      </c>
      <c r="AE13" s="13"/>
      <c r="AF13" s="12" t="str">
        <f t="shared" si="2"/>
        <v/>
      </c>
      <c r="AG13" s="13"/>
      <c r="AH13" s="12" t="str">
        <f t="shared" si="3"/>
        <v/>
      </c>
      <c r="AI13" s="13"/>
    </row>
    <row r="14" spans="1:35" ht="20" customHeight="1" x14ac:dyDescent="0.15">
      <c r="A14" s="10" t="s">
        <v>80</v>
      </c>
      <c r="B14" s="11" t="s">
        <v>81</v>
      </c>
      <c r="C14" s="12" t="s">
        <v>82</v>
      </c>
      <c r="D14" s="12" t="s">
        <v>34</v>
      </c>
      <c r="E14" s="12" t="s">
        <v>35</v>
      </c>
      <c r="F14" s="12" t="s">
        <v>83</v>
      </c>
      <c r="G14" s="14">
        <v>15.6</v>
      </c>
      <c r="H14" s="13"/>
      <c r="I14" s="12" t="s">
        <v>37</v>
      </c>
      <c r="J14" s="14">
        <v>36.6</v>
      </c>
      <c r="K14" s="12" t="s">
        <v>43</v>
      </c>
      <c r="L14" s="14">
        <v>1.4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13.5</v>
      </c>
      <c r="S14" s="14">
        <v>135</v>
      </c>
      <c r="T14" s="15">
        <f t="shared" si="0"/>
        <v>10</v>
      </c>
      <c r="U14" s="15"/>
      <c r="V14" s="15"/>
      <c r="W14" s="14">
        <v>2004</v>
      </c>
      <c r="X14" s="13"/>
      <c r="Y14" s="14">
        <v>5</v>
      </c>
      <c r="Z14" s="14">
        <v>13</v>
      </c>
      <c r="AA14" s="15">
        <f t="shared" si="1"/>
        <v>2.6</v>
      </c>
      <c r="AB14" s="15"/>
      <c r="AC14" s="15"/>
      <c r="AD14" s="14" t="s">
        <v>127</v>
      </c>
      <c r="AE14" s="13"/>
      <c r="AF14" s="12" t="str">
        <f t="shared" si="2"/>
        <v/>
      </c>
      <c r="AG14" s="13"/>
      <c r="AH14" s="12" t="str">
        <f t="shared" si="3"/>
        <v/>
      </c>
      <c r="AI14" s="12" t="s">
        <v>66</v>
      </c>
    </row>
    <row r="15" spans="1:35" ht="20" customHeight="1" x14ac:dyDescent="0.15">
      <c r="A15" s="10" t="s">
        <v>84</v>
      </c>
      <c r="B15" s="11" t="s">
        <v>74</v>
      </c>
      <c r="C15" s="12" t="s">
        <v>85</v>
      </c>
      <c r="D15" s="12" t="s">
        <v>86</v>
      </c>
      <c r="E15" s="31" t="s">
        <v>125</v>
      </c>
      <c r="F15" s="13"/>
      <c r="G15" s="13"/>
      <c r="H15" s="13"/>
      <c r="I15" s="12" t="s">
        <v>37</v>
      </c>
      <c r="J15" s="13"/>
      <c r="K15" s="12" t="s">
        <v>87</v>
      </c>
      <c r="L15" s="14">
        <v>7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3</v>
      </c>
      <c r="S15" s="14">
        <v>7</v>
      </c>
      <c r="T15" s="15">
        <f t="shared" si="0"/>
        <v>2.3333333333333335</v>
      </c>
      <c r="U15" s="15"/>
      <c r="V15" s="15"/>
      <c r="W15" s="14">
        <v>1998</v>
      </c>
      <c r="X15" s="13"/>
      <c r="Y15" s="14">
        <v>3</v>
      </c>
      <c r="Z15" s="14">
        <v>0</v>
      </c>
      <c r="AA15" s="15">
        <f t="shared" si="1"/>
        <v>0</v>
      </c>
      <c r="AB15" s="15"/>
      <c r="AC15" s="15"/>
      <c r="AD15" s="13" t="s">
        <v>125</v>
      </c>
      <c r="AE15" s="13"/>
      <c r="AF15" s="12" t="str">
        <f t="shared" si="2"/>
        <v/>
      </c>
      <c r="AG15" s="13"/>
      <c r="AH15" s="12" t="str">
        <f t="shared" si="3"/>
        <v/>
      </c>
      <c r="AI15" s="13"/>
    </row>
    <row r="16" spans="1:35" ht="20" customHeight="1" x14ac:dyDescent="0.15">
      <c r="A16" s="10" t="s">
        <v>88</v>
      </c>
      <c r="B16" s="11" t="s">
        <v>81</v>
      </c>
      <c r="C16" s="12" t="s">
        <v>89</v>
      </c>
      <c r="D16" s="12" t="s">
        <v>34</v>
      </c>
      <c r="E16" s="31" t="s">
        <v>125</v>
      </c>
      <c r="F16" s="13"/>
      <c r="G16" s="13"/>
      <c r="H16" s="13"/>
      <c r="I16" s="12" t="s">
        <v>37</v>
      </c>
      <c r="J16" s="14">
        <v>40</v>
      </c>
      <c r="K16" s="12" t="s">
        <v>43</v>
      </c>
      <c r="L16" s="14">
        <v>5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11</v>
      </c>
      <c r="S16" s="14">
        <v>104</v>
      </c>
      <c r="T16" s="15">
        <f t="shared" si="0"/>
        <v>9.454545454545455</v>
      </c>
      <c r="U16" s="15"/>
      <c r="V16" s="15"/>
      <c r="W16" s="14">
        <v>2002</v>
      </c>
      <c r="X16" s="14">
        <v>2</v>
      </c>
      <c r="Y16" s="14">
        <v>11</v>
      </c>
      <c r="Z16" s="14">
        <v>1</v>
      </c>
      <c r="AA16" s="15">
        <f t="shared" si="1"/>
        <v>9.0909090909090912E-2</v>
      </c>
      <c r="AB16" s="15"/>
      <c r="AC16" s="15"/>
      <c r="AD16" s="13" t="s">
        <v>125</v>
      </c>
      <c r="AE16" s="14">
        <f>111+436</f>
        <v>547</v>
      </c>
      <c r="AF16" s="15">
        <f t="shared" si="2"/>
        <v>49.727272727272727</v>
      </c>
      <c r="AG16" s="14">
        <f>121+500</f>
        <v>621</v>
      </c>
      <c r="AH16" s="15">
        <f t="shared" si="3"/>
        <v>65.682692307692307</v>
      </c>
      <c r="AI16" s="13"/>
    </row>
    <row r="17" spans="1:35" ht="20" customHeight="1" x14ac:dyDescent="0.15">
      <c r="A17" s="10" t="s">
        <v>90</v>
      </c>
      <c r="B17" s="11" t="s">
        <v>32</v>
      </c>
      <c r="C17" s="12" t="s">
        <v>91</v>
      </c>
      <c r="D17" s="12" t="s">
        <v>49</v>
      </c>
      <c r="E17" s="12" t="s">
        <v>50</v>
      </c>
      <c r="F17" s="12"/>
      <c r="G17" s="14">
        <v>5</v>
      </c>
      <c r="H17" s="13"/>
      <c r="I17" s="12" t="s">
        <v>37</v>
      </c>
      <c r="J17" s="14">
        <v>27.5</v>
      </c>
      <c r="K17" s="12" t="s">
        <v>92</v>
      </c>
      <c r="L17" s="12"/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10</v>
      </c>
      <c r="S17" s="14">
        <v>13</v>
      </c>
      <c r="T17" s="15">
        <f t="shared" si="0"/>
        <v>1.3</v>
      </c>
      <c r="U17" s="15"/>
      <c r="V17" s="15"/>
      <c r="W17" s="14">
        <v>2006</v>
      </c>
      <c r="X17" s="13"/>
      <c r="Y17" s="14">
        <v>2</v>
      </c>
      <c r="Z17" s="14">
        <v>0</v>
      </c>
      <c r="AA17" s="15">
        <f t="shared" si="1"/>
        <v>0</v>
      </c>
      <c r="AB17" s="15"/>
      <c r="AC17" s="15"/>
      <c r="AD17" s="14" t="s">
        <v>127</v>
      </c>
      <c r="AE17" s="14">
        <v>4</v>
      </c>
      <c r="AF17" s="15">
        <f t="shared" si="2"/>
        <v>0.4</v>
      </c>
      <c r="AG17" s="13"/>
      <c r="AH17" s="12" t="str">
        <f t="shared" si="3"/>
        <v/>
      </c>
      <c r="AI17" s="12" t="s">
        <v>66</v>
      </c>
    </row>
    <row r="18" spans="1:35" ht="20" customHeight="1" x14ac:dyDescent="0.15">
      <c r="A18" s="10" t="s">
        <v>93</v>
      </c>
      <c r="B18" s="11" t="s">
        <v>45</v>
      </c>
      <c r="C18" s="12" t="s">
        <v>70</v>
      </c>
      <c r="D18" s="12" t="s">
        <v>34</v>
      </c>
      <c r="E18" s="31" t="s">
        <v>125</v>
      </c>
      <c r="F18" s="13"/>
      <c r="G18" s="13"/>
      <c r="H18" s="13"/>
      <c r="I18" s="12" t="s">
        <v>37</v>
      </c>
      <c r="J18" s="13"/>
      <c r="K18" s="32" t="s">
        <v>125</v>
      </c>
      <c r="L18" s="12"/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13</v>
      </c>
      <c r="S18" s="14">
        <v>48</v>
      </c>
      <c r="T18" s="15">
        <f t="shared" si="0"/>
        <v>3.6923076923076925</v>
      </c>
      <c r="U18" s="15"/>
      <c r="V18" s="15"/>
      <c r="W18" s="14">
        <v>1999</v>
      </c>
      <c r="X18" s="13"/>
      <c r="Y18" s="14">
        <v>13</v>
      </c>
      <c r="Z18" s="14">
        <v>106</v>
      </c>
      <c r="AA18" s="15">
        <f t="shared" si="1"/>
        <v>8.1538461538461533</v>
      </c>
      <c r="AB18" s="15"/>
      <c r="AC18" s="15"/>
      <c r="AD18" s="13" t="s">
        <v>125</v>
      </c>
      <c r="AE18" s="13"/>
      <c r="AF18" s="12" t="str">
        <f t="shared" si="2"/>
        <v/>
      </c>
      <c r="AG18" s="13"/>
      <c r="AH18" s="12" t="str">
        <f t="shared" si="3"/>
        <v/>
      </c>
      <c r="AI18" s="13"/>
    </row>
    <row r="19" spans="1:35" ht="20" customHeight="1" x14ac:dyDescent="0.15">
      <c r="A19" s="10" t="s">
        <v>94</v>
      </c>
      <c r="B19" s="11" t="s">
        <v>57</v>
      </c>
      <c r="C19" s="12" t="s">
        <v>58</v>
      </c>
      <c r="D19" s="33" t="s">
        <v>124</v>
      </c>
      <c r="E19" s="31" t="s">
        <v>125</v>
      </c>
      <c r="F19" s="13"/>
      <c r="G19" s="13"/>
      <c r="H19" s="13"/>
      <c r="I19" s="12" t="s">
        <v>55</v>
      </c>
      <c r="J19" s="12"/>
      <c r="K19" s="32" t="s">
        <v>125</v>
      </c>
      <c r="L19" s="12"/>
      <c r="M19" s="14">
        <v>0</v>
      </c>
      <c r="N19" s="14">
        <v>1</v>
      </c>
      <c r="O19" s="14">
        <v>0</v>
      </c>
      <c r="P19" s="14">
        <v>1</v>
      </c>
      <c r="Q19" s="14">
        <v>0</v>
      </c>
      <c r="R19" s="14">
        <v>4.25</v>
      </c>
      <c r="S19" s="14">
        <v>29</v>
      </c>
      <c r="T19" s="15">
        <f t="shared" si="0"/>
        <v>6.8235294117647056</v>
      </c>
      <c r="U19" s="30"/>
      <c r="V19" s="15"/>
      <c r="W19" s="14">
        <v>2002</v>
      </c>
      <c r="X19" s="13"/>
      <c r="Y19" s="14">
        <v>3.5</v>
      </c>
      <c r="Z19" s="14">
        <v>11</v>
      </c>
      <c r="AA19" s="15">
        <f t="shared" si="1"/>
        <v>3.1428571428571428</v>
      </c>
      <c r="AB19" s="30"/>
      <c r="AC19" s="15">
        <f>6/Z19*100</f>
        <v>54.54545454545454</v>
      </c>
      <c r="AD19" s="13" t="s">
        <v>125</v>
      </c>
      <c r="AE19" s="13"/>
      <c r="AF19" s="12" t="str">
        <f t="shared" si="2"/>
        <v/>
      </c>
      <c r="AG19" s="13"/>
      <c r="AH19" s="12" t="str">
        <f t="shared" si="3"/>
        <v/>
      </c>
      <c r="AI19" s="13"/>
    </row>
    <row r="20" spans="1:35" ht="20" customHeight="1" x14ac:dyDescent="0.15">
      <c r="A20" s="16" t="s">
        <v>95</v>
      </c>
      <c r="B20" s="17" t="s">
        <v>96</v>
      </c>
      <c r="C20" s="19" t="s">
        <v>97</v>
      </c>
      <c r="D20" s="18" t="s">
        <v>59</v>
      </c>
      <c r="E20" s="19" t="s">
        <v>35</v>
      </c>
      <c r="F20" s="19"/>
      <c r="G20" s="19"/>
      <c r="H20" s="19"/>
      <c r="I20" s="18" t="s">
        <v>60</v>
      </c>
      <c r="J20" s="19"/>
      <c r="K20" s="18" t="s">
        <v>98</v>
      </c>
      <c r="L20" s="20">
        <v>1.99</v>
      </c>
      <c r="M20" s="20">
        <v>0</v>
      </c>
      <c r="N20" s="20">
        <v>0</v>
      </c>
      <c r="O20" s="20">
        <v>0</v>
      </c>
      <c r="P20" s="20">
        <v>0</v>
      </c>
      <c r="Q20" s="14">
        <v>0</v>
      </c>
      <c r="R20" s="20">
        <v>6.04</v>
      </c>
      <c r="S20" s="20">
        <v>132</v>
      </c>
      <c r="T20" s="21">
        <f t="shared" si="0"/>
        <v>21.85430463576159</v>
      </c>
      <c r="U20" s="21"/>
      <c r="V20" s="21"/>
      <c r="W20" s="20">
        <v>2005</v>
      </c>
      <c r="X20" s="20">
        <v>5</v>
      </c>
      <c r="Y20" s="20">
        <v>3.96</v>
      </c>
      <c r="Z20" s="20">
        <v>3</v>
      </c>
      <c r="AA20" s="21">
        <f t="shared" si="1"/>
        <v>0.75757575757575757</v>
      </c>
      <c r="AB20" s="21"/>
      <c r="AC20" s="21"/>
      <c r="AD20" s="19" t="s">
        <v>127</v>
      </c>
      <c r="AE20" s="19"/>
      <c r="AF20" s="12" t="str">
        <f t="shared" si="2"/>
        <v/>
      </c>
      <c r="AG20" s="19"/>
      <c r="AH20" s="12" t="str">
        <f t="shared" si="3"/>
        <v/>
      </c>
      <c r="AI20" s="18" t="s">
        <v>66</v>
      </c>
    </row>
    <row r="21" spans="1:35" ht="20" customHeight="1" x14ac:dyDescent="0.15">
      <c r="A21" s="10" t="s">
        <v>99</v>
      </c>
      <c r="B21" s="11" t="s">
        <v>74</v>
      </c>
      <c r="C21" s="31" t="s">
        <v>125</v>
      </c>
      <c r="D21" s="12" t="s">
        <v>34</v>
      </c>
      <c r="E21" s="31" t="s">
        <v>125</v>
      </c>
      <c r="F21" s="13"/>
      <c r="G21" s="14">
        <v>2.9</v>
      </c>
      <c r="H21" s="14">
        <v>4</v>
      </c>
      <c r="I21" s="12" t="s">
        <v>37</v>
      </c>
      <c r="J21" s="14">
        <v>58</v>
      </c>
      <c r="K21" s="12" t="s">
        <v>43</v>
      </c>
      <c r="L21" s="14">
        <v>1.9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17.920000000000002</v>
      </c>
      <c r="S21" s="14">
        <v>54</v>
      </c>
      <c r="T21" s="15">
        <f t="shared" si="0"/>
        <v>3.0133928571428568</v>
      </c>
      <c r="U21" s="15"/>
      <c r="V21" s="15"/>
      <c r="W21" s="13"/>
      <c r="X21" s="13"/>
      <c r="Y21" s="14">
        <v>6.08</v>
      </c>
      <c r="Z21" s="14">
        <v>6</v>
      </c>
      <c r="AA21" s="15">
        <f t="shared" si="1"/>
        <v>0.98684210526315785</v>
      </c>
      <c r="AB21" s="15"/>
      <c r="AC21" s="15"/>
      <c r="AD21" s="13" t="s">
        <v>125</v>
      </c>
      <c r="AE21" s="13"/>
      <c r="AF21" s="12" t="str">
        <f t="shared" si="2"/>
        <v/>
      </c>
      <c r="AG21" s="13"/>
      <c r="AH21" s="12" t="str">
        <f t="shared" si="3"/>
        <v/>
      </c>
      <c r="AI21" s="13"/>
    </row>
    <row r="22" spans="1:35" ht="20" customHeight="1" x14ac:dyDescent="0.15">
      <c r="A22" s="10" t="s">
        <v>100</v>
      </c>
      <c r="B22" s="11" t="s">
        <v>74</v>
      </c>
      <c r="C22" s="31" t="s">
        <v>125</v>
      </c>
      <c r="D22" s="12" t="s">
        <v>34</v>
      </c>
      <c r="E22" s="31" t="s">
        <v>125</v>
      </c>
      <c r="F22" s="13"/>
      <c r="G22" s="14">
        <v>0.7</v>
      </c>
      <c r="H22" s="14">
        <v>2.8</v>
      </c>
      <c r="I22" s="12" t="s">
        <v>37</v>
      </c>
      <c r="J22" s="14">
        <v>23</v>
      </c>
      <c r="K22" s="12" t="s">
        <v>43</v>
      </c>
      <c r="L22" s="14">
        <v>1.51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13.92</v>
      </c>
      <c r="S22" s="14">
        <v>45</v>
      </c>
      <c r="T22" s="15">
        <f t="shared" si="0"/>
        <v>3.2327586206896552</v>
      </c>
      <c r="U22" s="15"/>
      <c r="V22" s="15"/>
      <c r="W22" s="13"/>
      <c r="X22" s="13"/>
      <c r="Y22" s="14">
        <v>10.08</v>
      </c>
      <c r="Z22" s="14">
        <v>10</v>
      </c>
      <c r="AA22" s="15">
        <f t="shared" si="1"/>
        <v>0.99206349206349209</v>
      </c>
      <c r="AB22" s="15"/>
      <c r="AC22" s="15"/>
      <c r="AD22" s="13" t="s">
        <v>125</v>
      </c>
      <c r="AE22" s="13"/>
      <c r="AF22" s="12" t="str">
        <f t="shared" si="2"/>
        <v/>
      </c>
      <c r="AG22" s="13"/>
      <c r="AH22" s="12" t="str">
        <f t="shared" si="3"/>
        <v/>
      </c>
      <c r="AI22" s="13"/>
    </row>
    <row r="23" spans="1:35" ht="20" customHeight="1" x14ac:dyDescent="0.15">
      <c r="A23" s="10" t="s">
        <v>101</v>
      </c>
      <c r="B23" s="11" t="s">
        <v>74</v>
      </c>
      <c r="C23" s="31" t="s">
        <v>125</v>
      </c>
      <c r="D23" s="12" t="s">
        <v>34</v>
      </c>
      <c r="E23" s="31" t="s">
        <v>125</v>
      </c>
      <c r="F23" s="13"/>
      <c r="G23" s="14">
        <v>1.3</v>
      </c>
      <c r="H23" s="14">
        <v>0.7</v>
      </c>
      <c r="I23" s="12" t="s">
        <v>37</v>
      </c>
      <c r="J23" s="14">
        <v>47</v>
      </c>
      <c r="K23" s="12" t="s">
        <v>43</v>
      </c>
      <c r="L23" s="14">
        <v>3.25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22</v>
      </c>
      <c r="S23" s="14">
        <v>16</v>
      </c>
      <c r="T23" s="15">
        <f t="shared" si="0"/>
        <v>0.72727272727272729</v>
      </c>
      <c r="U23" s="15"/>
      <c r="V23" s="15"/>
      <c r="W23" s="13"/>
      <c r="X23" s="13"/>
      <c r="Y23" s="14">
        <v>2</v>
      </c>
      <c r="Z23" s="14">
        <v>0</v>
      </c>
      <c r="AA23" s="15">
        <f t="shared" si="1"/>
        <v>0</v>
      </c>
      <c r="AB23" s="15"/>
      <c r="AC23" s="15"/>
      <c r="AD23" s="13" t="s">
        <v>125</v>
      </c>
      <c r="AE23" s="13"/>
      <c r="AF23" s="12" t="str">
        <f t="shared" si="2"/>
        <v/>
      </c>
      <c r="AG23" s="13"/>
      <c r="AH23" s="12" t="str">
        <f t="shared" si="3"/>
        <v/>
      </c>
      <c r="AI23" s="13"/>
    </row>
    <row r="24" spans="1:35" ht="20" customHeight="1" x14ac:dyDescent="0.15">
      <c r="A24" s="10" t="s">
        <v>102</v>
      </c>
      <c r="B24" s="11" t="s">
        <v>74</v>
      </c>
      <c r="C24" s="31" t="s">
        <v>125</v>
      </c>
      <c r="D24" s="12" t="s">
        <v>34</v>
      </c>
      <c r="E24" s="31" t="s">
        <v>125</v>
      </c>
      <c r="F24" s="13"/>
      <c r="G24" s="14">
        <v>5.5</v>
      </c>
      <c r="H24" s="14">
        <v>5.8</v>
      </c>
      <c r="I24" s="12" t="s">
        <v>37</v>
      </c>
      <c r="J24" s="14">
        <v>150</v>
      </c>
      <c r="K24" s="12" t="s">
        <v>43</v>
      </c>
      <c r="L24" s="14">
        <v>2.58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15</v>
      </c>
      <c r="S24" s="14">
        <v>13</v>
      </c>
      <c r="T24" s="15">
        <f t="shared" si="0"/>
        <v>0.8666666666666667</v>
      </c>
      <c r="U24" s="15"/>
      <c r="V24" s="15"/>
      <c r="W24" s="13"/>
      <c r="X24" s="13"/>
      <c r="Y24" s="14">
        <v>5</v>
      </c>
      <c r="Z24" s="14">
        <v>0</v>
      </c>
      <c r="AA24" s="15">
        <f t="shared" si="1"/>
        <v>0</v>
      </c>
      <c r="AB24" s="15"/>
      <c r="AC24" s="15"/>
      <c r="AD24" s="13" t="s">
        <v>125</v>
      </c>
      <c r="AE24" s="13"/>
      <c r="AF24" s="12" t="str">
        <f t="shared" si="2"/>
        <v/>
      </c>
      <c r="AG24" s="13"/>
      <c r="AH24" s="12" t="str">
        <f t="shared" si="3"/>
        <v/>
      </c>
      <c r="AI24" s="13"/>
    </row>
    <row r="25" spans="1:35" ht="20" customHeight="1" x14ac:dyDescent="0.15">
      <c r="A25" s="10" t="s">
        <v>103</v>
      </c>
      <c r="B25" s="11" t="s">
        <v>74</v>
      </c>
      <c r="C25" s="31" t="s">
        <v>125</v>
      </c>
      <c r="D25" s="12" t="s">
        <v>34</v>
      </c>
      <c r="E25" s="31" t="s">
        <v>125</v>
      </c>
      <c r="F25" s="13"/>
      <c r="G25" s="14">
        <v>3.1</v>
      </c>
      <c r="H25" s="14">
        <v>18</v>
      </c>
      <c r="I25" s="12" t="s">
        <v>37</v>
      </c>
      <c r="J25" s="14">
        <v>68</v>
      </c>
      <c r="K25" s="12" t="s">
        <v>43</v>
      </c>
      <c r="L25" s="14">
        <v>2.2999999999999998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10.92</v>
      </c>
      <c r="S25" s="14">
        <v>8</v>
      </c>
      <c r="T25" s="15">
        <f t="shared" si="0"/>
        <v>0.73260073260073255</v>
      </c>
      <c r="U25" s="15"/>
      <c r="V25" s="15"/>
      <c r="W25" s="13"/>
      <c r="X25" s="13"/>
      <c r="Y25" s="14">
        <v>2.08</v>
      </c>
      <c r="Z25" s="14">
        <v>0</v>
      </c>
      <c r="AA25" s="15">
        <f t="shared" si="1"/>
        <v>0</v>
      </c>
      <c r="AB25" s="15"/>
      <c r="AC25" s="15"/>
      <c r="AD25" s="13" t="s">
        <v>125</v>
      </c>
      <c r="AE25" s="13"/>
      <c r="AF25" s="12" t="str">
        <f t="shared" si="2"/>
        <v/>
      </c>
      <c r="AG25" s="13"/>
      <c r="AH25" s="12" t="str">
        <f t="shared" si="3"/>
        <v/>
      </c>
      <c r="AI25" s="13"/>
    </row>
    <row r="26" spans="1:35" ht="20" customHeight="1" x14ac:dyDescent="0.15">
      <c r="A26" s="10" t="s">
        <v>104</v>
      </c>
      <c r="B26" s="11" t="s">
        <v>74</v>
      </c>
      <c r="C26" s="31" t="s">
        <v>125</v>
      </c>
      <c r="D26" s="12" t="s">
        <v>34</v>
      </c>
      <c r="E26" s="31" t="s">
        <v>125</v>
      </c>
      <c r="F26" s="13"/>
      <c r="G26" s="14">
        <v>1.5</v>
      </c>
      <c r="H26" s="14">
        <v>18.2</v>
      </c>
      <c r="I26" s="12" t="s">
        <v>37</v>
      </c>
      <c r="J26" s="14">
        <v>75</v>
      </c>
      <c r="K26" s="12" t="s">
        <v>43</v>
      </c>
      <c r="L26" s="14">
        <v>2.65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13</v>
      </c>
      <c r="S26" s="14">
        <v>5</v>
      </c>
      <c r="T26" s="15">
        <f t="shared" si="0"/>
        <v>0.38461538461538464</v>
      </c>
      <c r="U26" s="15"/>
      <c r="V26" s="15"/>
      <c r="W26" s="13"/>
      <c r="X26" s="13"/>
      <c r="Y26" s="14">
        <v>11</v>
      </c>
      <c r="Z26" s="14">
        <v>3</v>
      </c>
      <c r="AA26" s="15">
        <f t="shared" si="1"/>
        <v>0.27272727272727271</v>
      </c>
      <c r="AB26" s="15"/>
      <c r="AC26" s="15"/>
      <c r="AD26" s="13" t="s">
        <v>125</v>
      </c>
      <c r="AE26" s="13"/>
      <c r="AF26" s="12" t="str">
        <f t="shared" si="2"/>
        <v/>
      </c>
      <c r="AG26" s="13"/>
      <c r="AH26" s="12" t="str">
        <f t="shared" si="3"/>
        <v/>
      </c>
      <c r="AI26" s="13"/>
    </row>
    <row r="27" spans="1:35" ht="20" customHeight="1" x14ac:dyDescent="0.15">
      <c r="A27" s="10" t="s">
        <v>105</v>
      </c>
      <c r="B27" s="11" t="s">
        <v>74</v>
      </c>
      <c r="C27" s="31" t="s">
        <v>125</v>
      </c>
      <c r="D27" s="12" t="s">
        <v>34</v>
      </c>
      <c r="E27" s="31" t="s">
        <v>125</v>
      </c>
      <c r="F27" s="13"/>
      <c r="G27" s="14">
        <v>0.8</v>
      </c>
      <c r="H27" s="14">
        <v>3.1</v>
      </c>
      <c r="I27" s="12" t="s">
        <v>37</v>
      </c>
      <c r="J27" s="14">
        <v>33</v>
      </c>
      <c r="K27" s="12" t="s">
        <v>43</v>
      </c>
      <c r="L27" s="14">
        <v>2.9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16</v>
      </c>
      <c r="S27" s="14">
        <v>53</v>
      </c>
      <c r="T27" s="15">
        <f t="shared" si="0"/>
        <v>3.3125</v>
      </c>
      <c r="U27" s="15"/>
      <c r="V27" s="15"/>
      <c r="W27" s="13"/>
      <c r="X27" s="13"/>
      <c r="Y27" s="14">
        <v>4</v>
      </c>
      <c r="Z27" s="14">
        <v>1</v>
      </c>
      <c r="AA27" s="15">
        <f t="shared" si="1"/>
        <v>0.25</v>
      </c>
      <c r="AB27" s="15"/>
      <c r="AC27" s="15"/>
      <c r="AD27" s="13" t="s">
        <v>125</v>
      </c>
      <c r="AE27" s="13"/>
      <c r="AF27" s="12" t="str">
        <f t="shared" si="2"/>
        <v/>
      </c>
      <c r="AG27" s="13"/>
      <c r="AH27" s="12" t="str">
        <f t="shared" si="3"/>
        <v/>
      </c>
      <c r="AI27" s="13"/>
    </row>
    <row r="28" spans="1:35" ht="20" customHeight="1" x14ac:dyDescent="0.15">
      <c r="A28" s="10" t="s">
        <v>106</v>
      </c>
      <c r="B28" s="11" t="s">
        <v>74</v>
      </c>
      <c r="C28" s="31" t="s">
        <v>125</v>
      </c>
      <c r="D28" s="12" t="s">
        <v>34</v>
      </c>
      <c r="E28" s="31" t="s">
        <v>125</v>
      </c>
      <c r="F28" s="13"/>
      <c r="G28" s="14">
        <v>0.7</v>
      </c>
      <c r="H28" s="14">
        <v>3.5</v>
      </c>
      <c r="I28" s="12" t="s">
        <v>37</v>
      </c>
      <c r="J28" s="14">
        <v>47</v>
      </c>
      <c r="K28" s="12" t="s">
        <v>43</v>
      </c>
      <c r="L28" s="14">
        <v>2.9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16</v>
      </c>
      <c r="S28" s="14">
        <v>37</v>
      </c>
      <c r="T28" s="15">
        <f t="shared" si="0"/>
        <v>2.3125</v>
      </c>
      <c r="U28" s="15"/>
      <c r="V28" s="15"/>
      <c r="W28" s="13"/>
      <c r="X28" s="13"/>
      <c r="Y28" s="14">
        <v>4</v>
      </c>
      <c r="Z28" s="14">
        <v>3</v>
      </c>
      <c r="AA28" s="15">
        <f t="shared" si="1"/>
        <v>0.75</v>
      </c>
      <c r="AB28" s="15"/>
      <c r="AC28" s="15"/>
      <c r="AD28" s="13" t="s">
        <v>125</v>
      </c>
      <c r="AE28" s="13"/>
      <c r="AF28" s="12" t="str">
        <f t="shared" si="2"/>
        <v/>
      </c>
      <c r="AG28" s="13"/>
      <c r="AH28" s="12" t="str">
        <f t="shared" si="3"/>
        <v/>
      </c>
      <c r="AI28" s="13"/>
    </row>
    <row r="29" spans="1:35" ht="20" customHeight="1" x14ac:dyDescent="0.15">
      <c r="A29" s="10" t="s">
        <v>107</v>
      </c>
      <c r="B29" s="11" t="s">
        <v>74</v>
      </c>
      <c r="C29" s="31" t="s">
        <v>125</v>
      </c>
      <c r="D29" s="12" t="s">
        <v>34</v>
      </c>
      <c r="E29" s="31" t="s">
        <v>125</v>
      </c>
      <c r="F29" s="13"/>
      <c r="G29" s="14">
        <v>2.6</v>
      </c>
      <c r="H29" s="14">
        <v>4.8</v>
      </c>
      <c r="I29" s="12" t="s">
        <v>37</v>
      </c>
      <c r="J29" s="14">
        <v>85</v>
      </c>
      <c r="K29" s="12" t="s">
        <v>43</v>
      </c>
      <c r="L29" s="14">
        <v>1.8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20.5</v>
      </c>
      <c r="S29" s="14">
        <v>24</v>
      </c>
      <c r="T29" s="15">
        <f t="shared" si="0"/>
        <v>1.1707317073170731</v>
      </c>
      <c r="U29" s="15"/>
      <c r="V29" s="15"/>
      <c r="W29" s="13"/>
      <c r="X29" s="13"/>
      <c r="Y29" s="14">
        <v>3.5</v>
      </c>
      <c r="Z29" s="14">
        <v>2</v>
      </c>
      <c r="AA29" s="15">
        <f t="shared" si="1"/>
        <v>0.5714285714285714</v>
      </c>
      <c r="AB29" s="15"/>
      <c r="AC29" s="15"/>
      <c r="AD29" s="13" t="s">
        <v>125</v>
      </c>
      <c r="AE29" s="13"/>
      <c r="AF29" s="12" t="str">
        <f t="shared" si="2"/>
        <v/>
      </c>
      <c r="AG29" s="13"/>
      <c r="AH29" s="12" t="str">
        <f t="shared" si="3"/>
        <v/>
      </c>
      <c r="AI29" s="13"/>
    </row>
    <row r="30" spans="1:35" ht="20" customHeight="1" x14ac:dyDescent="0.15">
      <c r="A30" s="10" t="s">
        <v>108</v>
      </c>
      <c r="B30" s="11" t="s">
        <v>74</v>
      </c>
      <c r="C30" s="31" t="s">
        <v>125</v>
      </c>
      <c r="D30" s="12" t="s">
        <v>109</v>
      </c>
      <c r="E30" s="31" t="s">
        <v>125</v>
      </c>
      <c r="F30" s="13"/>
      <c r="G30" s="14">
        <v>0.6</v>
      </c>
      <c r="H30" s="14">
        <v>1.4</v>
      </c>
      <c r="I30" s="12" t="s">
        <v>37</v>
      </c>
      <c r="J30" s="14">
        <v>30</v>
      </c>
      <c r="K30" s="12" t="s">
        <v>43</v>
      </c>
      <c r="L30" s="14">
        <v>2.4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10.17</v>
      </c>
      <c r="S30" s="14">
        <v>11</v>
      </c>
      <c r="T30" s="15">
        <f t="shared" si="0"/>
        <v>1.0816125860373649</v>
      </c>
      <c r="U30" s="15"/>
      <c r="V30" s="15"/>
      <c r="W30" s="13"/>
      <c r="X30" s="13"/>
      <c r="Y30" s="14">
        <v>2.83</v>
      </c>
      <c r="Z30" s="14">
        <v>3</v>
      </c>
      <c r="AA30" s="15">
        <f t="shared" si="1"/>
        <v>1.0600706713780919</v>
      </c>
      <c r="AB30" s="15"/>
      <c r="AC30" s="15"/>
      <c r="AD30" s="13" t="s">
        <v>125</v>
      </c>
      <c r="AE30" s="13"/>
      <c r="AF30" s="12" t="str">
        <f t="shared" si="2"/>
        <v/>
      </c>
      <c r="AG30" s="13"/>
      <c r="AH30" s="12" t="str">
        <f t="shared" si="3"/>
        <v/>
      </c>
      <c r="AI30" s="13"/>
    </row>
    <row r="31" spans="1:35" ht="20" customHeight="1" x14ac:dyDescent="0.15">
      <c r="A31" s="10" t="s">
        <v>110</v>
      </c>
      <c r="B31" s="11" t="s">
        <v>74</v>
      </c>
      <c r="C31" s="31" t="s">
        <v>125</v>
      </c>
      <c r="D31" s="12" t="s">
        <v>34</v>
      </c>
      <c r="E31" s="31" t="s">
        <v>125</v>
      </c>
      <c r="F31" s="13"/>
      <c r="G31" s="14">
        <v>2.1</v>
      </c>
      <c r="H31" s="14">
        <v>2.1</v>
      </c>
      <c r="I31" s="12" t="s">
        <v>37</v>
      </c>
      <c r="J31" s="14">
        <v>55</v>
      </c>
      <c r="K31" s="12" t="s">
        <v>43</v>
      </c>
      <c r="L31" s="14">
        <v>1.7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13.17</v>
      </c>
      <c r="S31" s="14">
        <v>6</v>
      </c>
      <c r="T31" s="15">
        <f t="shared" si="0"/>
        <v>0.45558086560364464</v>
      </c>
      <c r="U31" s="15"/>
      <c r="V31" s="15"/>
      <c r="W31" s="13"/>
      <c r="X31" s="13"/>
      <c r="Y31" s="14">
        <v>10.83</v>
      </c>
      <c r="Z31" s="14">
        <v>3</v>
      </c>
      <c r="AA31" s="15">
        <f t="shared" si="1"/>
        <v>0.2770083102493075</v>
      </c>
      <c r="AB31" s="15"/>
      <c r="AC31" s="15"/>
      <c r="AD31" s="13" t="s">
        <v>125</v>
      </c>
      <c r="AE31" s="13"/>
      <c r="AF31" s="12" t="str">
        <f t="shared" si="2"/>
        <v/>
      </c>
      <c r="AG31" s="13"/>
      <c r="AH31" s="12" t="str">
        <f t="shared" si="3"/>
        <v/>
      </c>
      <c r="AI31" s="13"/>
    </row>
    <row r="32" spans="1:35" ht="20" customHeight="1" x14ac:dyDescent="0.15">
      <c r="A32" s="10" t="s">
        <v>111</v>
      </c>
      <c r="B32" s="11" t="s">
        <v>74</v>
      </c>
      <c r="C32" s="31" t="s">
        <v>125</v>
      </c>
      <c r="D32" s="12" t="s">
        <v>86</v>
      </c>
      <c r="E32" s="31" t="s">
        <v>125</v>
      </c>
      <c r="F32" s="13"/>
      <c r="G32" s="14">
        <v>0.8</v>
      </c>
      <c r="H32" s="14">
        <v>3</v>
      </c>
      <c r="I32" s="12" t="s">
        <v>37</v>
      </c>
      <c r="J32" s="14">
        <v>35</v>
      </c>
      <c r="K32" s="12" t="s">
        <v>87</v>
      </c>
      <c r="L32" s="14">
        <v>7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4</v>
      </c>
      <c r="S32" s="14">
        <v>9</v>
      </c>
      <c r="T32" s="15">
        <f t="shared" si="0"/>
        <v>2.25</v>
      </c>
      <c r="U32" s="15"/>
      <c r="V32" s="15"/>
      <c r="W32" s="13"/>
      <c r="X32" s="13"/>
      <c r="Y32" s="14">
        <v>15</v>
      </c>
      <c r="Z32" s="14">
        <v>0</v>
      </c>
      <c r="AA32" s="15">
        <f t="shared" si="1"/>
        <v>0</v>
      </c>
      <c r="AB32" s="15"/>
      <c r="AC32" s="15"/>
      <c r="AD32" s="13" t="s">
        <v>125</v>
      </c>
      <c r="AE32" s="13"/>
      <c r="AF32" s="12" t="str">
        <f t="shared" si="2"/>
        <v/>
      </c>
      <c r="AG32" s="13"/>
      <c r="AH32" s="12" t="str">
        <f t="shared" si="3"/>
        <v/>
      </c>
      <c r="AI32" s="13"/>
    </row>
    <row r="33" spans="1:35" ht="20" customHeight="1" x14ac:dyDescent="0.15">
      <c r="A33" s="10" t="s">
        <v>112</v>
      </c>
      <c r="B33" s="11" t="s">
        <v>74</v>
      </c>
      <c r="C33" s="31" t="s">
        <v>125</v>
      </c>
      <c r="D33" s="12" t="s">
        <v>34</v>
      </c>
      <c r="E33" s="31" t="s">
        <v>125</v>
      </c>
      <c r="F33" s="13"/>
      <c r="G33" s="14">
        <v>0.1</v>
      </c>
      <c r="H33" s="14">
        <v>4.2</v>
      </c>
      <c r="I33" s="12" t="s">
        <v>37</v>
      </c>
      <c r="J33" s="14">
        <v>31</v>
      </c>
      <c r="K33" s="12" t="s">
        <v>87</v>
      </c>
      <c r="L33" s="14">
        <v>4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15.5</v>
      </c>
      <c r="S33" s="14">
        <v>14</v>
      </c>
      <c r="T33" s="15">
        <f t="shared" si="0"/>
        <v>0.90322580645161288</v>
      </c>
      <c r="U33" s="15"/>
      <c r="V33" s="15"/>
      <c r="W33" s="13"/>
      <c r="X33" s="13"/>
      <c r="Y33" s="14">
        <v>2.5</v>
      </c>
      <c r="Z33" s="14">
        <v>1</v>
      </c>
      <c r="AA33" s="15">
        <f t="shared" si="1"/>
        <v>0.4</v>
      </c>
      <c r="AB33" s="15"/>
      <c r="AC33" s="15"/>
      <c r="AD33" s="13" t="s">
        <v>125</v>
      </c>
      <c r="AE33" s="13"/>
      <c r="AF33" s="12" t="str">
        <f t="shared" si="2"/>
        <v/>
      </c>
      <c r="AG33" s="13"/>
      <c r="AH33" s="12" t="str">
        <f t="shared" si="3"/>
        <v/>
      </c>
      <c r="AI33" s="13"/>
    </row>
    <row r="34" spans="1:35" ht="20" customHeight="1" x14ac:dyDescent="0.15">
      <c r="A34" s="10" t="s">
        <v>113</v>
      </c>
      <c r="B34" s="11" t="s">
        <v>74</v>
      </c>
      <c r="C34" s="31" t="s">
        <v>125</v>
      </c>
      <c r="D34" s="12" t="s">
        <v>34</v>
      </c>
      <c r="E34" s="31" t="s">
        <v>125</v>
      </c>
      <c r="F34" s="13"/>
      <c r="G34" s="14">
        <v>3.4</v>
      </c>
      <c r="H34" s="14">
        <v>4.4000000000000004</v>
      </c>
      <c r="I34" s="12" t="s">
        <v>37</v>
      </c>
      <c r="J34" s="14">
        <v>99</v>
      </c>
      <c r="K34" s="12" t="s">
        <v>87</v>
      </c>
      <c r="L34" s="14">
        <v>4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20.75</v>
      </c>
      <c r="S34" s="14">
        <v>25</v>
      </c>
      <c r="T34" s="15">
        <f t="shared" si="0"/>
        <v>1.2048192771084338</v>
      </c>
      <c r="U34" s="15"/>
      <c r="V34" s="15"/>
      <c r="W34" s="13"/>
      <c r="X34" s="13"/>
      <c r="Y34" s="14">
        <v>3.25</v>
      </c>
      <c r="Z34" s="14">
        <v>3</v>
      </c>
      <c r="AA34" s="15">
        <f t="shared" si="1"/>
        <v>0.92307692307692313</v>
      </c>
      <c r="AB34" s="15"/>
      <c r="AC34" s="15"/>
      <c r="AD34" s="13" t="s">
        <v>125</v>
      </c>
      <c r="AE34" s="13"/>
      <c r="AF34" s="12" t="str">
        <f t="shared" si="2"/>
        <v/>
      </c>
      <c r="AG34" s="13"/>
      <c r="AH34" s="12" t="str">
        <f t="shared" si="3"/>
        <v/>
      </c>
      <c r="AI34" s="13"/>
    </row>
    <row r="35" spans="1:35" ht="20" customHeight="1" x14ac:dyDescent="0.15">
      <c r="A35" s="10" t="s">
        <v>114</v>
      </c>
      <c r="B35" s="11" t="s">
        <v>74</v>
      </c>
      <c r="C35" s="31" t="s">
        <v>125</v>
      </c>
      <c r="D35" s="12" t="s">
        <v>34</v>
      </c>
      <c r="E35" s="31" t="s">
        <v>125</v>
      </c>
      <c r="F35" s="13"/>
      <c r="G35" s="14">
        <v>15.1</v>
      </c>
      <c r="H35" s="14">
        <v>2.2000000000000002</v>
      </c>
      <c r="I35" s="12" t="s">
        <v>37</v>
      </c>
      <c r="J35" s="14">
        <v>103</v>
      </c>
      <c r="K35" s="12" t="s">
        <v>87</v>
      </c>
      <c r="L35" s="14">
        <v>0.5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14.42</v>
      </c>
      <c r="S35" s="14">
        <v>7</v>
      </c>
      <c r="T35" s="15">
        <f t="shared" si="0"/>
        <v>0.4854368932038835</v>
      </c>
      <c r="U35" s="15"/>
      <c r="V35" s="15"/>
      <c r="W35" s="13"/>
      <c r="X35" s="13"/>
      <c r="Y35" s="14">
        <v>9.58</v>
      </c>
      <c r="Z35" s="14">
        <v>3</v>
      </c>
      <c r="AA35" s="15">
        <f t="shared" si="1"/>
        <v>0.31315240083507306</v>
      </c>
      <c r="AB35" s="15"/>
      <c r="AC35" s="15"/>
      <c r="AD35" s="13" t="s">
        <v>125</v>
      </c>
      <c r="AE35" s="13"/>
      <c r="AF35" s="12" t="str">
        <f t="shared" si="2"/>
        <v/>
      </c>
      <c r="AG35" s="13"/>
      <c r="AH35" s="12" t="str">
        <f t="shared" si="3"/>
        <v/>
      </c>
      <c r="AI35" s="13"/>
    </row>
    <row r="36" spans="1:35" ht="20" customHeight="1" x14ac:dyDescent="0.15">
      <c r="A36" s="16" t="s">
        <v>115</v>
      </c>
      <c r="B36" s="17" t="s">
        <v>116</v>
      </c>
      <c r="C36" s="31" t="s">
        <v>125</v>
      </c>
      <c r="D36" s="18" t="s">
        <v>59</v>
      </c>
      <c r="E36" s="31" t="s">
        <v>125</v>
      </c>
      <c r="F36" s="19"/>
      <c r="G36" s="19"/>
      <c r="H36" s="19"/>
      <c r="I36" s="18" t="s">
        <v>60</v>
      </c>
      <c r="J36" s="19"/>
      <c r="K36" s="32" t="s">
        <v>125</v>
      </c>
      <c r="L36" s="18"/>
      <c r="M36" s="20">
        <v>0</v>
      </c>
      <c r="N36" s="20">
        <v>0</v>
      </c>
      <c r="O36" s="20">
        <v>0</v>
      </c>
      <c r="P36" s="20">
        <v>0</v>
      </c>
      <c r="Q36" s="20">
        <v>1</v>
      </c>
      <c r="R36" s="20">
        <v>7</v>
      </c>
      <c r="S36" s="19">
        <v>79</v>
      </c>
      <c r="T36" s="21">
        <f t="shared" si="0"/>
        <v>11.285714285714286</v>
      </c>
      <c r="U36" s="21"/>
      <c r="V36" s="21"/>
      <c r="W36" s="20">
        <v>2008</v>
      </c>
      <c r="X36" s="20">
        <v>4</v>
      </c>
      <c r="Y36" s="20">
        <v>3</v>
      </c>
      <c r="Z36" s="19">
        <v>53</v>
      </c>
      <c r="AA36" s="21">
        <f t="shared" si="1"/>
        <v>17.666666666666668</v>
      </c>
      <c r="AB36" s="21"/>
      <c r="AC36" s="21"/>
      <c r="AD36" s="13" t="s">
        <v>125</v>
      </c>
      <c r="AE36" s="19"/>
      <c r="AF36" s="12" t="str">
        <f t="shared" si="2"/>
        <v/>
      </c>
      <c r="AG36" s="19"/>
      <c r="AH36" s="12" t="str">
        <f t="shared" si="3"/>
        <v/>
      </c>
      <c r="AI36" s="19"/>
    </row>
    <row r="37" spans="1:35" ht="20" customHeight="1" x14ac:dyDescent="0.15">
      <c r="A37" s="16" t="s">
        <v>117</v>
      </c>
      <c r="B37" s="17" t="s">
        <v>116</v>
      </c>
      <c r="C37" s="19" t="s">
        <v>118</v>
      </c>
      <c r="D37" s="18" t="s">
        <v>59</v>
      </c>
      <c r="E37" s="19" t="s">
        <v>35</v>
      </c>
      <c r="F37" s="19"/>
      <c r="G37" s="19"/>
      <c r="H37" s="19"/>
      <c r="I37" s="18" t="s">
        <v>60</v>
      </c>
      <c r="J37" s="19"/>
      <c r="K37" s="32" t="s">
        <v>125</v>
      </c>
      <c r="L37" s="18"/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10.76</v>
      </c>
      <c r="S37" s="20">
        <v>127</v>
      </c>
      <c r="T37" s="21">
        <f t="shared" si="0"/>
        <v>11.802973977695167</v>
      </c>
      <c r="U37" s="21"/>
      <c r="V37" s="21"/>
      <c r="W37" s="20">
        <v>2008</v>
      </c>
      <c r="X37" s="20">
        <v>3</v>
      </c>
      <c r="Y37" s="20">
        <v>0.24</v>
      </c>
      <c r="Z37" s="20">
        <v>1</v>
      </c>
      <c r="AA37" s="21">
        <f t="shared" si="1"/>
        <v>4.166666666666667</v>
      </c>
      <c r="AB37" s="21"/>
      <c r="AC37" s="21"/>
      <c r="AD37" s="19" t="s">
        <v>127</v>
      </c>
      <c r="AE37" s="19"/>
      <c r="AF37" s="12" t="str">
        <f t="shared" si="2"/>
        <v/>
      </c>
      <c r="AG37" s="19"/>
      <c r="AH37" s="12" t="str">
        <f t="shared" si="3"/>
        <v/>
      </c>
      <c r="AI37" s="19" t="s">
        <v>66</v>
      </c>
    </row>
    <row r="38" spans="1:35" ht="20" customHeight="1" x14ac:dyDescent="0.15">
      <c r="A38" s="16" t="s">
        <v>119</v>
      </c>
      <c r="B38" s="17" t="s">
        <v>116</v>
      </c>
      <c r="C38" s="19" t="s">
        <v>118</v>
      </c>
      <c r="D38" s="18" t="s">
        <v>59</v>
      </c>
      <c r="E38" s="19" t="s">
        <v>35</v>
      </c>
      <c r="F38" s="19"/>
      <c r="G38" s="19"/>
      <c r="H38" s="19"/>
      <c r="I38" s="18" t="s">
        <v>60</v>
      </c>
      <c r="J38" s="19"/>
      <c r="K38" s="18" t="s">
        <v>98</v>
      </c>
      <c r="L38" s="19">
        <v>1.49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19">
        <v>7.31</v>
      </c>
      <c r="S38" s="19">
        <v>137</v>
      </c>
      <c r="T38" s="21">
        <f t="shared" si="0"/>
        <v>18.741450068399455</v>
      </c>
      <c r="U38" s="21"/>
      <c r="V38" s="21"/>
      <c r="W38" s="19"/>
      <c r="X38" s="19"/>
      <c r="Y38" s="19">
        <v>2.69</v>
      </c>
      <c r="Z38" s="19">
        <v>7</v>
      </c>
      <c r="AA38" s="21">
        <f t="shared" si="1"/>
        <v>2.6022304832713754</v>
      </c>
      <c r="AB38" s="21"/>
      <c r="AC38" s="21"/>
      <c r="AD38" s="19" t="s">
        <v>127</v>
      </c>
      <c r="AE38" s="19"/>
      <c r="AF38" s="12" t="str">
        <f t="shared" si="2"/>
        <v/>
      </c>
      <c r="AG38" s="19"/>
      <c r="AH38" s="12" t="str">
        <f t="shared" si="3"/>
        <v/>
      </c>
      <c r="AI38" s="19" t="s">
        <v>66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3D65255A3DB48A0A191FDA1D3BCEE" ma:contentTypeVersion="10" ma:contentTypeDescription="Create a new document." ma:contentTypeScope="" ma:versionID="0e03ce01914d36a7e8f8a6af2a964386">
  <xsd:schema xmlns:xsd="http://www.w3.org/2001/XMLSchema" xmlns:xs="http://www.w3.org/2001/XMLSchema" xmlns:p="http://schemas.microsoft.com/office/2006/metadata/properties" xmlns:ns2="843aeb65-3ada-4b70-b9ab-370db5e3e4b8" targetNamespace="http://schemas.microsoft.com/office/2006/metadata/properties" ma:root="true" ma:fieldsID="dc20eae094c8da6d015089c1c02b29b1" ns2:_="">
    <xsd:import namespace="843aeb65-3ada-4b70-b9ab-370db5e3e4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aeb65-3ada-4b70-b9ab-370db5e3e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8CBE5-4A2F-454C-905B-4AFC61851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aeb65-3ada-4b70-b9ab-370db5e3e4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266A3-4751-4252-81EB-2A13850D24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717EAA-D774-4CCD-8017-9D49BF4C01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Aggregated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 Yin Wong</cp:lastModifiedBy>
  <cp:revision/>
  <dcterms:created xsi:type="dcterms:W3CDTF">2021-05-09T06:57:33Z</dcterms:created>
  <dcterms:modified xsi:type="dcterms:W3CDTF">2021-09-14T01:54:43Z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0x0101004E73D65255A3DB48A0A191FDA1D3BCEE</vt:lpwstr>
  </property>
</Properties>
</file>