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<sst xmlns="http://schemas.openxmlformats.org/spreadsheetml/2006/main" count="96" uniqueCount="73">
  <si>
    <t xml:space="preserve">Value</t>
  </si>
  <si>
    <t xml:space="preserve">Manufacturer Part No</t>
  </si>
  <si>
    <t xml:space="preserve">Package</t>
  </si>
  <si>
    <t xml:space="preserve">Description</t>
  </si>
  <si>
    <t xml:space="preserve">Link</t>
  </si>
  <si>
    <t xml:space="preserve">Price €</t>
  </si>
  <si>
    <t xml:space="preserve">Quantity</t>
  </si>
  <si>
    <t xml:space="preserve">Total price</t>
  </si>
  <si>
    <t xml:space="preserve">-</t>
  </si>
  <si>
    <t xml:space="preserve">Toshiba TB6600HG</t>
  </si>
  <si>
    <t xml:space="preserve">HZIP25-P-1.00F</t>
  </si>
  <si>
    <t xml:space="preserve">stepper driver IC</t>
  </si>
  <si>
    <t xml:space="preserve">74HC123D</t>
  </si>
  <si>
    <t xml:space="preserve">SOIC 16 pin</t>
  </si>
  <si>
    <t xml:space="preserve">monostable multivibrator</t>
  </si>
  <si>
    <t xml:space="preserve">5.1K</t>
  </si>
  <si>
    <t xml:space="preserve">WCR1206-5K1FI</t>
  </si>
  <si>
    <t xml:space="preserve">smd resistor</t>
  </si>
  <si>
    <t xml:space="preserve">51K</t>
  </si>
  <si>
    <t xml:space="preserve">WCR1206-51KFI</t>
  </si>
  <si>
    <t xml:space="preserve">24A</t>
  </si>
  <si>
    <t xml:space="preserve">PM5.08/2/90 BLK</t>
  </si>
  <si>
    <t xml:space="preserve">wire to board</t>
  </si>
  <si>
    <t xml:space="preserve">10K</t>
  </si>
  <si>
    <t xml:space="preserve">TS53YL103MR10</t>
  </si>
  <si>
    <t xml:space="preserve">trimmer potentiometer</t>
  </si>
  <si>
    <t xml:space="preserve">2.5KV</t>
  </si>
  <si>
    <t xml:space="preserve">4N35</t>
  </si>
  <si>
    <t xml:space="preserve">DIP 6 pin</t>
  </si>
  <si>
    <t xml:space="preserve">optocoupler</t>
  </si>
  <si>
    <t xml:space="preserve">5 switches</t>
  </si>
  <si>
    <t xml:space="preserve">MCEIR-05</t>
  </si>
  <si>
    <t xml:space="preserve">DIP 10 pin</t>
  </si>
  <si>
    <t xml:space="preserve">DIP switch</t>
  </si>
  <si>
    <t xml:space="preserve">yellow</t>
  </si>
  <si>
    <t xml:space="preserve">MCL-S250YC</t>
  </si>
  <si>
    <t xml:space="preserve">smd led</t>
  </si>
  <si>
    <t xml:space="preserve">green</t>
  </si>
  <si>
    <t xml:space="preserve">MCL-S250GC</t>
  </si>
  <si>
    <t xml:space="preserve">10nF</t>
  </si>
  <si>
    <t xml:space="preserve">MC1206B103K500CT</t>
  </si>
  <si>
    <t xml:space="preserve">smd capacitor</t>
  </si>
  <si>
    <t xml:space="preserve">100nF</t>
  </si>
  <si>
    <t xml:space="preserve">MC1206B104K101CT</t>
  </si>
  <si>
    <t xml:space="preserve">8.2 °C/W</t>
  </si>
  <si>
    <t xml:space="preserve">BGA-STD-115</t>
  </si>
  <si>
    <t xml:space="preserve">18-40-40</t>
  </si>
  <si>
    <t xml:space="preserve">heatsink</t>
  </si>
  <si>
    <t xml:space="preserve">MCWR12X1002FTL</t>
  </si>
  <si>
    <t xml:space="preserve">1K</t>
  </si>
  <si>
    <t xml:space="preserve">MCWR12X1001FTL</t>
  </si>
  <si>
    <t xml:space="preserve">MCWR12X3300FTL</t>
  </si>
  <si>
    <t xml:space="preserve">4.7K</t>
  </si>
  <si>
    <t xml:space="preserve">MCWR12X4701FTL</t>
  </si>
  <si>
    <t xml:space="preserve">56K</t>
  </si>
  <si>
    <t xml:space="preserve">MCWR12X5602FTL</t>
  </si>
  <si>
    <t xml:space="preserve">6N137</t>
  </si>
  <si>
    <t xml:space="preserve">DIP 8 pin</t>
  </si>
  <si>
    <t xml:space="preserve">330uF</t>
  </si>
  <si>
    <t xml:space="preserve">MCKSK100M331J26S</t>
  </si>
  <si>
    <t xml:space="preserve">DIP</t>
  </si>
  <si>
    <t xml:space="preserve">through hole capacitor</t>
  </si>
  <si>
    <t xml:space="preserve">100uF</t>
  </si>
  <si>
    <t xml:space="preserve">MCVVT035M101EA6L</t>
  </si>
  <si>
    <t xml:space="preserve">TLP521-1</t>
  </si>
  <si>
    <t xml:space="preserve">DIP 4 pin</t>
  </si>
  <si>
    <t xml:space="preserve">499K</t>
  </si>
  <si>
    <t xml:space="preserve">MC0125W12061499K</t>
  </si>
  <si>
    <t xml:space="preserve">red</t>
  </si>
  <si>
    <t xml:space="preserve">MCL-S250SRC</t>
  </si>
  <si>
    <t xml:space="preserve">0.1”</t>
  </si>
  <si>
    <t xml:space="preserve">pin headers</t>
  </si>
  <si>
    <t xml:space="preserve">Total price: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</si>
</sst>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</font>
    <font>
      <sz val="11"/>
      <name val="Cambria"/>
      <family val="1"/>
      <charset val="1"/>
    </font>
    <font>
      <sz val="10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5.75"/>
  <cols>
    <col collapsed="false" hidden="false" max="1" min="1" style="0" width="13.9030612244898"/>
    <col collapsed="false" hidden="false" max="2" min="2" style="0" width="27.5408163265306"/>
    <col collapsed="false" hidden="false" max="3" min="3" style="0" width="22.1377551020408"/>
    <col collapsed="false" hidden="false" max="4" min="4" style="0" width="16.1989795918367"/>
    <col collapsed="false" hidden="false" max="5" min="5" style="0" width="11.2040816326531"/>
    <col collapsed="false" hidden="false" max="6" min="6" style="0" width="9.04591836734694"/>
    <col collapsed="false" hidden="false" max="7" min="7" style="0" width="11.0714285714286"/>
    <col collapsed="false" hidden="false" max="8" min="8" style="0" width="24.7040816326531"/>
    <col collapsed="false" hidden="false" max="9" min="9" style="0" width="21.3265306122449"/>
    <col collapsed="false" hidden="false" max="1025" min="10" style="0" width="13.36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tr">
        <f aca="false">HYPERLINK("https://www.aliexpress.com/item/2pcs-lot-new-original-TB6600HG-stepper-motor-driver-chip-ZIP25-package/32770866573.html?spm=2114.01010208.3.126.YmHGnx&amp;ws_ab_test=searchweb0_0,searchweb201602_1_10065_10068_10000032_10000025_10000029_430_10000028_10060_10062_10056_10055_10054_10059_10099_10000022_10000012_10103_10102_10000015_10101_10096_10000018_10000019_10052_10053_10107_10050_10106_10051_10000007_10084_10083_10080_10082_10081_10110_10111_10112_10113_10114_10115_10000041_10000044_10078_10079_10000038_10073_429_10000035,searchweb201603_2,afswitch_4,single_sort_3_price_asc&amp;btsid=6e11011e-a975-405f-bc1c-92b28cfe8a34","aliexpress")</f>
        <v>aliexpress</v>
      </c>
      <c r="F2" s="4" t="n">
        <v>3.5</v>
      </c>
      <c r="G2" s="2" t="n">
        <v>1</v>
      </c>
      <c r="H2" s="4" t="n">
        <v>3.5</v>
      </c>
      <c r="J2" s="5"/>
    </row>
    <row r="3" customFormat="false" ht="13.8" hidden="false" customHeight="false" outlineLevel="0" collapsed="false">
      <c r="A3" s="2" t="s">
        <v>8</v>
      </c>
      <c r="B3" s="6" t="s">
        <v>12</v>
      </c>
      <c r="C3" s="2" t="s">
        <v>13</v>
      </c>
      <c r="D3" s="2" t="s">
        <v>14</v>
      </c>
      <c r="E3" s="3" t="str">
        <f aca="false">HYPERLINK("http://de.farnell.com/nxp/74hc123d/74hc-cmos-smd-74hc123-soic16/dp/1085332?CMP=i-ddd7-00001003","1085332")</f>
        <v>1085332</v>
      </c>
      <c r="F3" s="4" t="n">
        <v>0.415</v>
      </c>
      <c r="G3" s="2" t="n">
        <v>1</v>
      </c>
      <c r="H3" s="4" t="n">
        <v>1</v>
      </c>
      <c r="J3" s="5"/>
    </row>
    <row r="4" customFormat="false" ht="13.8" hidden="false" customHeight="false" outlineLevel="0" collapsed="false">
      <c r="A4" s="2" t="s">
        <v>15</v>
      </c>
      <c r="B4" s="6" t="s">
        <v>16</v>
      </c>
      <c r="C4" s="2" t="n">
        <v>1206</v>
      </c>
      <c r="D4" s="2" t="s">
        <v>17</v>
      </c>
      <c r="E4" s="3" t="str">
        <f aca="false">HYPERLINK("http://de.farnell.com/welwyn/wcr1206-5k1fi/dickschichtwiderstand-5k1-1-0/dp/1100211?CMP=i-ddd7-00001003","1100211")</f>
        <v>1100211</v>
      </c>
      <c r="F4" s="4" t="n">
        <v>0.0286</v>
      </c>
      <c r="G4" s="2" t="n">
        <v>2</v>
      </c>
      <c r="H4" s="4" t="n">
        <f aca="false">F4*G4</f>
        <v>0.0572</v>
      </c>
      <c r="J4" s="5"/>
    </row>
    <row r="5" customFormat="false" ht="13.8" hidden="false" customHeight="false" outlineLevel="0" collapsed="false">
      <c r="A5" s="2" t="s">
        <v>18</v>
      </c>
      <c r="B5" s="6" t="s">
        <v>19</v>
      </c>
      <c r="C5" s="2" t="n">
        <v>1206</v>
      </c>
      <c r="D5" s="2" t="s">
        <v>17</v>
      </c>
      <c r="E5" s="3" t="str">
        <f aca="false">HYPERLINK("http://de.farnell.com/welwyn/wcr1206-51kfi/dickschichtwiderstand-51k-1-0/dp/1100237?CMP=i-ddd7-00001003","1100237")</f>
        <v>1100237</v>
      </c>
      <c r="F5" s="4" t="n">
        <v>0.0286</v>
      </c>
      <c r="G5" s="2" t="n">
        <v>1</v>
      </c>
      <c r="H5" s="4" t="n">
        <v>0.286</v>
      </c>
      <c r="J5" s="5"/>
    </row>
    <row r="6" customFormat="false" ht="13.8" hidden="false" customHeight="false" outlineLevel="0" collapsed="false">
      <c r="A6" s="2" t="s">
        <v>20</v>
      </c>
      <c r="B6" s="6" t="s">
        <v>21</v>
      </c>
      <c r="C6" s="6" t="n">
        <v>5.08</v>
      </c>
      <c r="D6" s="2" t="s">
        <v>22</v>
      </c>
      <c r="E6" s="3" t="str">
        <f aca="false">HYPERLINK("http://de.farnell.com/weidmuller/pm5-08-2-90-blk/anschlussblock-side-entry-2polig/dp/1131855?CMP=i-ddd7-00001003","1131855")</f>
        <v>1131855</v>
      </c>
      <c r="F6" s="4" t="n">
        <v>0.52</v>
      </c>
      <c r="G6" s="2" t="n">
        <v>3</v>
      </c>
      <c r="H6" s="4" t="n">
        <f aca="false">F6*G6</f>
        <v>1.56</v>
      </c>
      <c r="J6" s="5"/>
    </row>
    <row r="7" customFormat="false" ht="13.8" hidden="false" customHeight="false" outlineLevel="0" collapsed="false">
      <c r="A7" s="2" t="s">
        <v>23</v>
      </c>
      <c r="B7" s="6" t="s">
        <v>24</v>
      </c>
      <c r="C7" s="2" t="s">
        <v>8</v>
      </c>
      <c r="D7" s="2" t="s">
        <v>25</v>
      </c>
      <c r="E7" s="3" t="str">
        <f aca="false">HYPERLINK("http://de.farnell.com/vishay/ts53yl103mr10/trimmpotentiometer-10k-1-gang/dp/1141474?CMP=i-ddd7-00001003","1141474")</f>
        <v>1141474</v>
      </c>
      <c r="F7" s="4" t="n">
        <v>1.15</v>
      </c>
      <c r="G7" s="2" t="n">
        <v>1</v>
      </c>
      <c r="H7" s="4" t="n">
        <v>1.15</v>
      </c>
      <c r="J7" s="5"/>
    </row>
    <row r="8" customFormat="false" ht="13.8" hidden="false" customHeight="false" outlineLevel="0" collapsed="false">
      <c r="A8" s="2" t="s">
        <v>26</v>
      </c>
      <c r="B8" s="6" t="s">
        <v>27</v>
      </c>
      <c r="C8" s="2" t="s">
        <v>28</v>
      </c>
      <c r="D8" s="2" t="s">
        <v>29</v>
      </c>
      <c r="E8" s="3" t="str">
        <f aca="false">HYPERLINK("http://de.farnell.com/vishay/4n35/optokoppler-fototransistor-5000vrms/dp/1328375?CMP=i-ddd7-00001003","1523998")</f>
        <v>1523998</v>
      </c>
      <c r="F8" s="4" t="n">
        <v>0.325</v>
      </c>
      <c r="G8" s="2" t="n">
        <v>1</v>
      </c>
      <c r="H8" s="4" t="n">
        <v>0.325</v>
      </c>
      <c r="J8" s="5"/>
    </row>
    <row r="9" customFormat="false" ht="13.8" hidden="false" customHeight="false" outlineLevel="0" collapsed="false">
      <c r="A9" s="2" t="s">
        <v>30</v>
      </c>
      <c r="B9" s="6" t="s">
        <v>31</v>
      </c>
      <c r="C9" s="2" t="s">
        <v>32</v>
      </c>
      <c r="D9" s="2" t="s">
        <v>33</v>
      </c>
      <c r="E9" s="3" t="str">
        <f aca="false">HYPERLINK("http://de.farnell.com/multicomp/mceir-05/schalter-dil-5polig/dp/1523998?CMP=i-ddd7-00001003","1328375")</f>
        <v>1328375</v>
      </c>
      <c r="F9" s="4" t="n">
        <v>0.481</v>
      </c>
      <c r="G9" s="2" t="n">
        <v>1</v>
      </c>
      <c r="H9" s="4" t="n">
        <v>0.481</v>
      </c>
      <c r="J9" s="5"/>
    </row>
    <row r="10" customFormat="false" ht="13.8" hidden="false" customHeight="false" outlineLevel="0" collapsed="false">
      <c r="A10" s="2" t="s">
        <v>34</v>
      </c>
      <c r="B10" s="6" t="s">
        <v>35</v>
      </c>
      <c r="C10" s="2" t="n">
        <v>1206</v>
      </c>
      <c r="D10" s="2" t="s">
        <v>36</v>
      </c>
      <c r="E10" s="3" t="str">
        <f aca="false">HYPERLINK("http://de.farnell.com/multicomp/mcl-s250yc/led-smd-1206-gelb/dp/1581231?CMP=i-ddd7-00001003","1581231")</f>
        <v>1581231</v>
      </c>
      <c r="F10" s="4" t="n">
        <v>0.238</v>
      </c>
      <c r="G10" s="2" t="n">
        <v>1</v>
      </c>
      <c r="H10" s="4" t="n">
        <v>0.238</v>
      </c>
      <c r="J10" s="5"/>
    </row>
    <row r="11" customFormat="false" ht="13.8" hidden="false" customHeight="false" outlineLevel="0" collapsed="false">
      <c r="A11" s="2" t="s">
        <v>37</v>
      </c>
      <c r="B11" s="6" t="s">
        <v>38</v>
      </c>
      <c r="C11" s="2" t="n">
        <v>1206</v>
      </c>
      <c r="D11" s="2" t="s">
        <v>36</v>
      </c>
      <c r="E11" s="3" t="str">
        <f aca="false">HYPERLINK("http://de.farnell.com/multicomp/mcl-s250gc/led-smd-1206-gr-n/dp/1581232?CMP=i-ddd7-00001003","1581232")</f>
        <v>1581232</v>
      </c>
      <c r="F11" s="4" t="n">
        <v>0.214</v>
      </c>
      <c r="G11" s="2" t="n">
        <v>1</v>
      </c>
      <c r="H11" s="4" t="n">
        <v>0.214</v>
      </c>
      <c r="J11" s="5"/>
    </row>
    <row r="12" customFormat="false" ht="13.8" hidden="false" customHeight="false" outlineLevel="0" collapsed="false">
      <c r="A12" s="2" t="s">
        <v>39</v>
      </c>
      <c r="B12" s="6" t="s">
        <v>40</v>
      </c>
      <c r="C12" s="2" t="n">
        <v>1206</v>
      </c>
      <c r="D12" s="2" t="s">
        <v>41</v>
      </c>
      <c r="E12" s="3" t="str">
        <f aca="false">HYPERLINK("http://de.farnell.com/multicomp/mc1206b103k500ct/kondensator-mlcc-x7r-10nf-50v/dp/1759350?CMP=i-ddd7-00001003","1759350")</f>
        <v>1759350</v>
      </c>
      <c r="F12" s="4" t="n">
        <v>0.0395</v>
      </c>
      <c r="G12" s="2" t="n">
        <v>1</v>
      </c>
      <c r="H12" s="4" t="n">
        <v>0.0395</v>
      </c>
      <c r="J12" s="5"/>
    </row>
    <row r="13" customFormat="false" ht="13.8" hidden="false" customHeight="false" outlineLevel="0" collapsed="false">
      <c r="A13" s="2" t="s">
        <v>42</v>
      </c>
      <c r="B13" s="6" t="s">
        <v>43</v>
      </c>
      <c r="C13" s="2" t="n">
        <v>1206</v>
      </c>
      <c r="D13" s="2" t="s">
        <v>41</v>
      </c>
      <c r="E13" s="3" t="str">
        <f aca="false">HYPERLINK("http://de.farnell.com/multicomp/mc1206b104k101ct/kondensator-mlcc-x7r-100nf-100v/dp/1759366?CMP=i-ddd7-00001003","1759366")</f>
        <v>1759366</v>
      </c>
      <c r="F13" s="4" t="n">
        <v>0.0479</v>
      </c>
      <c r="G13" s="2" t="n">
        <v>4</v>
      </c>
      <c r="H13" s="4" t="n">
        <f aca="false">F13*G13</f>
        <v>0.1916</v>
      </c>
      <c r="J13" s="5"/>
    </row>
    <row r="14" customFormat="false" ht="13.8" hidden="false" customHeight="false" outlineLevel="0" collapsed="false">
      <c r="A14" s="6" t="s">
        <v>44</v>
      </c>
      <c r="B14" s="6" t="s">
        <v>45</v>
      </c>
      <c r="C14" s="2" t="s">
        <v>46</v>
      </c>
      <c r="D14" s="2" t="s">
        <v>47</v>
      </c>
      <c r="E14" s="3" t="str">
        <f aca="false">HYPERLINK("http://de.farnell.com/abl-heatsinks/bga-std-115/bga-k-hlk-rper-standard-8-2-c/dp/2084448?CMP=i-ddd7-00001003","2084448")</f>
        <v>2084448</v>
      </c>
      <c r="F14" s="2" t="n">
        <v>1.92</v>
      </c>
      <c r="G14" s="2" t="n">
        <v>1</v>
      </c>
      <c r="H14" s="7" t="n">
        <v>1.92</v>
      </c>
      <c r="J14" s="5"/>
    </row>
    <row r="15" customFormat="false" ht="12.8" hidden="false" customHeight="false" outlineLevel="0" collapsed="false">
      <c r="A15" s="2" t="n">
        <v>0.68</v>
      </c>
      <c r="B15" s="6" t="s">
        <v>8</v>
      </c>
      <c r="C15" s="2" t="n">
        <v>2512</v>
      </c>
      <c r="D15" s="2" t="s">
        <v>17</v>
      </c>
      <c r="E15" s="3" t="str">
        <f aca="false">HYPERLINK("https://www.aliexpress.com/item/50-pcs-2512-SMD-Resistor-1W-0-68R-1-Chip-Resistor/32509428965.html?spm=2114.01010208.3.2.TeJAfO&amp;ws_ab_test=searchweb0_0,searchweb201602_1_10065_10068_10000032_10000025_10000029_430_10000028_10060_10062_10056_10055_10054_10059_10099_10000022_10000012_10103_10102_10000015_10101_10096_10000018_10000019_10052_10053_10107_10050_10106_10051_10000007_10084_10083_10080_10082_10081_10110_10111_10112_10113_10114_10115_10000041_10000044_10078_10079_10000038_10073_429_10000035,searchweb201603_2,afswitch_4,single_sort_3_price_asc&amp;btsid=df5380ec-1cf9-4127-a3dc-ceee4d29b515","aliexpress")</f>
        <v>aliexpress</v>
      </c>
      <c r="F15" s="2" t="n">
        <v>0.029</v>
      </c>
      <c r="G15" s="2" t="n">
        <v>6</v>
      </c>
      <c r="H15" s="7" t="n">
        <f aca="false">F15*G15</f>
        <v>0.174</v>
      </c>
      <c r="I15" s="2"/>
    </row>
    <row r="16" customFormat="false" ht="12.8" hidden="false" customHeight="false" outlineLevel="0" collapsed="false">
      <c r="A16" s="2" t="s">
        <v>23</v>
      </c>
      <c r="B16" s="6" t="s">
        <v>48</v>
      </c>
      <c r="C16" s="2" t="n">
        <v>1206</v>
      </c>
      <c r="D16" s="2" t="s">
        <v>17</v>
      </c>
      <c r="E16" s="3" t="str">
        <f aca="false">HYPERLINK("http://de.farnell.com/multicomp/mcwr12x1002ftl/dickschichtwiderstand-10kohm-1/dp/2447455?CMP=i-ddd7-00001003","2447455")</f>
        <v>2447455</v>
      </c>
      <c r="F16" s="4" t="n">
        <v>0.0113</v>
      </c>
      <c r="G16" s="2" t="n">
        <v>1</v>
      </c>
      <c r="H16" s="7" t="n">
        <v>0.0113</v>
      </c>
      <c r="I16" s="2"/>
    </row>
    <row r="17" customFormat="false" ht="12.8" hidden="false" customHeight="false" outlineLevel="0" collapsed="false">
      <c r="A17" s="2" t="s">
        <v>49</v>
      </c>
      <c r="B17" s="6" t="s">
        <v>50</v>
      </c>
      <c r="C17" s="2" t="n">
        <v>1206</v>
      </c>
      <c r="D17" s="2" t="s">
        <v>17</v>
      </c>
      <c r="E17" s="3" t="str">
        <f aca="false">HYPERLINK("http://de.farnell.com/multicomp/mcwr12x1001ftl/dickschichtwiderstand-1k-1-0-25w/dp/2447473?CMP=i-ddd7-00001003","2447473")</f>
        <v>2447473</v>
      </c>
      <c r="F17" s="4" t="n">
        <v>0.0116</v>
      </c>
      <c r="G17" s="2" t="n">
        <v>3</v>
      </c>
      <c r="H17" s="7" t="n">
        <f aca="false">F17*G17</f>
        <v>0.0348</v>
      </c>
      <c r="I17" s="2"/>
    </row>
    <row r="18" customFormat="false" ht="12.8" hidden="false" customHeight="false" outlineLevel="0" collapsed="false">
      <c r="A18" s="2" t="n">
        <v>330</v>
      </c>
      <c r="B18" s="6" t="s">
        <v>51</v>
      </c>
      <c r="C18" s="2" t="n">
        <v>1206</v>
      </c>
      <c r="D18" s="2" t="s">
        <v>17</v>
      </c>
      <c r="E18" s="3" t="str">
        <f aca="false">HYPERLINK("http://de.farnell.com/multicomp/mcwr12x3300ftl/dickschichtwiderstand-330r-1-0/dp/2447504?CMP=i-ddd7-00001003","2447504")</f>
        <v>2447504</v>
      </c>
      <c r="F18" s="4" t="n">
        <v>0.0102</v>
      </c>
      <c r="G18" s="2" t="n">
        <v>3</v>
      </c>
      <c r="H18" s="7" t="n">
        <f aca="false">F18*G18</f>
        <v>0.0306</v>
      </c>
      <c r="I18" s="2"/>
    </row>
    <row r="19" customFormat="false" ht="12.8" hidden="false" customHeight="false" outlineLevel="0" collapsed="false">
      <c r="A19" s="2" t="s">
        <v>52</v>
      </c>
      <c r="B19" s="6" t="s">
        <v>53</v>
      </c>
      <c r="C19" s="2" t="n">
        <v>1206</v>
      </c>
      <c r="D19" s="2" t="s">
        <v>17</v>
      </c>
      <c r="E19" s="3" t="str">
        <f aca="false">HYPERLINK("http://de.farnell.com/multicomp/mcwr12x4701ftl/dickschichtwiderstand-4k7-1-0/dp/2447523?CMP=i-ddd7-00001003","2447523")</f>
        <v>2447523</v>
      </c>
      <c r="F19" s="4" t="n">
        <v>0.0123</v>
      </c>
      <c r="G19" s="2" t="n">
        <v>3</v>
      </c>
      <c r="H19" s="7" t="n">
        <f aca="false">F19*G19</f>
        <v>0.0369</v>
      </c>
      <c r="I19" s="2"/>
    </row>
    <row r="20" customFormat="false" ht="12.8" hidden="false" customHeight="false" outlineLevel="0" collapsed="false">
      <c r="A20" s="2" t="s">
        <v>54</v>
      </c>
      <c r="B20" s="6" t="s">
        <v>55</v>
      </c>
      <c r="C20" s="2" t="n">
        <v>1206</v>
      </c>
      <c r="D20" s="2" t="s">
        <v>17</v>
      </c>
      <c r="E20" s="3" t="str">
        <f aca="false">HYPERLINK("http://de.farnell.com/multicomp/mcwr12x5602ftl/dickschichtwiderstand-56kohm-1/dp/2447528?CMP=i-ddd7-00001003","2447528")</f>
        <v>2447528</v>
      </c>
      <c r="F20" s="4" t="n">
        <v>0.0118</v>
      </c>
      <c r="G20" s="2" t="n">
        <v>2</v>
      </c>
      <c r="H20" s="7" t="n">
        <v>0.0118</v>
      </c>
      <c r="I20" s="2"/>
    </row>
    <row r="21" customFormat="false" ht="12.8" hidden="false" customHeight="false" outlineLevel="0" collapsed="false">
      <c r="A21" s="2" t="s">
        <v>8</v>
      </c>
      <c r="B21" s="2" t="s">
        <v>56</v>
      </c>
      <c r="C21" s="2" t="s">
        <v>57</v>
      </c>
      <c r="D21" s="2" t="s">
        <v>29</v>
      </c>
      <c r="E21" s="3" t="str">
        <f aca="false">HYPERLINK("https://www.aliexpress.com/item/10PCS-6N137-DIP8-ISOLATOR-2-5KVRMS-1CH-OPEN-NEW-GOOD-QUALITY/32674496188.html?spm=2114.01010208.3.1.XFZT6s&amp;ws_ab_test=searchweb0_0,searchweb201602_1_10065_10068_10501_10503_10000032_10000025_10000029_430_10000028_10060_10062_10056_503_10055_10054_10059_10099_501_10000022_10000012_10103_10102_10000015_10101_10096_10000018_10000019_10052_10053_10107_10050_10106_10051_10000007_10084_10083_10080_10082_10081_10110_10111_10112_10113_10114_10115_10000041_10000044_10078_10079_10000038_429_10073_10000035-10503_10501_10078,searchweb201603_2,afswitch_4,single_sort_3_default&amp;btsid=e4e2bba0-b0c9-4394-9ea3-504ed11c9167","aliexpress")</f>
        <v>aliexpress</v>
      </c>
      <c r="F21" s="4" t="n">
        <v>0.149</v>
      </c>
      <c r="G21" s="2" t="n">
        <v>1</v>
      </c>
      <c r="H21" s="7" t="n">
        <v>0.149</v>
      </c>
      <c r="I21" s="2"/>
    </row>
    <row r="22" customFormat="false" ht="12.8" hidden="false" customHeight="false" outlineLevel="0" collapsed="false">
      <c r="A22" s="2" t="s">
        <v>58</v>
      </c>
      <c r="B22" s="6" t="s">
        <v>59</v>
      </c>
      <c r="C22" s="2" t="s">
        <v>60</v>
      </c>
      <c r="D22" s="2" t="s">
        <v>61</v>
      </c>
      <c r="E22" s="3" t="str">
        <f aca="false">HYPERLINK("http://de.farnell.com/multicomp/mcksk100m331j26s/kondensator-alu-elko-330uf-100v/dp/2610809?CMP=i-ddd7-00001003","2610809")</f>
        <v>2610809</v>
      </c>
      <c r="F22" s="4" t="n">
        <v>0.772</v>
      </c>
      <c r="G22" s="2" t="n">
        <v>1</v>
      </c>
      <c r="H22" s="7" t="n">
        <v>0.772</v>
      </c>
      <c r="I22" s="2"/>
    </row>
    <row r="23" customFormat="false" ht="12.8" hidden="false" customHeight="false" outlineLevel="0" collapsed="false">
      <c r="A23" s="2" t="s">
        <v>62</v>
      </c>
      <c r="B23" s="6" t="s">
        <v>63</v>
      </c>
      <c r="C23" s="2" t="s">
        <v>8</v>
      </c>
      <c r="D23" s="2" t="s">
        <v>41</v>
      </c>
      <c r="E23" s="3" t="str">
        <f aca="false">HYPERLINK("http://de.farnell.com/multicomp/mcvvt035m101ea6l/kond-alu-elko-100uf-35v-becher/dp/2611381?CMP=i-ddd7-00001003","2611381")</f>
        <v>2611381</v>
      </c>
      <c r="F23" s="4" t="n">
        <v>0.158</v>
      </c>
      <c r="G23" s="2" t="n">
        <v>1</v>
      </c>
      <c r="H23" s="7" t="n">
        <v>0.158</v>
      </c>
      <c r="I23" s="2"/>
    </row>
    <row r="24" customFormat="false" ht="12.8" hidden="false" customHeight="false" outlineLevel="0" collapsed="false">
      <c r="A24" s="2" t="s">
        <v>26</v>
      </c>
      <c r="B24" s="6" t="s">
        <v>64</v>
      </c>
      <c r="C24" s="2" t="s">
        <v>65</v>
      </c>
      <c r="D24" s="2" t="s">
        <v>29</v>
      </c>
      <c r="E24" s="3" t="str">
        <f aca="false">HYPERLINK("https://www.aliexpress.com/item/Line-in-TLP521-1-P521-1-Integrated-Transistor-Output-DIP-4-20-pcs/32764570714.html?spm=2114.01010208.3.195.JTGGRH&amp;ws_ab_test=searchweb0_0,searchweb201602_1_10065_10068_10000032_10000025_10000029_430_10000028_10060_10062_10056_10055_10054_10059_10099_10000022_10000012_10103_10102_10000015_10101_10096_10000018_10000019_10052_10053_10107_10050_10106_10051_10000007_10084_10083_10080_10082_10081_10110_10111_10112_10113_10114_10115_10000041_10000044_10078_10079_10000038_10073_429_10000035-10078,searchweb201603_2,afswitch_4,single_sort_3_price_asc&amp;btsid=57ab825f-9562-4b0e-a6f4-acc148b7ed62","aliexpress")</f>
        <v>aliexpress</v>
      </c>
      <c r="F24" s="4" t="n">
        <v>0.095</v>
      </c>
      <c r="G24" s="2" t="n">
        <v>1</v>
      </c>
      <c r="H24" s="7" t="n">
        <v>0.095</v>
      </c>
      <c r="I24" s="2"/>
    </row>
    <row r="25" customFormat="false" ht="12.8" hidden="false" customHeight="false" outlineLevel="0" collapsed="false">
      <c r="A25" s="2" t="s">
        <v>66</v>
      </c>
      <c r="B25" s="6" t="s">
        <v>67</v>
      </c>
      <c r="C25" s="2" t="n">
        <v>1206</v>
      </c>
      <c r="D25" s="2" t="s">
        <v>17</v>
      </c>
      <c r="E25" s="3" t="str">
        <f aca="false">HYPERLINK("http://de.farnell.com/multicomp/mc0125w12061499k/dickschichtwiderst-499k-1-0-125w/dp/2142323","2142323")</f>
        <v>2142323</v>
      </c>
      <c r="F25" s="4" t="n">
        <v>0.0031</v>
      </c>
      <c r="G25" s="2" t="n">
        <v>1</v>
      </c>
      <c r="H25" s="7" t="n">
        <v>0.031</v>
      </c>
      <c r="I25" s="2"/>
    </row>
    <row r="26" customFormat="false" ht="12.8" hidden="false" customHeight="false" outlineLevel="0" collapsed="false">
      <c r="A26" s="2" t="s">
        <v>68</v>
      </c>
      <c r="B26" s="6" t="s">
        <v>69</v>
      </c>
      <c r="C26" s="2" t="n">
        <v>1206</v>
      </c>
      <c r="D26" s="2" t="s">
        <v>36</v>
      </c>
      <c r="E26" s="3" t="str">
        <f aca="false">HYPERLINK("http://de.farnell.com/multicomp/mcl-s250src/led-smd-1206-super-rot-markierung/dp/1581229","1581229")</f>
        <v>1581229</v>
      </c>
      <c r="F26" s="4" t="n">
        <v>0.15</v>
      </c>
      <c r="G26" s="2" t="n">
        <v>1</v>
      </c>
      <c r="H26" s="7" t="n">
        <v>0.15</v>
      </c>
      <c r="I26" s="2"/>
    </row>
    <row r="27" customFormat="false" ht="12.8" hidden="false" customHeight="false" outlineLevel="0" collapsed="false">
      <c r="A27" s="2" t="s">
        <v>8</v>
      </c>
      <c r="B27" s="2" t="s">
        <v>8</v>
      </c>
      <c r="C27" s="2" t="s">
        <v>70</v>
      </c>
      <c r="D27" s="2" t="s">
        <v>71</v>
      </c>
      <c r="E27" s="3" t="str">
        <f aca="false">HYPERLINK("http://www.ebay.de/itm/161710783850","ebay")</f>
        <v>ebay</v>
      </c>
      <c r="F27" s="4" t="n">
        <v>0.39</v>
      </c>
      <c r="G27" s="2" t="n">
        <v>1</v>
      </c>
      <c r="H27" s="7" t="n">
        <v>0.39</v>
      </c>
      <c r="I27" s="2"/>
    </row>
    <row r="28" customFormat="false" ht="12.8" hidden="false" customHeight="false" outlineLevel="0" collapsed="false">
      <c r="A28" s="2"/>
      <c r="B28" s="2"/>
      <c r="C28" s="2"/>
      <c r="D28" s="2"/>
      <c r="E28" s="3"/>
      <c r="F28" s="4"/>
      <c r="G28" s="2"/>
      <c r="H28" s="7"/>
      <c r="I28" s="2"/>
    </row>
    <row r="29" customFormat="false" ht="12.8" hidden="false" customHeight="false" outlineLevel="0" collapsed="false">
      <c r="A29" s="2"/>
      <c r="B29" s="2"/>
      <c r="C29" s="2"/>
      <c r="D29" s="2"/>
      <c r="E29" s="3"/>
      <c r="F29" s="4"/>
      <c r="G29" s="2"/>
      <c r="H29" s="7"/>
      <c r="I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8" t="s">
        <v>72</v>
      </c>
      <c r="I30" s="9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10" t="n">
        <f aca="false">SUM(H2:H27)</f>
        <v>13.0067</v>
      </c>
      <c r="I31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2017-01-22T17:24:44Z</dcterms:modified>
  <cp:revision>4</cp:revision>
  <dc:subject/>
  <dc:title/>
</cp:coreProperties>
</file>