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teach\SEP200_2017F\Relase_to_STU\PID_Algo_Unit_Test\PID_SEGGER\doc\"/>
    </mc:Choice>
  </mc:AlternateContent>
  <bookViews>
    <workbookView xWindow="0" yWindow="0" windowWidth="15360" windowHeight="5256" tabRatio="489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3" i="1"/>
  <c r="E2" i="1"/>
  <c r="H2" i="1"/>
  <c r="H3" i="1"/>
  <c r="I3" i="1"/>
  <c r="G3" i="1"/>
  <c r="J3" i="1"/>
  <c r="E4" i="1"/>
  <c r="H4" i="1"/>
  <c r="I4" i="1"/>
  <c r="G4" i="1"/>
  <c r="J4" i="1"/>
  <c r="E5" i="1"/>
  <c r="H5" i="1"/>
  <c r="I5" i="1"/>
  <c r="G5" i="1"/>
  <c r="J5" i="1"/>
  <c r="E6" i="1"/>
  <c r="H6" i="1"/>
  <c r="I6" i="1"/>
  <c r="G6" i="1"/>
  <c r="J6" i="1"/>
  <c r="E7" i="1"/>
  <c r="H7" i="1"/>
  <c r="I7" i="1"/>
  <c r="G7" i="1"/>
  <c r="J7" i="1"/>
  <c r="E8" i="1"/>
  <c r="H8" i="1"/>
  <c r="I8" i="1"/>
  <c r="G8" i="1"/>
  <c r="J8" i="1"/>
  <c r="E9" i="1"/>
  <c r="H9" i="1"/>
  <c r="I9" i="1"/>
  <c r="G9" i="1"/>
  <c r="J9" i="1"/>
  <c r="E10" i="1"/>
  <c r="H10" i="1"/>
  <c r="I10" i="1"/>
  <c r="G10" i="1"/>
  <c r="J10" i="1"/>
  <c r="E11" i="1"/>
  <c r="H11" i="1"/>
  <c r="I11" i="1"/>
  <c r="G11" i="1"/>
  <c r="J11" i="1"/>
  <c r="E12" i="1"/>
  <c r="H12" i="1"/>
  <c r="I12" i="1"/>
  <c r="G12" i="1"/>
  <c r="J12" i="1"/>
  <c r="E13" i="1"/>
  <c r="H13" i="1"/>
  <c r="I13" i="1"/>
  <c r="G13" i="1"/>
  <c r="J13" i="1"/>
  <c r="E14" i="1"/>
  <c r="H14" i="1"/>
  <c r="I14" i="1"/>
  <c r="G14" i="1"/>
  <c r="J14" i="1"/>
  <c r="E15" i="1"/>
  <c r="H15" i="1"/>
  <c r="I15" i="1"/>
  <c r="G15" i="1"/>
  <c r="J15" i="1"/>
  <c r="E16" i="1"/>
  <c r="H16" i="1"/>
  <c r="I16" i="1"/>
  <c r="G16" i="1"/>
  <c r="J16" i="1"/>
  <c r="E17" i="1"/>
  <c r="H17" i="1"/>
  <c r="I17" i="1"/>
  <c r="G17" i="1"/>
  <c r="J17" i="1"/>
  <c r="E18" i="1"/>
  <c r="H18" i="1"/>
  <c r="I18" i="1"/>
  <c r="G18" i="1"/>
  <c r="J18" i="1"/>
  <c r="E19" i="1"/>
  <c r="H19" i="1"/>
  <c r="I19" i="1"/>
  <c r="G19" i="1"/>
  <c r="J19" i="1"/>
  <c r="E20" i="1"/>
  <c r="H20" i="1"/>
  <c r="I20" i="1"/>
  <c r="G20" i="1"/>
  <c r="J20" i="1"/>
  <c r="E21" i="1"/>
  <c r="H21" i="1"/>
  <c r="I21" i="1"/>
  <c r="G21" i="1"/>
  <c r="J21" i="1"/>
  <c r="E22" i="1"/>
  <c r="H22" i="1"/>
  <c r="I22" i="1"/>
  <c r="G22" i="1"/>
  <c r="J22" i="1"/>
  <c r="I2" i="1"/>
  <c r="J2" i="1"/>
  <c r="D2" i="1"/>
  <c r="K2" i="1"/>
  <c r="C3" i="1"/>
  <c r="D3" i="1"/>
  <c r="K3" i="1"/>
  <c r="C4" i="1"/>
  <c r="D4" i="1"/>
  <c r="K4" i="1"/>
  <c r="C5" i="1"/>
  <c r="D5" i="1"/>
  <c r="K5" i="1"/>
  <c r="C6" i="1"/>
  <c r="D6" i="1"/>
  <c r="K6" i="1"/>
  <c r="C7" i="1"/>
  <c r="D7" i="1"/>
  <c r="K7" i="1"/>
  <c r="C8" i="1"/>
  <c r="D8" i="1"/>
  <c r="K8" i="1"/>
  <c r="C9" i="1"/>
  <c r="D9" i="1"/>
  <c r="K9" i="1"/>
  <c r="C10" i="1"/>
  <c r="D10" i="1"/>
  <c r="K10" i="1"/>
  <c r="C11" i="1"/>
  <c r="D11" i="1"/>
  <c r="K11" i="1"/>
  <c r="C12" i="1"/>
  <c r="D12" i="1"/>
  <c r="K12" i="1"/>
  <c r="C13" i="1"/>
  <c r="D13" i="1"/>
  <c r="K13" i="1"/>
  <c r="C14" i="1"/>
  <c r="D14" i="1"/>
  <c r="K14" i="1"/>
  <c r="C15" i="1"/>
  <c r="D15" i="1"/>
  <c r="K15" i="1"/>
  <c r="C16" i="1"/>
  <c r="D16" i="1"/>
  <c r="K16" i="1"/>
  <c r="C17" i="1"/>
  <c r="D17" i="1"/>
  <c r="K17" i="1"/>
  <c r="C18" i="1"/>
  <c r="D18" i="1"/>
  <c r="K18" i="1"/>
  <c r="C19" i="1"/>
  <c r="D19" i="1"/>
  <c r="K19" i="1"/>
  <c r="C20" i="1"/>
  <c r="D20" i="1"/>
  <c r="K20" i="1"/>
  <c r="C21" i="1"/>
  <c r="D21" i="1"/>
  <c r="K21" i="1"/>
  <c r="C22" i="1"/>
  <c r="D2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K22" i="1"/>
  <c r="L22" i="1"/>
  <c r="M22" i="1"/>
  <c r="N22" i="1"/>
  <c r="O2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2" i="1"/>
  <c r="M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2" i="1"/>
  <c r="O2" i="1"/>
</calcChain>
</file>

<file path=xl/sharedStrings.xml><?xml version="1.0" encoding="utf-8"?>
<sst xmlns="http://schemas.openxmlformats.org/spreadsheetml/2006/main" count="21" uniqueCount="21">
  <si>
    <t>FACTOR</t>
  </si>
  <si>
    <t>KP</t>
  </si>
  <si>
    <t>KI</t>
  </si>
  <si>
    <t>KD</t>
  </si>
  <si>
    <t>PID output (int)</t>
  </si>
  <si>
    <t>PWM (int)</t>
  </si>
  <si>
    <t>Enc (int)</t>
  </si>
  <si>
    <t>Target (int)</t>
  </si>
  <si>
    <t>PrevOutput (int)</t>
  </si>
  <si>
    <t>PrevErrP1 (float)</t>
  </si>
  <si>
    <t>PrevErrP2 (float)</t>
  </si>
  <si>
    <t>PID output (float)</t>
  </si>
  <si>
    <t>PWM Min</t>
  </si>
  <si>
    <t>PWM Max</t>
  </si>
  <si>
    <t>Err P (float)</t>
  </si>
  <si>
    <t>Err I (float)</t>
  </si>
  <si>
    <t>Err D (float)</t>
  </si>
  <si>
    <t>PWM (float)</t>
  </si>
  <si>
    <t>PrevOutput (float)</t>
  </si>
  <si>
    <t>PWM final</t>
  </si>
  <si>
    <t>Error 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</si>
</sst>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F23" sqref="F23"/>
    </sheetView>
  </sheetViews>
  <sheetFormatPr defaultRowHeight="14.4" x14ac:dyDescent="0.3"/>
  <cols>
    <col min="1" max="1" width="6" customWidth="1"/>
    <col min="2" max="2" width="5.109375" customWidth="1"/>
    <col min="3" max="4" width="10.21875" customWidth="1"/>
    <col min="5" max="5" width="5.109375" bestFit="1" customWidth="1"/>
    <col min="6" max="7" width="9.109375" customWidth="1"/>
    <col min="8" max="8" width="6" customWidth="1"/>
    <col min="9" max="9" width="5.88671875" customWidth="1"/>
    <col min="10" max="10" width="6.21875" customWidth="1"/>
    <col min="11" max="12" width="7.21875" customWidth="1"/>
    <col min="13" max="13" width="6.6640625" customWidth="1"/>
    <col min="14" max="14" width="6.33203125" customWidth="1"/>
    <col min="15" max="15" width="6.77734375" customWidth="1"/>
    <col min="16" max="17" width="4" bestFit="1" customWidth="1"/>
    <col min="18" max="18" width="5" bestFit="1" customWidth="1"/>
    <col min="20" max="20" width="5.6640625" customWidth="1"/>
    <col min="21" max="21" width="6.21875" customWidth="1"/>
  </cols>
  <sheetData>
    <row r="1" spans="1:21" s="3" customFormat="1" ht="43.2" x14ac:dyDescent="0.3">
      <c r="A1" s="3" t="s">
        <v>7</v>
      </c>
      <c r="B1" s="3" t="s">
        <v>6</v>
      </c>
      <c r="C1" s="3" t="s">
        <v>18</v>
      </c>
      <c r="D1" s="3" t="s">
        <v>8</v>
      </c>
      <c r="E1" s="3" t="s">
        <v>20</v>
      </c>
      <c r="F1" s="3" t="s">
        <v>9</v>
      </c>
      <c r="G1" s="3" t="s">
        <v>10</v>
      </c>
      <c r="H1" s="3" t="s">
        <v>14</v>
      </c>
      <c r="I1" s="3" t="s">
        <v>15</v>
      </c>
      <c r="J1" s="3" t="s">
        <v>16</v>
      </c>
      <c r="K1" s="3" t="s">
        <v>11</v>
      </c>
      <c r="L1" s="3" t="s">
        <v>4</v>
      </c>
      <c r="M1" s="3" t="s">
        <v>17</v>
      </c>
      <c r="N1" s="3" t="s">
        <v>5</v>
      </c>
      <c r="O1" s="3" t="s">
        <v>19</v>
      </c>
      <c r="P1" s="8" t="s">
        <v>1</v>
      </c>
      <c r="Q1" s="8" t="s">
        <v>2</v>
      </c>
      <c r="R1" s="8" t="s">
        <v>3</v>
      </c>
      <c r="S1" s="8" t="s">
        <v>0</v>
      </c>
      <c r="T1" s="8" t="s">
        <v>12</v>
      </c>
      <c r="U1" s="8" t="s">
        <v>13</v>
      </c>
    </row>
    <row r="2" spans="1:21" x14ac:dyDescent="0.3">
      <c r="A2">
        <v>20</v>
      </c>
      <c r="B2" s="2">
        <v>0</v>
      </c>
      <c r="C2" s="6">
        <v>0</v>
      </c>
      <c r="D2" s="6">
        <f>ROUND(C2, 0)</f>
        <v>0</v>
      </c>
      <c r="E2" s="6">
        <f t="shared" ref="E2:E22" si="0">A2-B2</f>
        <v>20</v>
      </c>
      <c r="F2" s="6">
        <v>0</v>
      </c>
      <c r="G2" s="6">
        <v>0</v>
      </c>
      <c r="H2" s="7">
        <f>E2-F2</f>
        <v>20</v>
      </c>
      <c r="I2" s="7">
        <f>(E2+F2)/2</f>
        <v>10</v>
      </c>
      <c r="J2" s="7">
        <f>E2-2*F2+G2</f>
        <v>20</v>
      </c>
      <c r="K2" s="5">
        <f t="shared" ref="K2:K22" si="1">(D2+H2*P2+I2*Q2+J2*R2)</f>
        <v>32</v>
      </c>
      <c r="L2" s="5">
        <f>ROUND(K2, 0)</f>
        <v>32</v>
      </c>
      <c r="M2" s="4">
        <f>L2*S2</f>
        <v>31.689351232</v>
      </c>
      <c r="N2" s="4">
        <f>ROUND(L2*S2, 0)</f>
        <v>32</v>
      </c>
      <c r="O2" s="1">
        <f>IF(N2&lt;T2,T2, IF(N2&gt;U2,U2, N2))</f>
        <v>32</v>
      </c>
      <c r="P2" s="9">
        <v>1</v>
      </c>
      <c r="Q2" s="9">
        <v>1</v>
      </c>
      <c r="R2" s="9">
        <v>0.1</v>
      </c>
      <c r="S2" s="9">
        <v>0.990292226</v>
      </c>
      <c r="T2" s="9">
        <v>10</v>
      </c>
      <c r="U2" s="9">
        <v>70</v>
      </c>
    </row>
    <row r="3" spans="1:21" x14ac:dyDescent="0.3">
      <c r="A3">
        <v>20</v>
      </c>
      <c r="B3" s="2">
        <v>12</v>
      </c>
      <c r="C3" s="6">
        <f>K2</f>
        <v>32</v>
      </c>
      <c r="D3" s="6">
        <f t="shared" ref="D3:D22" si="2">ROUND(C3, 0)</f>
        <v>32</v>
      </c>
      <c r="E3" s="6">
        <f t="shared" si="0"/>
        <v>8</v>
      </c>
      <c r="F3" s="6">
        <f>E2</f>
        <v>20</v>
      </c>
      <c r="G3" s="6">
        <f>F2</f>
        <v>0</v>
      </c>
      <c r="H3" s="7">
        <f t="shared" ref="H3:H22" si="3">E3-F3</f>
        <v>-12</v>
      </c>
      <c r="I3" s="7">
        <f t="shared" ref="I3:I22" si="4">(E3+F3)/2</f>
        <v>14</v>
      </c>
      <c r="J3" s="7">
        <f t="shared" ref="J3:J22" si="5">E3-2*F3+G3</f>
        <v>-32</v>
      </c>
      <c r="K3" s="5">
        <f t="shared" si="1"/>
        <v>30.8</v>
      </c>
      <c r="L3" s="5">
        <f t="shared" ref="L3:L22" si="6">ROUND(K3, 0)</f>
        <v>31</v>
      </c>
      <c r="M3" s="4">
        <f t="shared" ref="M3:M12" si="7">L3*S3</f>
        <v>30.699059005999999</v>
      </c>
      <c r="N3" s="4">
        <f t="shared" ref="N3:N12" si="8">ROUND(L3*S3, 0)</f>
        <v>31</v>
      </c>
      <c r="O3" s="1">
        <f t="shared" ref="O3:O12" si="9">IF(N3&lt;T3,T3, IF(N3&gt;U3,U3, N3))</f>
        <v>31</v>
      </c>
      <c r="P3" s="9">
        <v>1</v>
      </c>
      <c r="Q3" s="9">
        <v>1</v>
      </c>
      <c r="R3" s="9">
        <v>0.1</v>
      </c>
      <c r="S3" s="9">
        <v>0.990292226</v>
      </c>
      <c r="T3" s="9">
        <v>10</v>
      </c>
      <c r="U3" s="9">
        <v>70</v>
      </c>
    </row>
    <row r="4" spans="1:21" x14ac:dyDescent="0.3">
      <c r="A4">
        <v>20</v>
      </c>
      <c r="B4" s="2">
        <v>9</v>
      </c>
      <c r="C4" s="6">
        <f t="shared" ref="C4:C12" si="10">K3</f>
        <v>30.8</v>
      </c>
      <c r="D4" s="6">
        <f t="shared" si="2"/>
        <v>31</v>
      </c>
      <c r="E4" s="6">
        <f t="shared" si="0"/>
        <v>11</v>
      </c>
      <c r="F4" s="6">
        <f t="shared" ref="F4:F22" si="11">E3</f>
        <v>8</v>
      </c>
      <c r="G4" s="6">
        <f t="shared" ref="G4:G22" si="12">F3</f>
        <v>20</v>
      </c>
      <c r="H4" s="7">
        <f t="shared" si="3"/>
        <v>3</v>
      </c>
      <c r="I4" s="7">
        <f t="shared" si="4"/>
        <v>9.5</v>
      </c>
      <c r="J4" s="7">
        <f t="shared" si="5"/>
        <v>15</v>
      </c>
      <c r="K4" s="5">
        <f t="shared" si="1"/>
        <v>45</v>
      </c>
      <c r="L4" s="5">
        <f t="shared" si="6"/>
        <v>45</v>
      </c>
      <c r="M4" s="4">
        <f t="shared" si="7"/>
        <v>44.56315017</v>
      </c>
      <c r="N4" s="4">
        <f t="shared" si="8"/>
        <v>45</v>
      </c>
      <c r="O4" s="1">
        <f t="shared" si="9"/>
        <v>45</v>
      </c>
      <c r="P4" s="9">
        <v>1</v>
      </c>
      <c r="Q4" s="9">
        <v>1</v>
      </c>
      <c r="R4" s="9">
        <v>0.1</v>
      </c>
      <c r="S4" s="9">
        <v>0.990292226</v>
      </c>
      <c r="T4" s="9">
        <v>10</v>
      </c>
      <c r="U4" s="9">
        <v>70</v>
      </c>
    </row>
    <row r="5" spans="1:21" x14ac:dyDescent="0.3">
      <c r="A5">
        <v>20</v>
      </c>
      <c r="B5" s="2">
        <v>17</v>
      </c>
      <c r="C5" s="6">
        <f t="shared" si="10"/>
        <v>45</v>
      </c>
      <c r="D5" s="6">
        <f t="shared" si="2"/>
        <v>45</v>
      </c>
      <c r="E5" s="6">
        <f t="shared" si="0"/>
        <v>3</v>
      </c>
      <c r="F5" s="6">
        <f t="shared" si="11"/>
        <v>11</v>
      </c>
      <c r="G5" s="6">
        <f t="shared" si="12"/>
        <v>8</v>
      </c>
      <c r="H5" s="7">
        <f t="shared" si="3"/>
        <v>-8</v>
      </c>
      <c r="I5" s="7">
        <f t="shared" si="4"/>
        <v>7</v>
      </c>
      <c r="J5" s="7">
        <f t="shared" si="5"/>
        <v>-11</v>
      </c>
      <c r="K5" s="5">
        <f t="shared" si="1"/>
        <v>42.9</v>
      </c>
      <c r="L5" s="5">
        <f t="shared" si="6"/>
        <v>43</v>
      </c>
      <c r="M5" s="4">
        <f t="shared" si="7"/>
        <v>42.582565717999998</v>
      </c>
      <c r="N5" s="4">
        <f t="shared" si="8"/>
        <v>43</v>
      </c>
      <c r="O5" s="1">
        <f t="shared" si="9"/>
        <v>43</v>
      </c>
      <c r="P5" s="9">
        <v>1</v>
      </c>
      <c r="Q5" s="9">
        <v>1</v>
      </c>
      <c r="R5" s="9">
        <v>0.1</v>
      </c>
      <c r="S5" s="9">
        <v>0.990292226</v>
      </c>
      <c r="T5" s="9">
        <v>10</v>
      </c>
      <c r="U5" s="9">
        <v>70</v>
      </c>
    </row>
    <row r="6" spans="1:21" x14ac:dyDescent="0.3">
      <c r="A6">
        <v>20</v>
      </c>
      <c r="B6" s="2">
        <v>20</v>
      </c>
      <c r="C6" s="6">
        <f t="shared" si="10"/>
        <v>42.9</v>
      </c>
      <c r="D6" s="6">
        <f t="shared" si="2"/>
        <v>43</v>
      </c>
      <c r="E6" s="6">
        <f t="shared" si="0"/>
        <v>0</v>
      </c>
      <c r="F6" s="6">
        <f t="shared" si="11"/>
        <v>3</v>
      </c>
      <c r="G6" s="6">
        <f t="shared" si="12"/>
        <v>11</v>
      </c>
      <c r="H6" s="7">
        <f t="shared" si="3"/>
        <v>-3</v>
      </c>
      <c r="I6" s="7">
        <f t="shared" si="4"/>
        <v>1.5</v>
      </c>
      <c r="J6" s="7">
        <f t="shared" si="5"/>
        <v>5</v>
      </c>
      <c r="K6" s="5">
        <f t="shared" si="1"/>
        <v>42</v>
      </c>
      <c r="L6" s="5">
        <f t="shared" si="6"/>
        <v>42</v>
      </c>
      <c r="M6" s="4">
        <f t="shared" si="7"/>
        <v>41.592273491999997</v>
      </c>
      <c r="N6" s="4">
        <f t="shared" si="8"/>
        <v>42</v>
      </c>
      <c r="O6" s="1">
        <f t="shared" si="9"/>
        <v>42</v>
      </c>
      <c r="P6" s="9">
        <v>1</v>
      </c>
      <c r="Q6" s="9">
        <v>1</v>
      </c>
      <c r="R6" s="9">
        <v>0.1</v>
      </c>
      <c r="S6" s="9">
        <v>0.990292226</v>
      </c>
      <c r="T6" s="9">
        <v>10</v>
      </c>
      <c r="U6" s="9">
        <v>70</v>
      </c>
    </row>
    <row r="7" spans="1:21" x14ac:dyDescent="0.3">
      <c r="A7">
        <v>20</v>
      </c>
      <c r="B7" s="2">
        <v>20</v>
      </c>
      <c r="C7" s="6">
        <f t="shared" si="10"/>
        <v>42</v>
      </c>
      <c r="D7" s="6">
        <f t="shared" si="2"/>
        <v>42</v>
      </c>
      <c r="E7" s="6">
        <f t="shared" si="0"/>
        <v>0</v>
      </c>
      <c r="F7" s="6">
        <f t="shared" si="11"/>
        <v>0</v>
      </c>
      <c r="G7" s="6">
        <f t="shared" si="12"/>
        <v>3</v>
      </c>
      <c r="H7" s="7">
        <f t="shared" si="3"/>
        <v>0</v>
      </c>
      <c r="I7" s="7">
        <f t="shared" si="4"/>
        <v>0</v>
      </c>
      <c r="J7" s="7">
        <f t="shared" si="5"/>
        <v>3</v>
      </c>
      <c r="K7" s="5">
        <f t="shared" si="1"/>
        <v>42.3</v>
      </c>
      <c r="L7" s="5">
        <f t="shared" si="6"/>
        <v>42</v>
      </c>
      <c r="M7" s="4">
        <f t="shared" si="7"/>
        <v>41.592273491999997</v>
      </c>
      <c r="N7" s="4">
        <f t="shared" si="8"/>
        <v>42</v>
      </c>
      <c r="O7" s="1">
        <f t="shared" si="9"/>
        <v>42</v>
      </c>
      <c r="P7" s="9">
        <v>1</v>
      </c>
      <c r="Q7" s="9">
        <v>1</v>
      </c>
      <c r="R7" s="9">
        <v>0.1</v>
      </c>
      <c r="S7" s="9">
        <v>0.990292226</v>
      </c>
      <c r="T7" s="9">
        <v>10</v>
      </c>
      <c r="U7" s="9">
        <v>70</v>
      </c>
    </row>
    <row r="8" spans="1:21" x14ac:dyDescent="0.3">
      <c r="A8">
        <v>20</v>
      </c>
      <c r="B8" s="2">
        <v>19</v>
      </c>
      <c r="C8" s="6">
        <f t="shared" si="10"/>
        <v>42.3</v>
      </c>
      <c r="D8" s="6">
        <f t="shared" si="2"/>
        <v>42</v>
      </c>
      <c r="E8" s="6">
        <f t="shared" si="0"/>
        <v>1</v>
      </c>
      <c r="F8" s="6">
        <f t="shared" si="11"/>
        <v>0</v>
      </c>
      <c r="G8" s="6">
        <f t="shared" si="12"/>
        <v>0</v>
      </c>
      <c r="H8" s="7">
        <f t="shared" si="3"/>
        <v>1</v>
      </c>
      <c r="I8" s="7">
        <f t="shared" si="4"/>
        <v>0.5</v>
      </c>
      <c r="J8" s="7">
        <f t="shared" si="5"/>
        <v>1</v>
      </c>
      <c r="K8" s="5">
        <f t="shared" si="1"/>
        <v>43.6</v>
      </c>
      <c r="L8" s="5">
        <f t="shared" si="6"/>
        <v>44</v>
      </c>
      <c r="M8" s="4">
        <f t="shared" si="7"/>
        <v>43.572857943999999</v>
      </c>
      <c r="N8" s="4">
        <f t="shared" si="8"/>
        <v>44</v>
      </c>
      <c r="O8" s="1">
        <f t="shared" si="9"/>
        <v>44</v>
      </c>
      <c r="P8" s="9">
        <v>1</v>
      </c>
      <c r="Q8" s="9">
        <v>1</v>
      </c>
      <c r="R8" s="9">
        <v>0.1</v>
      </c>
      <c r="S8" s="9">
        <v>0.990292226</v>
      </c>
      <c r="T8" s="9">
        <v>10</v>
      </c>
      <c r="U8" s="9">
        <v>70</v>
      </c>
    </row>
    <row r="9" spans="1:21" x14ac:dyDescent="0.3">
      <c r="A9">
        <v>20</v>
      </c>
      <c r="B9" s="2">
        <v>20</v>
      </c>
      <c r="C9" s="6">
        <f t="shared" si="10"/>
        <v>43.6</v>
      </c>
      <c r="D9" s="6">
        <f t="shared" si="2"/>
        <v>44</v>
      </c>
      <c r="E9" s="6">
        <f t="shared" si="0"/>
        <v>0</v>
      </c>
      <c r="F9" s="6">
        <f t="shared" si="11"/>
        <v>1</v>
      </c>
      <c r="G9" s="6">
        <f t="shared" si="12"/>
        <v>0</v>
      </c>
      <c r="H9" s="7">
        <f t="shared" si="3"/>
        <v>-1</v>
      </c>
      <c r="I9" s="7">
        <f t="shared" si="4"/>
        <v>0.5</v>
      </c>
      <c r="J9" s="7">
        <f t="shared" si="5"/>
        <v>-2</v>
      </c>
      <c r="K9" s="5">
        <f t="shared" si="1"/>
        <v>43.3</v>
      </c>
      <c r="L9" s="5">
        <f t="shared" si="6"/>
        <v>43</v>
      </c>
      <c r="M9" s="4">
        <f t="shared" si="7"/>
        <v>42.582565717999998</v>
      </c>
      <c r="N9" s="4">
        <f t="shared" si="8"/>
        <v>43</v>
      </c>
      <c r="O9" s="1">
        <f t="shared" si="9"/>
        <v>43</v>
      </c>
      <c r="P9" s="9">
        <v>1</v>
      </c>
      <c r="Q9" s="9">
        <v>1</v>
      </c>
      <c r="R9" s="9">
        <v>0.1</v>
      </c>
      <c r="S9" s="9">
        <v>0.990292226</v>
      </c>
      <c r="T9" s="9">
        <v>10</v>
      </c>
      <c r="U9" s="9">
        <v>70</v>
      </c>
    </row>
    <row r="10" spans="1:21" x14ac:dyDescent="0.3">
      <c r="A10">
        <v>20</v>
      </c>
      <c r="B10" s="2">
        <v>20</v>
      </c>
      <c r="C10" s="6">
        <f t="shared" si="10"/>
        <v>43.3</v>
      </c>
      <c r="D10" s="6">
        <f t="shared" si="2"/>
        <v>43</v>
      </c>
      <c r="E10" s="6">
        <f t="shared" si="0"/>
        <v>0</v>
      </c>
      <c r="F10" s="6">
        <f t="shared" si="11"/>
        <v>0</v>
      </c>
      <c r="G10" s="6">
        <f t="shared" si="12"/>
        <v>1</v>
      </c>
      <c r="H10" s="7">
        <f t="shared" si="3"/>
        <v>0</v>
      </c>
      <c r="I10" s="7">
        <f t="shared" si="4"/>
        <v>0</v>
      </c>
      <c r="J10" s="7">
        <f t="shared" si="5"/>
        <v>1</v>
      </c>
      <c r="K10" s="5">
        <f t="shared" si="1"/>
        <v>43.1</v>
      </c>
      <c r="L10" s="5">
        <f t="shared" si="6"/>
        <v>43</v>
      </c>
      <c r="M10" s="4">
        <f t="shared" si="7"/>
        <v>42.582565717999998</v>
      </c>
      <c r="N10" s="4">
        <f t="shared" si="8"/>
        <v>43</v>
      </c>
      <c r="O10" s="1">
        <f t="shared" si="9"/>
        <v>43</v>
      </c>
      <c r="P10" s="9">
        <v>1</v>
      </c>
      <c r="Q10" s="9">
        <v>1</v>
      </c>
      <c r="R10" s="9">
        <v>0.1</v>
      </c>
      <c r="S10" s="9">
        <v>0.990292226</v>
      </c>
      <c r="T10" s="9">
        <v>10</v>
      </c>
      <c r="U10" s="9">
        <v>70</v>
      </c>
    </row>
    <row r="11" spans="1:21" x14ac:dyDescent="0.3">
      <c r="A11">
        <v>20</v>
      </c>
      <c r="B11" s="2">
        <v>21</v>
      </c>
      <c r="C11" s="6">
        <f t="shared" si="10"/>
        <v>43.1</v>
      </c>
      <c r="D11" s="6">
        <f t="shared" si="2"/>
        <v>43</v>
      </c>
      <c r="E11" s="6">
        <f t="shared" si="0"/>
        <v>-1</v>
      </c>
      <c r="F11" s="6">
        <f t="shared" si="11"/>
        <v>0</v>
      </c>
      <c r="G11" s="6">
        <f t="shared" si="12"/>
        <v>0</v>
      </c>
      <c r="H11" s="7">
        <f t="shared" si="3"/>
        <v>-1</v>
      </c>
      <c r="I11" s="7">
        <f t="shared" si="4"/>
        <v>-0.5</v>
      </c>
      <c r="J11" s="7">
        <f t="shared" si="5"/>
        <v>-1</v>
      </c>
      <c r="K11" s="5">
        <f t="shared" si="1"/>
        <v>41.4</v>
      </c>
      <c r="L11" s="5">
        <f t="shared" si="6"/>
        <v>41</v>
      </c>
      <c r="M11" s="4">
        <f t="shared" si="7"/>
        <v>40.601981266000003</v>
      </c>
      <c r="N11" s="4">
        <f t="shared" si="8"/>
        <v>41</v>
      </c>
      <c r="O11" s="1">
        <f t="shared" si="9"/>
        <v>41</v>
      </c>
      <c r="P11" s="9">
        <v>1</v>
      </c>
      <c r="Q11" s="9">
        <v>1</v>
      </c>
      <c r="R11" s="9">
        <v>0.1</v>
      </c>
      <c r="S11" s="9">
        <v>0.990292226</v>
      </c>
      <c r="T11" s="9">
        <v>10</v>
      </c>
      <c r="U11" s="9">
        <v>70</v>
      </c>
    </row>
    <row r="12" spans="1:21" x14ac:dyDescent="0.3">
      <c r="A12">
        <v>20</v>
      </c>
      <c r="B12" s="2">
        <v>18</v>
      </c>
      <c r="C12" s="6">
        <f t="shared" si="10"/>
        <v>41.4</v>
      </c>
      <c r="D12" s="6">
        <f t="shared" si="2"/>
        <v>41</v>
      </c>
      <c r="E12" s="6">
        <f t="shared" si="0"/>
        <v>2</v>
      </c>
      <c r="F12" s="6">
        <f t="shared" si="11"/>
        <v>-1</v>
      </c>
      <c r="G12" s="6">
        <f t="shared" si="12"/>
        <v>0</v>
      </c>
      <c r="H12" s="7">
        <f t="shared" si="3"/>
        <v>3</v>
      </c>
      <c r="I12" s="7">
        <f t="shared" si="4"/>
        <v>0.5</v>
      </c>
      <c r="J12" s="7">
        <f t="shared" si="5"/>
        <v>4</v>
      </c>
      <c r="K12" s="5">
        <f t="shared" si="1"/>
        <v>44.9</v>
      </c>
      <c r="L12" s="5">
        <f t="shared" si="6"/>
        <v>45</v>
      </c>
      <c r="M12" s="4">
        <f t="shared" si="7"/>
        <v>44.56315017</v>
      </c>
      <c r="N12" s="4">
        <f t="shared" si="8"/>
        <v>45</v>
      </c>
      <c r="O12" s="1">
        <f t="shared" si="9"/>
        <v>45</v>
      </c>
      <c r="P12" s="9">
        <v>1</v>
      </c>
      <c r="Q12" s="9">
        <v>1</v>
      </c>
      <c r="R12" s="9">
        <v>0.1</v>
      </c>
      <c r="S12" s="9">
        <v>0.990292226</v>
      </c>
      <c r="T12" s="9">
        <v>10</v>
      </c>
      <c r="U12" s="9">
        <v>70</v>
      </c>
    </row>
    <row r="13" spans="1:21" x14ac:dyDescent="0.3">
      <c r="A13">
        <v>20</v>
      </c>
      <c r="B13" s="2">
        <v>21</v>
      </c>
      <c r="C13" s="6">
        <f t="shared" ref="C13:C22" si="13">K12</f>
        <v>44.9</v>
      </c>
      <c r="D13" s="6">
        <f t="shared" si="2"/>
        <v>45</v>
      </c>
      <c r="E13" s="6">
        <f t="shared" si="0"/>
        <v>-1</v>
      </c>
      <c r="F13" s="6">
        <f t="shared" si="11"/>
        <v>2</v>
      </c>
      <c r="G13" s="6">
        <f t="shared" si="12"/>
        <v>-1</v>
      </c>
      <c r="H13" s="7">
        <f t="shared" si="3"/>
        <v>-3</v>
      </c>
      <c r="I13" s="7">
        <f t="shared" si="4"/>
        <v>0.5</v>
      </c>
      <c r="J13" s="7">
        <f t="shared" si="5"/>
        <v>-6</v>
      </c>
      <c r="K13" s="5">
        <f t="shared" si="1"/>
        <v>41.9</v>
      </c>
      <c r="L13" s="5">
        <f t="shared" si="6"/>
        <v>42</v>
      </c>
      <c r="M13" s="4">
        <f t="shared" ref="M13:M22" si="14">L13*S13</f>
        <v>41.592273491999997</v>
      </c>
      <c r="N13" s="4">
        <f t="shared" ref="N13:N22" si="15">ROUND(L13*S13, 0)</f>
        <v>42</v>
      </c>
      <c r="O13" s="1">
        <f t="shared" ref="O13:O22" si="16">IF(N13&lt;T13,T13, IF(N13&gt;U13,U13, N13))</f>
        <v>42</v>
      </c>
      <c r="P13" s="9">
        <v>1</v>
      </c>
      <c r="Q13" s="9">
        <v>1</v>
      </c>
      <c r="R13" s="9">
        <v>0.1</v>
      </c>
      <c r="S13" s="9">
        <v>0.990292226</v>
      </c>
      <c r="T13" s="9">
        <v>10</v>
      </c>
      <c r="U13" s="9">
        <v>70</v>
      </c>
    </row>
    <row r="14" spans="1:21" x14ac:dyDescent="0.3">
      <c r="A14">
        <v>20</v>
      </c>
      <c r="B14" s="2">
        <v>20</v>
      </c>
      <c r="C14" s="6">
        <f t="shared" si="13"/>
        <v>41.9</v>
      </c>
      <c r="D14" s="6">
        <f t="shared" si="2"/>
        <v>42</v>
      </c>
      <c r="E14" s="6">
        <f t="shared" si="0"/>
        <v>0</v>
      </c>
      <c r="F14" s="6">
        <f t="shared" si="11"/>
        <v>-1</v>
      </c>
      <c r="G14" s="6">
        <f t="shared" si="12"/>
        <v>2</v>
      </c>
      <c r="H14" s="7">
        <f t="shared" si="3"/>
        <v>1</v>
      </c>
      <c r="I14" s="7">
        <f t="shared" si="4"/>
        <v>-0.5</v>
      </c>
      <c r="J14" s="7">
        <f t="shared" si="5"/>
        <v>4</v>
      </c>
      <c r="K14" s="5">
        <f t="shared" si="1"/>
        <v>42.9</v>
      </c>
      <c r="L14" s="5">
        <f t="shared" si="6"/>
        <v>43</v>
      </c>
      <c r="M14" s="4">
        <f t="shared" si="14"/>
        <v>42.582565717999998</v>
      </c>
      <c r="N14" s="4">
        <f t="shared" si="15"/>
        <v>43</v>
      </c>
      <c r="O14" s="1">
        <f t="shared" si="16"/>
        <v>43</v>
      </c>
      <c r="P14" s="9">
        <v>1</v>
      </c>
      <c r="Q14" s="9">
        <v>1</v>
      </c>
      <c r="R14" s="9">
        <v>0.1</v>
      </c>
      <c r="S14" s="9">
        <v>0.990292226</v>
      </c>
      <c r="T14" s="9">
        <v>10</v>
      </c>
      <c r="U14" s="9">
        <v>70</v>
      </c>
    </row>
    <row r="15" spans="1:21" x14ac:dyDescent="0.3">
      <c r="A15">
        <v>20</v>
      </c>
      <c r="B15" s="2">
        <v>20</v>
      </c>
      <c r="C15" s="6">
        <f t="shared" si="13"/>
        <v>42.9</v>
      </c>
      <c r="D15" s="6">
        <f t="shared" si="2"/>
        <v>43</v>
      </c>
      <c r="E15" s="6">
        <f t="shared" si="0"/>
        <v>0</v>
      </c>
      <c r="F15" s="6">
        <f t="shared" si="11"/>
        <v>0</v>
      </c>
      <c r="G15" s="6">
        <f t="shared" si="12"/>
        <v>-1</v>
      </c>
      <c r="H15" s="7">
        <f t="shared" si="3"/>
        <v>0</v>
      </c>
      <c r="I15" s="7">
        <f t="shared" si="4"/>
        <v>0</v>
      </c>
      <c r="J15" s="7">
        <f t="shared" si="5"/>
        <v>-1</v>
      </c>
      <c r="K15" s="5">
        <f t="shared" si="1"/>
        <v>42.9</v>
      </c>
      <c r="L15" s="5">
        <f t="shared" si="6"/>
        <v>43</v>
      </c>
      <c r="M15" s="4">
        <f t="shared" si="14"/>
        <v>42.582565717999998</v>
      </c>
      <c r="N15" s="4">
        <f t="shared" si="15"/>
        <v>43</v>
      </c>
      <c r="O15" s="1">
        <f t="shared" si="16"/>
        <v>43</v>
      </c>
      <c r="P15" s="9">
        <v>1</v>
      </c>
      <c r="Q15" s="9">
        <v>1</v>
      </c>
      <c r="R15" s="9">
        <v>0.1</v>
      </c>
      <c r="S15" s="9">
        <v>0.990292226</v>
      </c>
      <c r="T15" s="9">
        <v>10</v>
      </c>
      <c r="U15" s="9">
        <v>70</v>
      </c>
    </row>
    <row r="16" spans="1:21" x14ac:dyDescent="0.3">
      <c r="A16">
        <v>20</v>
      </c>
      <c r="B16" s="2">
        <v>20</v>
      </c>
      <c r="C16" s="6">
        <f t="shared" si="13"/>
        <v>42.9</v>
      </c>
      <c r="D16" s="6">
        <f t="shared" si="2"/>
        <v>43</v>
      </c>
      <c r="E16" s="6">
        <f t="shared" si="0"/>
        <v>0</v>
      </c>
      <c r="F16" s="6">
        <f t="shared" si="11"/>
        <v>0</v>
      </c>
      <c r="G16" s="6">
        <f t="shared" si="12"/>
        <v>0</v>
      </c>
      <c r="H16" s="7">
        <f t="shared" si="3"/>
        <v>0</v>
      </c>
      <c r="I16" s="7">
        <f t="shared" si="4"/>
        <v>0</v>
      </c>
      <c r="J16" s="7">
        <f t="shared" si="5"/>
        <v>0</v>
      </c>
      <c r="K16" s="5">
        <f t="shared" si="1"/>
        <v>43</v>
      </c>
      <c r="L16" s="5">
        <f t="shared" si="6"/>
        <v>43</v>
      </c>
      <c r="M16" s="4">
        <f t="shared" si="14"/>
        <v>42.582565717999998</v>
      </c>
      <c r="N16" s="4">
        <f t="shared" si="15"/>
        <v>43</v>
      </c>
      <c r="O16" s="1">
        <f t="shared" si="16"/>
        <v>43</v>
      </c>
      <c r="P16" s="9">
        <v>1</v>
      </c>
      <c r="Q16" s="9">
        <v>1</v>
      </c>
      <c r="R16" s="9">
        <v>0.1</v>
      </c>
      <c r="S16" s="9">
        <v>0.990292226</v>
      </c>
      <c r="T16" s="9">
        <v>10</v>
      </c>
      <c r="U16" s="9">
        <v>70</v>
      </c>
    </row>
    <row r="17" spans="1:21" x14ac:dyDescent="0.3">
      <c r="A17">
        <v>20</v>
      </c>
      <c r="B17" s="2">
        <v>20</v>
      </c>
      <c r="C17" s="6">
        <f t="shared" si="13"/>
        <v>43</v>
      </c>
      <c r="D17" s="6">
        <f t="shared" si="2"/>
        <v>43</v>
      </c>
      <c r="E17" s="6">
        <f t="shared" si="0"/>
        <v>0</v>
      </c>
      <c r="F17" s="6">
        <f t="shared" si="11"/>
        <v>0</v>
      </c>
      <c r="G17" s="6">
        <f t="shared" si="12"/>
        <v>0</v>
      </c>
      <c r="H17" s="7">
        <f t="shared" si="3"/>
        <v>0</v>
      </c>
      <c r="I17" s="7">
        <f t="shared" si="4"/>
        <v>0</v>
      </c>
      <c r="J17" s="7">
        <f t="shared" si="5"/>
        <v>0</v>
      </c>
      <c r="K17" s="5">
        <f t="shared" si="1"/>
        <v>43</v>
      </c>
      <c r="L17" s="5">
        <f t="shared" si="6"/>
        <v>43</v>
      </c>
      <c r="M17" s="4">
        <f t="shared" si="14"/>
        <v>42.582565717999998</v>
      </c>
      <c r="N17" s="4">
        <f t="shared" si="15"/>
        <v>43</v>
      </c>
      <c r="O17" s="1">
        <f t="shared" si="16"/>
        <v>43</v>
      </c>
      <c r="P17" s="9">
        <v>1</v>
      </c>
      <c r="Q17" s="9">
        <v>1</v>
      </c>
      <c r="R17" s="9">
        <v>0.1</v>
      </c>
      <c r="S17" s="9">
        <v>0.990292226</v>
      </c>
      <c r="T17" s="9">
        <v>10</v>
      </c>
      <c r="U17" s="9">
        <v>70</v>
      </c>
    </row>
    <row r="18" spans="1:21" x14ac:dyDescent="0.3">
      <c r="A18">
        <v>20</v>
      </c>
      <c r="B18" s="2">
        <v>21</v>
      </c>
      <c r="C18" s="6">
        <f t="shared" si="13"/>
        <v>43</v>
      </c>
      <c r="D18" s="6">
        <f t="shared" si="2"/>
        <v>43</v>
      </c>
      <c r="E18" s="6">
        <f t="shared" si="0"/>
        <v>-1</v>
      </c>
      <c r="F18" s="6">
        <f t="shared" si="11"/>
        <v>0</v>
      </c>
      <c r="G18" s="6">
        <f t="shared" si="12"/>
        <v>0</v>
      </c>
      <c r="H18" s="7">
        <f t="shared" si="3"/>
        <v>-1</v>
      </c>
      <c r="I18" s="7">
        <f t="shared" si="4"/>
        <v>-0.5</v>
      </c>
      <c r="J18" s="7">
        <f t="shared" si="5"/>
        <v>-1</v>
      </c>
      <c r="K18" s="5">
        <f t="shared" si="1"/>
        <v>41.4</v>
      </c>
      <c r="L18" s="5">
        <f t="shared" si="6"/>
        <v>41</v>
      </c>
      <c r="M18" s="4">
        <f t="shared" si="14"/>
        <v>40.601981266000003</v>
      </c>
      <c r="N18" s="4">
        <f t="shared" si="15"/>
        <v>41</v>
      </c>
      <c r="O18" s="1">
        <f t="shared" si="16"/>
        <v>41</v>
      </c>
      <c r="P18" s="9">
        <v>1</v>
      </c>
      <c r="Q18" s="9">
        <v>1</v>
      </c>
      <c r="R18" s="9">
        <v>0.1</v>
      </c>
      <c r="S18" s="9">
        <v>0.990292226</v>
      </c>
      <c r="T18" s="9">
        <v>10</v>
      </c>
      <c r="U18" s="9">
        <v>70</v>
      </c>
    </row>
    <row r="19" spans="1:21" x14ac:dyDescent="0.3">
      <c r="A19">
        <v>20</v>
      </c>
      <c r="B19" s="2">
        <v>18</v>
      </c>
      <c r="C19" s="6">
        <f t="shared" si="13"/>
        <v>41.4</v>
      </c>
      <c r="D19" s="6">
        <f t="shared" si="2"/>
        <v>41</v>
      </c>
      <c r="E19" s="6">
        <f t="shared" si="0"/>
        <v>2</v>
      </c>
      <c r="F19" s="6">
        <f t="shared" si="11"/>
        <v>-1</v>
      </c>
      <c r="G19" s="6">
        <f t="shared" si="12"/>
        <v>0</v>
      </c>
      <c r="H19" s="7">
        <f t="shared" si="3"/>
        <v>3</v>
      </c>
      <c r="I19" s="7">
        <f t="shared" si="4"/>
        <v>0.5</v>
      </c>
      <c r="J19" s="7">
        <f t="shared" si="5"/>
        <v>4</v>
      </c>
      <c r="K19" s="5">
        <f t="shared" si="1"/>
        <v>44.9</v>
      </c>
      <c r="L19" s="5">
        <f t="shared" si="6"/>
        <v>45</v>
      </c>
      <c r="M19" s="4">
        <f t="shared" si="14"/>
        <v>44.56315017</v>
      </c>
      <c r="N19" s="4">
        <f t="shared" si="15"/>
        <v>45</v>
      </c>
      <c r="O19" s="1">
        <f t="shared" si="16"/>
        <v>45</v>
      </c>
      <c r="P19" s="9">
        <v>1</v>
      </c>
      <c r="Q19" s="9">
        <v>1</v>
      </c>
      <c r="R19" s="9">
        <v>0.1</v>
      </c>
      <c r="S19" s="9">
        <v>0.990292226</v>
      </c>
      <c r="T19" s="9">
        <v>10</v>
      </c>
      <c r="U19" s="9">
        <v>70</v>
      </c>
    </row>
    <row r="20" spans="1:21" x14ac:dyDescent="0.3">
      <c r="A20">
        <v>20</v>
      </c>
      <c r="B20" s="2">
        <v>22</v>
      </c>
      <c r="C20" s="6">
        <f t="shared" si="13"/>
        <v>44.9</v>
      </c>
      <c r="D20" s="6">
        <f t="shared" si="2"/>
        <v>45</v>
      </c>
      <c r="E20" s="6">
        <f t="shared" si="0"/>
        <v>-2</v>
      </c>
      <c r="F20" s="6">
        <f t="shared" si="11"/>
        <v>2</v>
      </c>
      <c r="G20" s="6">
        <f t="shared" si="12"/>
        <v>-1</v>
      </c>
      <c r="H20" s="7">
        <f t="shared" si="3"/>
        <v>-4</v>
      </c>
      <c r="I20" s="7">
        <f t="shared" si="4"/>
        <v>0</v>
      </c>
      <c r="J20" s="7">
        <f t="shared" si="5"/>
        <v>-7</v>
      </c>
      <c r="K20" s="5">
        <f t="shared" si="1"/>
        <v>40.299999999999997</v>
      </c>
      <c r="L20" s="5">
        <f t="shared" si="6"/>
        <v>40</v>
      </c>
      <c r="M20" s="4">
        <f t="shared" si="14"/>
        <v>39.611689040000002</v>
      </c>
      <c r="N20" s="4">
        <f t="shared" si="15"/>
        <v>40</v>
      </c>
      <c r="O20" s="1">
        <f t="shared" si="16"/>
        <v>40</v>
      </c>
      <c r="P20" s="9">
        <v>1</v>
      </c>
      <c r="Q20" s="9">
        <v>1</v>
      </c>
      <c r="R20" s="9">
        <v>0.1</v>
      </c>
      <c r="S20" s="9">
        <v>0.990292226</v>
      </c>
      <c r="T20" s="9">
        <v>10</v>
      </c>
      <c r="U20" s="9">
        <v>70</v>
      </c>
    </row>
    <row r="21" spans="1:21" x14ac:dyDescent="0.3">
      <c r="A21">
        <v>20</v>
      </c>
      <c r="B21" s="2">
        <v>18</v>
      </c>
      <c r="C21" s="6">
        <f t="shared" si="13"/>
        <v>40.299999999999997</v>
      </c>
      <c r="D21" s="6">
        <f t="shared" si="2"/>
        <v>40</v>
      </c>
      <c r="E21" s="6">
        <f t="shared" si="0"/>
        <v>2</v>
      </c>
      <c r="F21" s="6">
        <f t="shared" si="11"/>
        <v>-2</v>
      </c>
      <c r="G21" s="6">
        <f t="shared" si="12"/>
        <v>2</v>
      </c>
      <c r="H21" s="7">
        <f t="shared" si="3"/>
        <v>4</v>
      </c>
      <c r="I21" s="7">
        <f t="shared" si="4"/>
        <v>0</v>
      </c>
      <c r="J21" s="7">
        <f t="shared" si="5"/>
        <v>8</v>
      </c>
      <c r="K21" s="5">
        <f t="shared" si="1"/>
        <v>44.8</v>
      </c>
      <c r="L21" s="5">
        <f t="shared" si="6"/>
        <v>45</v>
      </c>
      <c r="M21" s="4">
        <f t="shared" si="14"/>
        <v>44.56315017</v>
      </c>
      <c r="N21" s="4">
        <f t="shared" si="15"/>
        <v>45</v>
      </c>
      <c r="O21" s="1">
        <f t="shared" si="16"/>
        <v>45</v>
      </c>
      <c r="P21" s="9">
        <v>1</v>
      </c>
      <c r="Q21" s="9">
        <v>1</v>
      </c>
      <c r="R21" s="9">
        <v>0.1</v>
      </c>
      <c r="S21" s="9">
        <v>0.990292226</v>
      </c>
      <c r="T21" s="9">
        <v>10</v>
      </c>
      <c r="U21" s="9">
        <v>70</v>
      </c>
    </row>
    <row r="22" spans="1:21" x14ac:dyDescent="0.3">
      <c r="A22">
        <v>20</v>
      </c>
      <c r="B22" s="2">
        <v>21</v>
      </c>
      <c r="C22" s="6">
        <f t="shared" si="13"/>
        <v>44.8</v>
      </c>
      <c r="D22" s="6">
        <f t="shared" si="2"/>
        <v>45</v>
      </c>
      <c r="E22" s="6">
        <f t="shared" si="0"/>
        <v>-1</v>
      </c>
      <c r="F22" s="6">
        <f t="shared" si="11"/>
        <v>2</v>
      </c>
      <c r="G22" s="6">
        <f t="shared" si="12"/>
        <v>-2</v>
      </c>
      <c r="H22" s="7">
        <f t="shared" si="3"/>
        <v>-3</v>
      </c>
      <c r="I22" s="7">
        <f t="shared" si="4"/>
        <v>0.5</v>
      </c>
      <c r="J22" s="7">
        <f t="shared" si="5"/>
        <v>-7</v>
      </c>
      <c r="K22" s="5">
        <f t="shared" si="1"/>
        <v>41.8</v>
      </c>
      <c r="L22" s="5">
        <f t="shared" si="6"/>
        <v>42</v>
      </c>
      <c r="M22" s="4">
        <f t="shared" si="14"/>
        <v>41.592273491999997</v>
      </c>
      <c r="N22" s="4">
        <f t="shared" si="15"/>
        <v>42</v>
      </c>
      <c r="O22" s="1">
        <f t="shared" si="16"/>
        <v>42</v>
      </c>
      <c r="P22" s="9">
        <v>1</v>
      </c>
      <c r="Q22" s="9">
        <v>1</v>
      </c>
      <c r="R22" s="9">
        <v>0.1</v>
      </c>
      <c r="S22" s="9">
        <v>0.990292226</v>
      </c>
      <c r="T22" s="9">
        <v>10</v>
      </c>
      <c r="U22" s="9">
        <v>70</v>
      </c>
    </row>
  </sheetData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TANG</dc:creator>
  <cp:lastModifiedBy>Liang TANG</cp:lastModifiedBy>
  <cp:lastPrinted>2017-11-16T10:50:07Z</cp:lastPrinted>
  <dcterms:created xsi:type="dcterms:W3CDTF">2017-11-10T23:51:25Z</dcterms:created>
  <dcterms:modified xsi:type="dcterms:W3CDTF">2017-11-16T16:09:07Z</dcterms:modified>
</cp:coreProperties>
</file>