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media/image2.png"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bsanchez\OneDrive - IICC\Desktop\"/>
    </mc:Choice>
  </mc:AlternateContent>
  <xr:revisionPtr revIDLastSave="0" documentId="13_ncr:1_{A4A7E9B1-FF66-4347-A1C9-2A9FB68E1E4D}" xr6:coauthVersionLast="47" xr6:coauthVersionMax="47" xr10:uidLastSave="{00000000-0000-0000-0000-000000000000}"/>
  <bookViews>
    <workbookView xWindow="-108" yWindow="-108" windowWidth="23256" windowHeight="14016" xr2:uid="{00000000-000D-0000-FFFF-FFFF00000000}"/>
  </bookViews>
  <sheets>
    <sheet name="Summary" sheetId="33" r:id="rId1"/>
    <sheet name="Area 100" sheetId="11" r:id="rId2"/>
    <sheet name="Matrix-#2" sheetId="30" r:id="rId3"/>
    <sheet name="Matrix-#3" sheetId="31" r:id="rId4"/>
    <sheet name="Area 200" sheetId="22" r:id="rId5"/>
    <sheet name="SRP" sheetId="24" r:id="rId6"/>
    <sheet name="FA" sheetId="28" state="hidden" r:id="rId7"/>
    <sheet name="Roll Press" sheetId="23" r:id="rId8"/>
    <sheet name="Area 300" sheetId="27" r:id="rId9"/>
    <sheet name="Area 400" sheetId="25" r:id="rId10"/>
    <sheet name="Area 500" sheetId="26" r:id="rId11"/>
    <sheet name="IPD Facility Issues" sheetId="32" r:id="rId12"/>
  </sheets>
  <definedNames>
    <definedName name="_xlnm._FilterDatabase" localSheetId="1" hidden="1">'Area 100'!$B$7:$J$112</definedName>
    <definedName name="_xlnm._FilterDatabase" localSheetId="4" hidden="1">'Area 200'!$B$7:$J$98</definedName>
    <definedName name="_xlnm._FilterDatabase" localSheetId="8" hidden="1">'Area 300'!$B$7:$J$21</definedName>
    <definedName name="_xlnm._FilterDatabase" localSheetId="9" hidden="1">'Area 400'!$B$7:$J$24</definedName>
    <definedName name="_xlnm._FilterDatabase" localSheetId="10" hidden="1">'Area 500'!$B$7:$J$10</definedName>
    <definedName name="_xlnm._FilterDatabase" localSheetId="6" hidden="1">FA!$B$7:$J$44</definedName>
    <definedName name="_xlnm._FilterDatabase" localSheetId="11" hidden="1">'IPD Facility Issues'!$B$7:$J$54</definedName>
    <definedName name="_xlnm._FilterDatabase" localSheetId="2" hidden="1">'Matrix-#2'!$A$8:$AU$82</definedName>
    <definedName name="_xlnm._FilterDatabase" localSheetId="3" hidden="1">'Matrix-#3'!$A$8:$AU$82</definedName>
    <definedName name="_xlnm._FilterDatabase" localSheetId="7" hidden="1">'Roll Press'!$B$7:$J$20</definedName>
    <definedName name="_xlnm._FilterDatabase" localSheetId="5" hidden="1">SRP!$B$7:$J$20</definedName>
    <definedName name="_xlnm.Print_Area" localSheetId="1">'Area 100'!$A$1:$J$55</definedName>
    <definedName name="_xlnm.Print_Area" localSheetId="4">'Area 200'!$A$1:$J$53</definedName>
    <definedName name="_xlnm.Print_Area" localSheetId="8">'Area 300'!$A$1:$J$57</definedName>
    <definedName name="_xlnm.Print_Area" localSheetId="9">'Area 400'!$A$1:$J$57</definedName>
    <definedName name="_xlnm.Print_Area" localSheetId="10">'Area 500'!$A$1:$J$57</definedName>
    <definedName name="_xlnm.Print_Area" localSheetId="6">FA!$A$1:$J$57</definedName>
    <definedName name="_xlnm.Print_Area" localSheetId="11">'IPD Facility Issues'!$A$1:$J$55</definedName>
    <definedName name="_xlnm.Print_Area" localSheetId="7">'Roll Press'!$A$1:$J$56</definedName>
    <definedName name="_xlnm.Print_Area" localSheetId="5">SRP!$A$1:$J$57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5" i="33" l="1"/>
  <c r="I14" i="33"/>
  <c r="I13" i="33"/>
  <c r="I12" i="33"/>
  <c r="I11" i="33"/>
  <c r="I10" i="33"/>
  <c r="I9" i="33"/>
  <c r="I8" i="33"/>
  <c r="H15" i="33"/>
  <c r="H14" i="33"/>
  <c r="H13" i="33"/>
  <c r="H12" i="33"/>
  <c r="H11" i="33"/>
  <c r="H10" i="33"/>
  <c r="H9" i="33"/>
  <c r="H8" i="33"/>
  <c r="G15" i="33"/>
  <c r="G14" i="33"/>
  <c r="G13" i="33"/>
  <c r="G12" i="33"/>
  <c r="G11" i="33"/>
  <c r="G10" i="33"/>
  <c r="G9" i="33"/>
  <c r="G8" i="33"/>
  <c r="J6" i="33"/>
  <c r="J15" i="33" l="1"/>
  <c r="J14" i="33"/>
  <c r="J13" i="33"/>
  <c r="J12" i="33"/>
  <c r="J11" i="33"/>
  <c r="J10" i="33"/>
  <c r="J9" i="33"/>
  <c r="J8" i="33"/>
  <c r="I16" i="33"/>
  <c r="H16" i="33"/>
  <c r="G16" i="33"/>
  <c r="J6" i="32"/>
  <c r="Z91" i="31" a="1"/>
  <c r="Z91" i="31" s="1"/>
  <c r="Y91" i="31" a="1"/>
  <c r="Y91" i="31" s="1"/>
  <c r="X91" i="31"/>
  <c r="Z90" i="31" a="1"/>
  <c r="Z90" i="31" s="1"/>
  <c r="Y90" i="31" a="1"/>
  <c r="Y90" i="31" s="1"/>
  <c r="X90" i="31"/>
  <c r="Z89" i="31" a="1"/>
  <c r="Z89" i="31" s="1"/>
  <c r="Y89" i="31" a="1"/>
  <c r="Y89" i="31" s="1"/>
  <c r="X89" i="31"/>
  <c r="Z88" i="31"/>
  <c r="Z88" i="31" a="1"/>
  <c r="Y88" i="31"/>
  <c r="Y88" i="31" a="1"/>
  <c r="X88" i="31"/>
  <c r="Z87" i="31" a="1"/>
  <c r="Z87" i="31" s="1"/>
  <c r="Y87" i="31"/>
  <c r="Y87" i="31" a="1"/>
  <c r="X87" i="31"/>
  <c r="Z86" i="31" a="1"/>
  <c r="Z86" i="31" s="1"/>
  <c r="Y86" i="31"/>
  <c r="Y86" i="31" a="1"/>
  <c r="X86" i="31"/>
  <c r="Z85" i="31" a="1"/>
  <c r="Z85" i="31" s="1"/>
  <c r="Y85" i="31" a="1"/>
  <c r="Y85" i="31" s="1"/>
  <c r="X85" i="31"/>
  <c r="Z84" i="31"/>
  <c r="Z84" i="31" a="1"/>
  <c r="Y84" i="31"/>
  <c r="Y84" i="31" a="1"/>
  <c r="X84" i="31"/>
  <c r="Z82" i="31"/>
  <c r="Z82" i="31" a="1"/>
  <c r="Y82" i="31"/>
  <c r="Y82" i="31" a="1"/>
  <c r="X82" i="31"/>
  <c r="Z80" i="31"/>
  <c r="Z80" i="31" a="1"/>
  <c r="Y80" i="31"/>
  <c r="Y80" i="31" a="1"/>
  <c r="X80" i="31"/>
  <c r="Z78" i="31" a="1"/>
  <c r="Z78" i="31" s="1"/>
  <c r="Y78" i="31" a="1"/>
  <c r="Y78" i="31" s="1"/>
  <c r="X78" i="31"/>
  <c r="Z76" i="31" a="1"/>
  <c r="Z76" i="31" s="1"/>
  <c r="Y76" i="31" a="1"/>
  <c r="Y76" i="31" s="1"/>
  <c r="X76" i="31"/>
  <c r="Z74" i="31" a="1"/>
  <c r="Z74" i="31" s="1"/>
  <c r="Y74" i="31" a="1"/>
  <c r="Y74" i="31" s="1"/>
  <c r="X74" i="31"/>
  <c r="Z72" i="31"/>
  <c r="Z72" i="31" a="1"/>
  <c r="Y72" i="31"/>
  <c r="Y72" i="31" a="1"/>
  <c r="X72" i="31"/>
  <c r="Z70" i="31"/>
  <c r="Z70" i="31" a="1"/>
  <c r="Y70" i="31"/>
  <c r="Y70" i="31" a="1"/>
  <c r="X70" i="31"/>
  <c r="Z69" i="31"/>
  <c r="Z69" i="31" a="1"/>
  <c r="Y69" i="31"/>
  <c r="Y69" i="31" a="1"/>
  <c r="X69" i="31"/>
  <c r="Z68" i="31" a="1"/>
  <c r="Z68" i="31" s="1"/>
  <c r="Y68" i="31" a="1"/>
  <c r="Y68" i="31" s="1"/>
  <c r="X68" i="31"/>
  <c r="Z67" i="31"/>
  <c r="Z67" i="31" a="1"/>
  <c r="Y67" i="31" a="1"/>
  <c r="Y67" i="31" s="1"/>
  <c r="X67" i="31"/>
  <c r="Z66" i="31"/>
  <c r="Z66" i="31" a="1"/>
  <c r="Y66" i="31" a="1"/>
  <c r="Y66" i="31" s="1"/>
  <c r="X66" i="31"/>
  <c r="Z65" i="31"/>
  <c r="Z65" i="31" a="1"/>
  <c r="Y65" i="31"/>
  <c r="Y65" i="31" a="1"/>
  <c r="X65" i="31"/>
  <c r="Z64" i="31" a="1"/>
  <c r="Z64" i="31" s="1"/>
  <c r="Y64" i="31"/>
  <c r="Y64" i="31" a="1"/>
  <c r="X64" i="31"/>
  <c r="Z63" i="31" a="1"/>
  <c r="Z63" i="31" s="1"/>
  <c r="Y63" i="31"/>
  <c r="Y63" i="31" a="1"/>
  <c r="X63" i="31"/>
  <c r="Z62" i="31" a="1"/>
  <c r="Z62" i="31" s="1"/>
  <c r="Y62" i="31" a="1"/>
  <c r="Y62" i="31" s="1"/>
  <c r="X62" i="31"/>
  <c r="Z61" i="31"/>
  <c r="Z61" i="31" a="1"/>
  <c r="Y61" i="31"/>
  <c r="Y61" i="31" a="1"/>
  <c r="X61" i="31"/>
  <c r="Z60" i="31"/>
  <c r="Z60" i="31" a="1"/>
  <c r="Y60" i="31"/>
  <c r="Y60" i="31" a="1"/>
  <c r="X60" i="31"/>
  <c r="Z59" i="31"/>
  <c r="Z59" i="31" a="1"/>
  <c r="Y59" i="31"/>
  <c r="Y59" i="31" a="1"/>
  <c r="X59" i="31"/>
  <c r="Z58" i="31" a="1"/>
  <c r="Z58" i="31" s="1"/>
  <c r="Y58" i="31" a="1"/>
  <c r="Y58" i="31" s="1"/>
  <c r="X58" i="31"/>
  <c r="Z57" i="31" a="1"/>
  <c r="Z57" i="31" s="1"/>
  <c r="Y57" i="31" a="1"/>
  <c r="Y57" i="31" s="1"/>
  <c r="X57" i="31"/>
  <c r="Z56" i="31" a="1"/>
  <c r="Z56" i="31" s="1"/>
  <c r="Y56" i="31" a="1"/>
  <c r="Y56" i="31" s="1"/>
  <c r="X56" i="31"/>
  <c r="Z55" i="31"/>
  <c r="Z55" i="31" a="1"/>
  <c r="Y55" i="31"/>
  <c r="Y55" i="31" a="1"/>
  <c r="X55" i="31"/>
  <c r="Z54" i="31"/>
  <c r="Z54" i="31" a="1"/>
  <c r="Y54" i="31"/>
  <c r="Y54" i="31" a="1"/>
  <c r="X54" i="31"/>
  <c r="Z53" i="31"/>
  <c r="Z53" i="31" a="1"/>
  <c r="Y53" i="31"/>
  <c r="Y53" i="31" a="1"/>
  <c r="X53" i="31"/>
  <c r="Z52" i="31" a="1"/>
  <c r="Z52" i="31" s="1"/>
  <c r="Y52" i="31" a="1"/>
  <c r="Y52" i="31" s="1"/>
  <c r="X52" i="31"/>
  <c r="Z51" i="31"/>
  <c r="Z51" i="31" a="1"/>
  <c r="Y51" i="31" a="1"/>
  <c r="Y51" i="31" s="1"/>
  <c r="X51" i="31"/>
  <c r="Z49" i="31"/>
  <c r="Z49" i="31" a="1"/>
  <c r="Y49" i="31" a="1"/>
  <c r="Y49" i="31" s="1"/>
  <c r="X49" i="31"/>
  <c r="Z48" i="31"/>
  <c r="Z48" i="31" a="1"/>
  <c r="Y48" i="31"/>
  <c r="Y48" i="31" a="1"/>
  <c r="X48" i="31"/>
  <c r="Z47" i="31" a="1"/>
  <c r="Z47" i="31" s="1"/>
  <c r="Y47" i="31" a="1"/>
  <c r="Y47" i="31" s="1"/>
  <c r="X47" i="31"/>
  <c r="Z46" i="31" a="1"/>
  <c r="Z46" i="31" s="1"/>
  <c r="Y46" i="31"/>
  <c r="Y46" i="31" a="1"/>
  <c r="X46" i="31"/>
  <c r="Z45" i="31" a="1"/>
  <c r="Z45" i="31" s="1"/>
  <c r="Y45" i="31" a="1"/>
  <c r="Y45" i="31" s="1"/>
  <c r="X45" i="31"/>
  <c r="Z44" i="31"/>
  <c r="Z44" i="31" a="1"/>
  <c r="Y44" i="31"/>
  <c r="Y44" i="31" a="1"/>
  <c r="X44" i="31"/>
  <c r="Z42" i="31"/>
  <c r="Z42" i="31" a="1"/>
  <c r="Y42" i="31"/>
  <c r="Y42" i="31" a="1"/>
  <c r="X42" i="31"/>
  <c r="Z40" i="31"/>
  <c r="Z40" i="31" a="1"/>
  <c r="Y40" i="31"/>
  <c r="Y40" i="31" a="1"/>
  <c r="X40" i="31"/>
  <c r="Z39" i="31"/>
  <c r="Z39" i="31" a="1"/>
  <c r="Y39" i="31" a="1"/>
  <c r="Y39" i="31" s="1"/>
  <c r="X39" i="31"/>
  <c r="Z38" i="31" a="1"/>
  <c r="Z38" i="31" s="1"/>
  <c r="Y38" i="31" a="1"/>
  <c r="Y38" i="31" s="1"/>
  <c r="X38" i="31"/>
  <c r="Z37" i="31" a="1"/>
  <c r="Z37" i="31" s="1"/>
  <c r="Y37" i="31" a="1"/>
  <c r="Y37" i="31" s="1"/>
  <c r="X37" i="31"/>
  <c r="Z36" i="31"/>
  <c r="Z36" i="31" a="1"/>
  <c r="Y36" i="31"/>
  <c r="Y36" i="31" a="1"/>
  <c r="X36" i="31"/>
  <c r="Z35" i="31"/>
  <c r="Z35" i="31" a="1"/>
  <c r="Y35" i="31"/>
  <c r="Y35" i="31" a="1"/>
  <c r="X35" i="31"/>
  <c r="Z34" i="31"/>
  <c r="Z34" i="31" a="1"/>
  <c r="Y34" i="31"/>
  <c r="Y34" i="31" a="1"/>
  <c r="X34" i="31"/>
  <c r="Z33" i="31" a="1"/>
  <c r="Z33" i="31" s="1"/>
  <c r="Y33" i="31"/>
  <c r="Y33" i="31" a="1"/>
  <c r="X33" i="31"/>
  <c r="Z32" i="31"/>
  <c r="Z32" i="31" a="1"/>
  <c r="Y32" i="31" a="1"/>
  <c r="Y32" i="31" s="1"/>
  <c r="X32" i="31"/>
  <c r="Z31" i="31"/>
  <c r="Z31" i="31" a="1"/>
  <c r="Y31" i="31" a="1"/>
  <c r="Y31" i="31" s="1"/>
  <c r="X31" i="31"/>
  <c r="Z30" i="31"/>
  <c r="Z30" i="31" a="1"/>
  <c r="Y30" i="31"/>
  <c r="Y30" i="31" a="1"/>
  <c r="X30" i="31"/>
  <c r="Z29" i="31" a="1"/>
  <c r="Z29" i="31" s="1"/>
  <c r="Y29" i="31" a="1"/>
  <c r="Y29" i="31" s="1"/>
  <c r="X29" i="31"/>
  <c r="Z28" i="31" a="1"/>
  <c r="Z28" i="31" s="1"/>
  <c r="Y28" i="31"/>
  <c r="Y28" i="31" a="1"/>
  <c r="X28" i="31"/>
  <c r="Z27" i="31" a="1"/>
  <c r="Z27" i="31" s="1"/>
  <c r="Y27" i="31" a="1"/>
  <c r="Y27" i="31" s="1"/>
  <c r="X27" i="31"/>
  <c r="Z26" i="31"/>
  <c r="Z26" i="31" a="1"/>
  <c r="Y26" i="31"/>
  <c r="Y26" i="31" a="1"/>
  <c r="X26" i="31"/>
  <c r="Z25" i="31"/>
  <c r="Z25" i="31" a="1"/>
  <c r="Y25" i="31"/>
  <c r="Y25" i="31" a="1"/>
  <c r="X25" i="31"/>
  <c r="Z24" i="31"/>
  <c r="Z24" i="31" a="1"/>
  <c r="Y24" i="31"/>
  <c r="Y24" i="31" a="1"/>
  <c r="X24" i="31"/>
  <c r="Z23" i="31"/>
  <c r="Z23" i="31" a="1"/>
  <c r="Y23" i="31" a="1"/>
  <c r="Y23" i="31" s="1"/>
  <c r="X23" i="31"/>
  <c r="Z22" i="31" a="1"/>
  <c r="Z22" i="31" s="1"/>
  <c r="Y22" i="31" a="1"/>
  <c r="Y22" i="31" s="1"/>
  <c r="X22" i="31"/>
  <c r="Z21" i="31" a="1"/>
  <c r="Z21" i="31" s="1"/>
  <c r="Y21" i="31" a="1"/>
  <c r="Y21" i="31" s="1"/>
  <c r="X21" i="31"/>
  <c r="Z20" i="31"/>
  <c r="Z20" i="31" a="1"/>
  <c r="Y20" i="31"/>
  <c r="Y20" i="31" a="1"/>
  <c r="X20" i="31"/>
  <c r="Z18" i="31"/>
  <c r="Z18" i="31" a="1"/>
  <c r="Y18" i="31"/>
  <c r="Y18" i="31" a="1"/>
  <c r="X18" i="31"/>
  <c r="Z17" i="31"/>
  <c r="Z17" i="31" a="1"/>
  <c r="Y17" i="31"/>
  <c r="Y17" i="31" a="1"/>
  <c r="X17" i="31"/>
  <c r="Z15" i="31" a="1"/>
  <c r="Z15" i="31" s="1"/>
  <c r="Y15" i="31"/>
  <c r="Y15" i="31" a="1"/>
  <c r="X15" i="31"/>
  <c r="Z14" i="31"/>
  <c r="Z14" i="31" a="1"/>
  <c r="Y14" i="31" a="1"/>
  <c r="Y14" i="31" s="1"/>
  <c r="X14" i="31"/>
  <c r="Z13" i="31"/>
  <c r="Z13" i="31" a="1"/>
  <c r="Y13" i="31" a="1"/>
  <c r="Y13" i="31" s="1"/>
  <c r="X13" i="31"/>
  <c r="Z12" i="31"/>
  <c r="Z12" i="31" a="1"/>
  <c r="Y12" i="31"/>
  <c r="Y12" i="31" a="1"/>
  <c r="X12" i="31"/>
  <c r="Z11" i="31" a="1"/>
  <c r="Z11" i="31" s="1"/>
  <c r="Y11" i="31"/>
  <c r="Y11" i="31" a="1"/>
  <c r="X11" i="31"/>
  <c r="Z10" i="31" a="1"/>
  <c r="Z10" i="31" s="1"/>
  <c r="Y10" i="31"/>
  <c r="Y10" i="31" a="1"/>
  <c r="X10" i="31"/>
  <c r="Z89" i="30" a="1"/>
  <c r="Z89" i="30" s="1"/>
  <c r="Y89" i="30" a="1"/>
  <c r="Y89" i="30" s="1"/>
  <c r="X89" i="30"/>
  <c r="Z88" i="30" a="1"/>
  <c r="Z88" i="30" s="1"/>
  <c r="Y88" i="30" a="1"/>
  <c r="Y88" i="30" s="1"/>
  <c r="X88" i="30"/>
  <c r="Z87" i="30" a="1"/>
  <c r="Z87" i="30" s="1"/>
  <c r="Y87" i="30" a="1"/>
  <c r="Y87" i="30" s="1"/>
  <c r="X87" i="30"/>
  <c r="Z86" i="30" a="1"/>
  <c r="Z86" i="30" s="1"/>
  <c r="Y86" i="30"/>
  <c r="Y86" i="30" a="1"/>
  <c r="X86" i="30"/>
  <c r="Z85" i="30" a="1"/>
  <c r="Z85" i="30" s="1"/>
  <c r="Y85" i="30"/>
  <c r="Y85" i="30" a="1"/>
  <c r="X85" i="30"/>
  <c r="Z84" i="30"/>
  <c r="Z84" i="30" a="1"/>
  <c r="Y84" i="30"/>
  <c r="Y84" i="30" a="1"/>
  <c r="X84" i="30"/>
  <c r="Z83" i="30" a="1"/>
  <c r="Z83" i="30" s="1"/>
  <c r="Y83" i="30" a="1"/>
  <c r="Y83" i="30" s="1"/>
  <c r="X83" i="30"/>
  <c r="Z82" i="30" a="1"/>
  <c r="Z82" i="30" s="1"/>
  <c r="Y82" i="30" a="1"/>
  <c r="Y82" i="30" s="1"/>
  <c r="X82" i="30"/>
  <c r="Z80" i="30" a="1"/>
  <c r="Z80" i="30" s="1"/>
  <c r="Y80" i="30" a="1"/>
  <c r="Y80" i="30" s="1"/>
  <c r="X80" i="30"/>
  <c r="Z78" i="30"/>
  <c r="Z78" i="30" a="1"/>
  <c r="Y78" i="30"/>
  <c r="Y78" i="30" a="1"/>
  <c r="X78" i="30"/>
  <c r="Z76" i="30"/>
  <c r="Z76" i="30" a="1"/>
  <c r="Y76" i="30"/>
  <c r="Y76" i="30" a="1"/>
  <c r="X76" i="30"/>
  <c r="Z74" i="30"/>
  <c r="Z74" i="30" a="1"/>
  <c r="Y74" i="30"/>
  <c r="Y74" i="30" a="1"/>
  <c r="X74" i="30"/>
  <c r="Z72" i="30" a="1"/>
  <c r="Z72" i="30" s="1"/>
  <c r="Y72" i="30" a="1"/>
  <c r="Y72" i="30" s="1"/>
  <c r="X72" i="30"/>
  <c r="Z70" i="30"/>
  <c r="Z70" i="30" a="1"/>
  <c r="Y70" i="30" a="1"/>
  <c r="Y70" i="30" s="1"/>
  <c r="X70" i="30"/>
  <c r="Z69" i="30" a="1"/>
  <c r="Z69" i="30" s="1"/>
  <c r="Y69" i="30" a="1"/>
  <c r="Y69" i="30" s="1"/>
  <c r="X69" i="30"/>
  <c r="Z68" i="30"/>
  <c r="Z68" i="30" a="1"/>
  <c r="Y68" i="30"/>
  <c r="Y68" i="30" a="1"/>
  <c r="X68" i="30"/>
  <c r="Z67" i="30" a="1"/>
  <c r="Z67" i="30" s="1"/>
  <c r="Y67" i="30"/>
  <c r="Y67" i="30" a="1"/>
  <c r="X67" i="30"/>
  <c r="Z66" i="30" a="1"/>
  <c r="Z66" i="30" s="1"/>
  <c r="Y66" i="30"/>
  <c r="Y66" i="30" a="1"/>
  <c r="X66" i="30"/>
  <c r="Z65" i="30" a="1"/>
  <c r="Z65" i="30" s="1"/>
  <c r="Y65" i="30" a="1"/>
  <c r="Y65" i="30" s="1"/>
  <c r="X65" i="30"/>
  <c r="Z64" i="30"/>
  <c r="Z64" i="30" a="1"/>
  <c r="Y64" i="30"/>
  <c r="Y64" i="30" a="1"/>
  <c r="X64" i="30"/>
  <c r="Z63" i="30"/>
  <c r="Z63" i="30" a="1"/>
  <c r="Y63" i="30"/>
  <c r="Y63" i="30" a="1"/>
  <c r="X63" i="30"/>
  <c r="Z62" i="30"/>
  <c r="Z62" i="30" a="1"/>
  <c r="Y62" i="30"/>
  <c r="Y62" i="30" a="1"/>
  <c r="X62" i="30"/>
  <c r="Z61" i="30" a="1"/>
  <c r="Z61" i="30" s="1"/>
  <c r="Y61" i="30" a="1"/>
  <c r="Y61" i="30" s="1"/>
  <c r="X61" i="30"/>
  <c r="Z60" i="30" a="1"/>
  <c r="Z60" i="30" s="1"/>
  <c r="Y60" i="30" a="1"/>
  <c r="Y60" i="30" s="1"/>
  <c r="X60" i="30"/>
  <c r="Z59" i="30" a="1"/>
  <c r="Z59" i="30" s="1"/>
  <c r="Y59" i="30" a="1"/>
  <c r="Y59" i="30" s="1"/>
  <c r="X59" i="30"/>
  <c r="Z58" i="30"/>
  <c r="Z58" i="30" a="1"/>
  <c r="Y58" i="30"/>
  <c r="Y58" i="30" a="1"/>
  <c r="X58" i="30"/>
  <c r="Z57" i="30"/>
  <c r="Z57" i="30" a="1"/>
  <c r="Y57" i="30"/>
  <c r="Y57" i="30" a="1"/>
  <c r="X57" i="30"/>
  <c r="Z56" i="30"/>
  <c r="Z56" i="30" a="1"/>
  <c r="Y56" i="30"/>
  <c r="Y56" i="30" a="1"/>
  <c r="X56" i="30"/>
  <c r="Z55" i="30" a="1"/>
  <c r="Z55" i="30" s="1"/>
  <c r="Y55" i="30" a="1"/>
  <c r="Y55" i="30" s="1"/>
  <c r="X55" i="30"/>
  <c r="Z54" i="30"/>
  <c r="Z54" i="30" a="1"/>
  <c r="Y54" i="30" a="1"/>
  <c r="Y54" i="30" s="1"/>
  <c r="X54" i="30"/>
  <c r="Z53" i="30" a="1"/>
  <c r="Z53" i="30" s="1"/>
  <c r="Y53" i="30" a="1"/>
  <c r="Y53" i="30" s="1"/>
  <c r="X53" i="30"/>
  <c r="Z52" i="30"/>
  <c r="Z52" i="30" a="1"/>
  <c r="Y52" i="30"/>
  <c r="Y52" i="30" a="1"/>
  <c r="X52" i="30"/>
  <c r="Z51" i="30" a="1"/>
  <c r="Z51" i="30" s="1"/>
  <c r="Y51" i="30"/>
  <c r="Y51" i="30" a="1"/>
  <c r="X51" i="30"/>
  <c r="Z49" i="30" a="1"/>
  <c r="Z49" i="30" s="1"/>
  <c r="Y49" i="30"/>
  <c r="Y49" i="30" a="1"/>
  <c r="X49" i="30"/>
  <c r="Z48" i="30" a="1"/>
  <c r="Z48" i="30" s="1"/>
  <c r="Y48" i="30" a="1"/>
  <c r="Y48" i="30" s="1"/>
  <c r="X48" i="30"/>
  <c r="Z47" i="30"/>
  <c r="Z47" i="30" a="1"/>
  <c r="Y47" i="30"/>
  <c r="Y47" i="30" a="1"/>
  <c r="X47" i="30"/>
  <c r="Z46" i="30"/>
  <c r="Z46" i="30" a="1"/>
  <c r="Y46" i="30" a="1"/>
  <c r="Y46" i="30" s="1"/>
  <c r="X46" i="30"/>
  <c r="Z45" i="30"/>
  <c r="Z45" i="30" a="1"/>
  <c r="Y45" i="30"/>
  <c r="Y45" i="30" a="1"/>
  <c r="X45" i="30"/>
  <c r="Z44" i="30" a="1"/>
  <c r="Z44" i="30" s="1"/>
  <c r="Y44" i="30" a="1"/>
  <c r="Y44" i="30" s="1"/>
  <c r="X44" i="30"/>
  <c r="Z42" i="30" a="1"/>
  <c r="Z42" i="30" s="1"/>
  <c r="Y42" i="30" a="1"/>
  <c r="Y42" i="30" s="1"/>
  <c r="X42" i="30"/>
  <c r="Z40" i="30" a="1"/>
  <c r="Z40" i="30" s="1"/>
  <c r="Y40" i="30" a="1"/>
  <c r="Y40" i="30" s="1"/>
  <c r="X40" i="30"/>
  <c r="Z39" i="30"/>
  <c r="Z39" i="30" a="1"/>
  <c r="Y39" i="30"/>
  <c r="Y39" i="30" a="1"/>
  <c r="X39" i="30"/>
  <c r="Z38" i="30"/>
  <c r="Z38" i="30" a="1"/>
  <c r="Y38" i="30"/>
  <c r="Y38" i="30" a="1"/>
  <c r="X38" i="30"/>
  <c r="Z37" i="30"/>
  <c r="Z37" i="30" a="1"/>
  <c r="Y37" i="30"/>
  <c r="Y37" i="30" a="1"/>
  <c r="X37" i="30"/>
  <c r="Z36" i="30" a="1"/>
  <c r="Z36" i="30" s="1"/>
  <c r="Y36" i="30" a="1"/>
  <c r="Y36" i="30" s="1"/>
  <c r="X36" i="30"/>
  <c r="Z35" i="30"/>
  <c r="Z35" i="30" a="1"/>
  <c r="Y35" i="30" a="1"/>
  <c r="Y35" i="30" s="1"/>
  <c r="X35" i="30"/>
  <c r="Z34" i="30" a="1"/>
  <c r="Z34" i="30" s="1"/>
  <c r="Y34" i="30" a="1"/>
  <c r="Y34" i="30" s="1"/>
  <c r="X34" i="30"/>
  <c r="Z33" i="30"/>
  <c r="Z33" i="30" a="1"/>
  <c r="Y33" i="30"/>
  <c r="Y33" i="30" a="1"/>
  <c r="X33" i="30"/>
  <c r="Z32" i="30" a="1"/>
  <c r="Z32" i="30" s="1"/>
  <c r="Y32" i="30"/>
  <c r="Y32" i="30" a="1"/>
  <c r="X32" i="30"/>
  <c r="Z31" i="30" a="1"/>
  <c r="Z31" i="30" s="1"/>
  <c r="Y31" i="30"/>
  <c r="Y31" i="30" a="1"/>
  <c r="X31" i="30"/>
  <c r="Z30" i="30" a="1"/>
  <c r="Z30" i="30" s="1"/>
  <c r="Y30" i="30" a="1"/>
  <c r="Y30" i="30" s="1"/>
  <c r="X30" i="30"/>
  <c r="Z29" i="30"/>
  <c r="Z29" i="30" a="1"/>
  <c r="Y29" i="30"/>
  <c r="Y29" i="30" a="1"/>
  <c r="X29" i="30"/>
  <c r="Z28" i="30"/>
  <c r="Z28" i="30" a="1"/>
  <c r="Y28" i="30" a="1"/>
  <c r="Y28" i="30" s="1"/>
  <c r="X28" i="30"/>
  <c r="Z27" i="30"/>
  <c r="Z27" i="30" a="1"/>
  <c r="Y27" i="30"/>
  <c r="Y27" i="30" a="1"/>
  <c r="X27" i="30"/>
  <c r="Z26" i="30" a="1"/>
  <c r="Z26" i="30" s="1"/>
  <c r="Y26" i="30" a="1"/>
  <c r="Y26" i="30" s="1"/>
  <c r="X26" i="30"/>
  <c r="Z25" i="30" a="1"/>
  <c r="Z25" i="30" s="1"/>
  <c r="Y25" i="30" a="1"/>
  <c r="Y25" i="30" s="1"/>
  <c r="X25" i="30"/>
  <c r="Z24" i="30" a="1"/>
  <c r="Z24" i="30" s="1"/>
  <c r="Y24" i="30" a="1"/>
  <c r="Y24" i="30" s="1"/>
  <c r="X24" i="30"/>
  <c r="Z23" i="30"/>
  <c r="Z23" i="30" a="1"/>
  <c r="Y23" i="30"/>
  <c r="Y23" i="30" a="1"/>
  <c r="X23" i="30"/>
  <c r="Z22" i="30"/>
  <c r="Z22" i="30" a="1"/>
  <c r="Y22" i="30"/>
  <c r="Y22" i="30" a="1"/>
  <c r="X22" i="30"/>
  <c r="Z21" i="30"/>
  <c r="Z21" i="30" a="1"/>
  <c r="Y21" i="30"/>
  <c r="Y21" i="30" a="1"/>
  <c r="X21" i="30"/>
  <c r="Z20" i="30" a="1"/>
  <c r="Z20" i="30" s="1"/>
  <c r="Y20" i="30" a="1"/>
  <c r="Y20" i="30" s="1"/>
  <c r="X20" i="30"/>
  <c r="Z18" i="30"/>
  <c r="Z18" i="30" a="1"/>
  <c r="Y18" i="30" a="1"/>
  <c r="Y18" i="30" s="1"/>
  <c r="X18" i="30"/>
  <c r="Z17" i="30" a="1"/>
  <c r="Z17" i="30" s="1"/>
  <c r="Y17" i="30" a="1"/>
  <c r="Y17" i="30" s="1"/>
  <c r="X17" i="30"/>
  <c r="Z15" i="30"/>
  <c r="Z15" i="30" a="1"/>
  <c r="Y15" i="30"/>
  <c r="Y15" i="30" a="1"/>
  <c r="X15" i="30"/>
  <c r="Z14" i="30" a="1"/>
  <c r="Z14" i="30" s="1"/>
  <c r="Y14" i="30"/>
  <c r="Y14" i="30" a="1"/>
  <c r="X14" i="30"/>
  <c r="Z13" i="30" a="1"/>
  <c r="Z13" i="30" s="1"/>
  <c r="Y13" i="30"/>
  <c r="Y13" i="30" a="1"/>
  <c r="X13" i="30"/>
  <c r="Z12" i="30" a="1"/>
  <c r="Z12" i="30" s="1"/>
  <c r="Y12" i="30" a="1"/>
  <c r="Y12" i="30" s="1"/>
  <c r="X12" i="30"/>
  <c r="Z11" i="30"/>
  <c r="Z11" i="30" a="1"/>
  <c r="Y11" i="30"/>
  <c r="Y11" i="30" a="1"/>
  <c r="X11" i="30"/>
  <c r="Z10" i="30"/>
  <c r="Z10" i="30" a="1"/>
  <c r="Y10" i="30" a="1"/>
  <c r="Y10" i="30" s="1"/>
  <c r="X10" i="30"/>
  <c r="J16" i="33" l="1"/>
  <c r="J6" i="28"/>
  <c r="J6" i="27"/>
  <c r="J6" i="26"/>
  <c r="J6" i="25"/>
  <c r="J6" i="24"/>
  <c r="J6" i="23"/>
  <c r="J6" i="22"/>
  <c r="J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<sst xmlns="http://schemas.openxmlformats.org/spreadsheetml/2006/main" count="2359" uniqueCount="983">
  <si>
    <t>PRIORITY</t>
  </si>
  <si>
    <t>AS OF DATE:</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</si>
  <si>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</si>
  <si>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</si>
  <si>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</si>
  <si>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</si>
  <si>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</si>
  <si>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</si>
  <si>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</si>
  <si>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</si>
  <si>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</si>
  <si>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</si>
  <si>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400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</si>
  <si>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500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</si>
  <si>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SRP</t>
    </r>
    <r>
      <rPr>
        <b/>
        <sz val="18"/>
        <rFont val="Arial"/>
        <family val="2"/>
      </rPr>
      <t xml:space="preserve">                                                                                                                                                                                                                                                                                      </t>
    </r>
  </si>
  <si>
    <t>IICC</t>
  </si>
  <si>
    <t>TSI</t>
  </si>
  <si>
    <t>Daejin / Norris</t>
  </si>
  <si>
    <t>Wooshin</t>
  </si>
  <si>
    <t>Hirano</t>
  </si>
  <si>
    <t>Joong Wong</t>
  </si>
  <si>
    <t>IICC / Conti</t>
  </si>
  <si>
    <t xml:space="preserve">Kick Off 11/27
Conti requesting CAD models and building tie in definition needed.
3 weeks for fabrication needed to start install
Conti FP to start with UC2 design.  
Kick off held, site visit 11/30.  Conti working with UC3 models   Pre-fab ongoing, will mobilize week of 12/4
Contacts for "rest of plant" needed.  </t>
  </si>
  <si>
    <t>Joong Wong / 
Ghafari / LG</t>
  </si>
  <si>
    <t>JEG / Conti E / Conti FP / Allied</t>
  </si>
  <si>
    <t>LG / IICC</t>
  </si>
  <si>
    <t xml:space="preserve">Released for Construction.  </t>
  </si>
  <si>
    <t>Part of 12/29 final submission.  Follow up early January.
Final drawings submitted, date stamped for December '23.</t>
  </si>
  <si>
    <t xml:space="preserve">LG to identify Hirano team for support
11/14 - Wooshin to provide Installation books provided by Hirano on 11/17. 
Cover in 11/21 meeting with Wooshin.
Hirano claims all info with Wooshin.
(11/27.23)
* Documents sharing completed (11/24)
Anode / Cathode sumbitted.  Conti Feedback?  Escalation meeting needed.  
Revisit after cable schedule update 
</t>
  </si>
  <si>
    <t>Conti</t>
  </si>
  <si>
    <t>BMC</t>
  </si>
  <si>
    <t>Conti elec.</t>
  </si>
  <si>
    <t>JEG</t>
  </si>
  <si>
    <t>GM</t>
  </si>
  <si>
    <t>Conti elec</t>
  </si>
  <si>
    <t>Hanger layout Drawings for Cathode and Anode Coater Corridors requested.</t>
  </si>
  <si>
    <t>Cable pull schedules
Cable supply inventory</t>
  </si>
  <si>
    <t>Area 200 Anode &amp; Cathode Corridor #1 tank layouts needed</t>
  </si>
  <si>
    <t>Delivery dates for cables &amp; tray - Anode &amp; Cathode Line 1</t>
  </si>
  <si>
    <t>Cable Tray Layout Drawings Needed</t>
  </si>
  <si>
    <t xml:space="preserve">JEG kick off, expedite pipe design / install download get JEG mobilized starting 12/4.  </t>
  </si>
  <si>
    <t xml:space="preserve">Fire suppression system definition needed.  
   Areas 100-500 requeted from Conti Fire.  </t>
  </si>
  <si>
    <t xml:space="preserve">Coater Lights missing - </t>
  </si>
  <si>
    <t>Identify 1F bridge work durations with and without ovens/blowers installed.  Net savings?</t>
  </si>
  <si>
    <t>e-Stops crate locations to be provided by Hirano</t>
  </si>
  <si>
    <t xml:space="preserve">JW requesting support for discolored ductwork damaged in shipment.  </t>
  </si>
  <si>
    <t>Roll Map define work scope, timing, plans to support.</t>
  </si>
  <si>
    <t>Avaco Kick Off planned for 12/27 for FA</t>
  </si>
  <si>
    <t>Panel drawings needed Anode/Cathode</t>
  </si>
  <si>
    <t>Delivery / Install timing for dust collectors, FFU, EFU</t>
  </si>
  <si>
    <t xml:space="preserve">Define Roll Press Schedule, List of Contractors, OEMs to start preparations.  </t>
  </si>
  <si>
    <r>
      <t xml:space="preserve">Need confirmation on the Hirano drawings posted to Copper Range, 
</t>
    </r>
    <r>
      <rPr>
        <sz val="12"/>
        <color rgb="FFFF0000"/>
        <rFont val="Calibri"/>
        <family val="2"/>
        <scheme val="minor"/>
      </rPr>
      <t>Is this the final release?  
Is there another release planned?</t>
    </r>
  </si>
  <si>
    <r>
      <t xml:space="preserve">Drawings to be released Wed 11/15 (Ovens) - submitted.
   Top / Back - Released by 11/22 
    Incl Anode and Cathode
    Update tomorrow with Wooshin
(11/20.23)
* Oven part completed data sharing (11/17)
* Top/Back part is working on
(11/27.23)
* Drawing sharing completed
Wooshin requesting two weeks to complete Top/Back designs.  
12/5:  Wooshin communicated "concept only" for tray layout...?  
Conti to dimension to proceed.  Building to current drawing.  
</t>
    </r>
    <r>
      <rPr>
        <sz val="12"/>
        <color rgb="FFFF0000"/>
        <rFont val="Calibri"/>
        <family val="2"/>
        <scheme val="minor"/>
      </rPr>
      <t xml:space="preserve">12/19:  Top and Back cable tray drawings not available.  Wooshin to provide ASAP.  
12/26:  Same status as 12/19.  Design complete, checking with OEMs.  Plan to finish reviews this week, Wooshin to submit to Copper Range by 1/3.  </t>
    </r>
  </si>
  <si>
    <t>SAIL</t>
  </si>
  <si>
    <t>VEC</t>
  </si>
  <si>
    <t>LGES</t>
  </si>
  <si>
    <t xml:space="preserve">Latest FOB dates to be communicated, track weekly for updates / changes.  </t>
  </si>
  <si>
    <t>Documentation requirements, reporting, QC (redlines, leak testing, continuity, etc)</t>
  </si>
  <si>
    <t xml:space="preserve">Isolation Valves recommended for a "phased start up".  Addition of four valves required.  Approval of change and costs needed.  </t>
  </si>
  <si>
    <t xml:space="preserve">Laydown area, additional preparation including gravel install needed.  </t>
  </si>
  <si>
    <t xml:space="preserve">Verify Key Dates ("by others"):
  Power on to SRP bus
  Nitrogen System Complete
  Boiler System Complete
  Plant NMP Feed Line
   Water supply to SRP area </t>
  </si>
  <si>
    <t>Confirm NMP need date for system commissioning based on RTSO progress Mixing/Coating</t>
  </si>
  <si>
    <t xml:space="preserve">DI Water Pump accessibility.  </t>
  </si>
  <si>
    <t xml:space="preserve">Design comparison for MI2 &amp; UC3 designs for NMP circulation system, include level of insulation and gasket specifications.
Ultium to evaluate design change request and specify details of change.  </t>
  </si>
  <si>
    <t>MEC</t>
  </si>
  <si>
    <t>TBC</t>
  </si>
  <si>
    <t xml:space="preserve">Mark / Kevin </t>
  </si>
  <si>
    <t>GM / Ultium</t>
  </si>
  <si>
    <t>GM: J. MacLean</t>
  </si>
  <si>
    <t xml:space="preserve">Reviewing clearance access for maintenance.  </t>
  </si>
  <si>
    <t>MEC
IICC / VEC</t>
  </si>
  <si>
    <t>PCE</t>
  </si>
  <si>
    <t>Need BOM of ALL cable tray, strut, rod, etc ordered and timing of when balance of material will arrive onsite</t>
  </si>
  <si>
    <t>Need delivery date for Line 1 MCC Panels</t>
  </si>
  <si>
    <t>Need Limit switches and dustbin high level switches for DC Towers</t>
  </si>
  <si>
    <t>PCE needs terminals labeled in the touch panels &amp; all RIO panels to be installed on the 2nd floor on Anode &amp; Cathode (this came up at U2 and just trying to get ahead of it if it becomes and issue on U3)</t>
  </si>
  <si>
    <t>Need schematics for AC / DC towers</t>
  </si>
  <si>
    <t>Core Holes</t>
  </si>
  <si>
    <t>SRP Fiber Material: Has the fiber, converters, fan out kits etc been ordered? Need delivery / timing and cut sheets on all parts ordered</t>
  </si>
  <si>
    <t>Need installation date for panel designated for IQC Room - Panel PLF6-1-2</t>
  </si>
  <si>
    <t>What is the red tag date for the IQC Room?</t>
  </si>
  <si>
    <t>There are discrepancies between the bus schedules and what is needed for install for the High Pressure Cleaners and the Water Heaters - on the bus schedules there are only (4) High Pressure cleaners shown with (6) to install and there are only (8) Water Heaters shown with (12) to install</t>
  </si>
  <si>
    <t>The CAD file showing the IQC room does not match the actual IQC Room dimensions / layout. We need the CAD file adjusted to reflect the true layout of the IQC Room</t>
  </si>
  <si>
    <t>Fire Sprinkler Interference - Cathode Cable Tray</t>
  </si>
  <si>
    <t>Cathode Pre-Mixer 1-3 damaged, to be replaced.  FOB end of January out of Korea (TBC by TSI).</t>
  </si>
  <si>
    <t xml:space="preserve">Missing Gantry Hoist for 1-2, 1-3, 1-4.  When will these ship and be on site?
	Only 1-1 on-site – </t>
  </si>
  <si>
    <t xml:space="preserve">Motor Cover Plate (black &amp; yellow striped floor plate) is slightly too small.  The lip of the covers sit on the concrete floor about ½” around the edges.  There is enough play in the steel beam supports under the plate that this could potentially fall into the hole if bumped.  (permanent floor covering provided by TSI – timing – TBD).  Plan needed to address.  </t>
  </si>
  <si>
    <t xml:space="preserve">Need updated Platform drawings / install manual.  The drawings we have on hand do not match the material on site.   </t>
  </si>
  <si>
    <t>Cathode sprinkler head moves (2x @ E9.5 column 1F)</t>
  </si>
  <si>
    <t>RO skid disconnect / piping install clash.</t>
  </si>
  <si>
    <t>Use of Junction boxes for all PD &amp; BTN mixers.</t>
  </si>
  <si>
    <t>Coater AC5 panel drives (6) missing - track for future delivery</t>
  </si>
  <si>
    <t>09/19/23 - TSI has stated that LGENS has requested to modify MCC Panels. MCC Panels will be delayed per TSI to mid-November to ship from Korea. 
9/26:  Mid December arrival.  Need to review schedule impact.
10/3/23: PCE / IICC to review impact on schedule.
10/10 - Continue to monitor schedule, depends on meeting other committments.  
11/6: TSI to re-confirm. 
11/14:  Status? Shipped 11/1, roughly 45 days
(11/16)
* LGES requests the logistics team to transport the equipment by 12/1 (11/14)
* GM SAIL (Don Jana) confirmed that transportation is necessary by 12/15
All panels arrived 11/27, except console panel.  To be confirmed.  
PCE Install Date?
12/19 - PCE still needs confirmation of EMF panels - PCE &amp; TSI searching.  Location sent 12/26.</t>
  </si>
  <si>
    <t xml:space="preserve">Ghafari </t>
  </si>
  <si>
    <t>TSI / Mazella</t>
  </si>
  <si>
    <t>Superior</t>
  </si>
  <si>
    <t>TBD</t>
  </si>
  <si>
    <t>SAIL/GM</t>
  </si>
  <si>
    <t>Align with Mixing
TBD</t>
  </si>
  <si>
    <t xml:space="preserve">Superior to update bus schedules.  </t>
  </si>
  <si>
    <t>IPD</t>
  </si>
  <si>
    <t>Follow up with Quincy on finding support at IPD.</t>
  </si>
  <si>
    <t xml:space="preserve">Delivery date needed ASAP.  
Material on-site.  Need drawings, install direction and anchors.  
Is the Mazella beam on-site?  </t>
  </si>
  <si>
    <t xml:space="preserve">Need updated drawings to match material on-site + installation manuals, torque specifications, etc.  </t>
  </si>
  <si>
    <t>Shambaugh</t>
  </si>
  <si>
    <t xml:space="preserve">Awaiting confirmation </t>
  </si>
  <si>
    <t xml:space="preserve">TSI to propose solution.  
TSI to mark proposed disconnect location on floor for rewview with PCE.  </t>
  </si>
  <si>
    <r>
      <t xml:space="preserve">In Utility Matrix, the MCCB for each PD Mixer panel is sized for 500A, but at UC2, it was increased to 600A due to breaker sizing required by code. By the FLA shown in the Utility Matrix, it should be increased to 600A.
</t>
    </r>
    <r>
      <rPr>
        <sz val="12"/>
        <color rgb="FFFF0000"/>
        <rFont val="Calibri"/>
        <family val="2"/>
        <scheme val="minor"/>
      </rPr>
      <t xml:space="preserve"> Need a confirmed Ultility Matrix for Coater Corridor as well.  </t>
    </r>
  </si>
  <si>
    <r>
      <t xml:space="preserve">TSI to double check
PCE planning for 600a
500a confirmed as correct, motor spec is lower than received.  Reflects UC2 Line 3.  
</t>
    </r>
    <r>
      <rPr>
        <sz val="12"/>
        <color rgb="FFFF0000"/>
        <rFont val="Calibri"/>
        <family val="2"/>
        <scheme val="minor"/>
      </rPr>
      <t xml:space="preserve">Utility matrix going to be re-issued - TSI to re-issue.  Due by 12/22.  PCE to issue material order by 12/29.  
12/26:  
TSI released and confirmed from LG/ENS to send to LG construction team.  </t>
    </r>
  </si>
  <si>
    <r>
      <t xml:space="preserve">Targeted install date was 1/8-1/12
When will 2-3 be installed?  Isolation valves?  
1) Need build/ship date from TSI.  
     Mixer and Tank module to ship in April - onsite in June (?)
2) Team to evaluate impact on Line 1 Cathode install (BMC/PCE/Conti M)
Line 3 PO done, on-order.  TSI to provide more detail on expediting replacment and scope.  Ship date for 3-3.
Can the replacement be shipped piece meal?  </t>
    </r>
    <r>
      <rPr>
        <sz val="12"/>
        <color rgb="FFFF0000"/>
        <rFont val="Calibri"/>
        <family val="2"/>
        <scheme val="minor"/>
      </rPr>
      <t>Use existing skid as a potential?
TSI to provide drawing of 3-3 for comparison.</t>
    </r>
  </si>
  <si>
    <r>
      <rPr>
        <sz val="12"/>
        <color rgb="FFFF0000"/>
        <rFont val="Calibri"/>
        <family val="2"/>
        <scheme val="minor"/>
      </rPr>
      <t>Schedule for Drawing Releases?</t>
    </r>
    <r>
      <rPr>
        <sz val="12"/>
        <rFont val="Calibri"/>
        <family val="2"/>
        <scheme val="minor"/>
      </rPr>
      <t xml:space="preserve">
</t>
    </r>
  </si>
  <si>
    <t xml:space="preserve">List of Field Devices identifying which panels they connect to.  </t>
  </si>
  <si>
    <t>12/26/2023 now 1/12/23</t>
  </si>
  <si>
    <t xml:space="preserve">Termination Books - all fall under line item 10 </t>
  </si>
  <si>
    <t>1/9/2023 now 1/12/23</t>
  </si>
  <si>
    <r>
      <t xml:space="preserve">2 containers arrived.  Content TBD.  Request to move into building.  
In building, need to inventory.  
(11/20.23)
* Completed move into the factory
   (located in Cathode No. 2)
* Wooshin to check parts (11/27)
Packing list provided by Wooshin
Status:?  Final check of fittings in the ovens.  Conti providing feedback
Confirm by 12/15 based on oven invetory.  
Conti checking Ovens this week.  Potential High Risk if not part of Oven delivery.
</t>
    </r>
    <r>
      <rPr>
        <sz val="12"/>
        <color rgb="FFFF0000"/>
        <rFont val="Calibri"/>
        <family val="2"/>
        <scheme val="minor"/>
      </rPr>
      <t xml:space="preserve">Ovens being unpacked, ladder tray, fittings, etc. still TBD.  Conti &amp; Wooshin reviewing delivery contents to determine missing parts.  </t>
    </r>
    <r>
      <rPr>
        <sz val="12"/>
        <rFont val="Calibri"/>
        <family val="2"/>
        <scheme val="minor"/>
      </rPr>
      <t xml:space="preserve">
Conti only waiting on the ladder tray fittings - 3 or 4 week of Jan</t>
    </r>
  </si>
  <si>
    <t>12/26/2023 now 1/29/2023</t>
  </si>
  <si>
    <t>Layout/Drawings, BOM, Installation Manuals, Welding Specficiations, Fabrication Sheets.
Welding spec to be submitted for approval.  IICC to ask JW for approval.
JW to approve welding spec.  
JEG following IPD welding spec</t>
  </si>
  <si>
    <t xml:space="preserve">To be discussed in Coater team meeting on 12/20.
JEG reviewing 10" weld timing and branch piping.
1/9/24 - next Tuesday to provide follow up/answer  </t>
  </si>
  <si>
    <t>Conti Elec</t>
  </si>
  <si>
    <t>Roll Press - conti would like to start pull ahead. Release of equipment schedules</t>
  </si>
  <si>
    <t>AMS</t>
  </si>
  <si>
    <t xml:space="preserve">IPD duct work interference. Chase with facility taking a look at it and will get it handled per Joe Arnold </t>
  </si>
  <si>
    <t>Wooshin wants conti to hold off on tray above ovens</t>
  </si>
  <si>
    <t>12/26/2023 now 1/12/2024</t>
  </si>
  <si>
    <r>
      <t xml:space="preserve">09/19/23 - Need panel drawings labled completely from TSI. TSI to review their team members internally and report back to the team. 
9/26/23 - Continue to monitor to avoid in future.
11/.29:  All RIO panels still need to be labeled.  PCE reviewed panels this week - not labeled.  Support from TSI Needed to label. </t>
    </r>
    <r>
      <rPr>
        <sz val="12"/>
        <color rgb="FFFF0000"/>
        <rFont val="Calibri"/>
        <family val="2"/>
        <scheme val="minor"/>
      </rPr>
      <t xml:space="preserve"> 12/1 TSI engineer coming to support labels for RIO panels.  Target completion by 12/7.
(12/01)
Name tag : TSI member is putting tags on it.(12/1~).  Labeling on-going.  Continue to monitor.</t>
    </r>
    <r>
      <rPr>
        <sz val="12"/>
        <rFont val="Calibri"/>
        <family val="2"/>
        <scheme val="minor"/>
      </rPr>
      <t xml:space="preserve">
1/9/24 - monitor going forward</t>
    </r>
  </si>
  <si>
    <t>12/26/2023 now 1/20/2024</t>
  </si>
  <si>
    <r>
      <rPr>
        <strike/>
        <sz val="12"/>
        <rFont val="Calibri"/>
        <family val="2"/>
        <scheme val="minor"/>
      </rPr>
      <t>Monorail layout for Lines 2, 3, 4 needed,</t>
    </r>
    <r>
      <rPr>
        <sz val="12"/>
        <rFont val="Calibri"/>
        <family val="2"/>
        <scheme val="minor"/>
      </rPr>
      <t xml:space="preserve"> When is material going to be here?</t>
    </r>
  </si>
  <si>
    <t>PCE proposal from UC2 to be reviewed after the meeting.
TSI to review proposal from PCE 12/13.
1/9/24 - shambaugh to relocate, and PCE to install a cover</t>
  </si>
  <si>
    <t xml:space="preserve">Pipe Labeling for mechanical install.  Who is providing labels?  </t>
  </si>
  <si>
    <t>ASI</t>
  </si>
  <si>
    <t>Layout of AGV'S Anode and cathode</t>
  </si>
  <si>
    <t xml:space="preserve">Layout of AGV's for mixing rooms </t>
  </si>
  <si>
    <t>Install manuals for All FA equipment</t>
  </si>
  <si>
    <t>Overall building and conveyor layout with column numbers.</t>
  </si>
  <si>
    <t>Equipment installation drawings needed.  
Modified drawings sent, not on CR yet.  
Drawings to be uploaded today.  (using the same VDL centerline)</t>
  </si>
  <si>
    <t xml:space="preserve">Electrical panel locations within Area 100 layout to be re-confirmed.  </t>
  </si>
  <si>
    <t>Cowintech</t>
  </si>
  <si>
    <t xml:space="preserve">Malyk to follow up with Cowin Tech
Need input &amp; coordination from Kiju
Still in sourcing at Ultium.
No mixing AGV's. in Conti scope.  Cowintech equipment, scope of charging to be discussed. </t>
  </si>
  <si>
    <t xml:space="preserve">Old versoin on CR.
12/22 last update available on CR.  ASI to check.  </t>
  </si>
  <si>
    <t xml:space="preserve">Malyk to follow up with Cowin Tech
Need input &amp; coordination from Kiju
Still in sourcing at Ultium.
No mixing AGV's. in Conti scope.  Cowintech equipment, scope of charging to be discussed. 
In sourcing through Ultium - no time frame at this moment, much later down the road </t>
  </si>
  <si>
    <t>Uploaded.  ASI to check.  Confirm 100% complete.  
In process - moving forward right now. Cowintech - 2-3 updated drawings still will be completed 1/15 mezz</t>
  </si>
  <si>
    <t>Raw material stocker crane panel moved to oppposite side in UC1, UC2.  
Panel location is correct per Cowintech</t>
  </si>
  <si>
    <t xml:space="preserve">Avaco </t>
  </si>
  <si>
    <t xml:space="preserve">ASI - Anchors, and Drill. Ordered through Hilti </t>
  </si>
  <si>
    <t xml:space="preserve">Anode #1-1 between duct and wall - Gap of 5mm, finish with chemical resistant silicone </t>
  </si>
  <si>
    <t>SUS plate fill in - requested to fill in behind AHUs and door openings between rooms. 
1) 6mm vs 4mm between corridor and mixing room
2) where is fill in required between control room, component cleaning room, loading dock area, etc?</t>
  </si>
  <si>
    <t>Lines 2-4 Core Hole Drawings -
Line 2 Anode - 1/23
Line 2 Cathode - 1/30?</t>
  </si>
  <si>
    <t xml:space="preserve">Hirano follow up requested.  
Wooshin to follow up with Hirano and provide feedback.  Wooshin checking inventory, plan to turnover to Conti 1/5.  
1/9/24 - Wooshin has not turned over anything, just has the stands 
1/16 - Conti received the crate information and will go through tomorrow </t>
  </si>
  <si>
    <t xml:space="preserve">Sitting inside the building currently. </t>
  </si>
  <si>
    <t>Daejin</t>
  </si>
  <si>
    <t xml:space="preserve">2nd floor approved to proceed </t>
  </si>
  <si>
    <t xml:space="preserve">IPD duct work to Joongwon duct work not the same size. </t>
  </si>
  <si>
    <t>Compressed Air - material, design, specification? Who owns design procurement of the pipe</t>
  </si>
  <si>
    <t xml:space="preserve">Back stage staircase not getting put in - TSI piping interfere </t>
  </si>
  <si>
    <r>
      <t xml:space="preserve">12/26 Planning - for discussion:
  </t>
    </r>
    <r>
      <rPr>
        <sz val="12"/>
        <color rgb="FFFF0000"/>
        <rFont val="Calibri"/>
        <family val="2"/>
        <scheme val="minor"/>
      </rPr>
      <t xml:space="preserve">Power on SRP bus:  3/2/24
  Nitrogen system: 4/1/24 (Piping readiness by JEG?)
  NMP needed: 4/15/24 - &gt; 5/15/24 now tentative
  Boiler System: BMC/JEG planning on 2/22/24.  Complete 5/24/24?  </t>
    </r>
    <r>
      <rPr>
        <sz val="12"/>
        <rFont val="Calibri"/>
        <family val="2"/>
        <scheme val="minor"/>
      </rPr>
      <t xml:space="preserve">
1/9/24 - NMP and Nitrogen will get pushed </t>
    </r>
  </si>
  <si>
    <t>10/3 - PID uploaded, PCE to review.  
10/10: Need a list of field devices by skid to be installed by 10/31
Instrument list uploaded on CR.  
Updated list for Anode uploaded, PCE to review and provide feedback.  TSI to provide file path.  
PCE looking for device numbers to plan term and pull packages.  PCE to check ISO's.  
10/31 - device list in 3 weeks - 11/21 list
11/7 - TSI had a discussion with PCE regarding to clarify request.  
11/21 - draft version sent today, P&amp;ID sent, adding what is in/out 
TSI is adding more to the list. What has/hasnt been installed. TSI to provide information within a week
11/29:  Need to filter list by ship lose, P&amp;ID shows dividing line for what is on/off skid.  PCE to review if designation is enough.  
(12/01)
Instrument List : Uploaded on Copper Range(11/28).  
12/12:  PCE feedback: Incomplete.  Yubin to follow up on completing this per PCE.
12/19 - Yubeen from TSI is working on marking up P&amp;IDs to complete the list of field devices.
Continue to complete list.
1/9/24 - anode cathode complete by 1/12/24
1/16 - Yubeen sent first draft, and PCE to review. Leave open 1 more week</t>
  </si>
  <si>
    <t>Last week of December for supplier decision and schematic availability.  Interface meeting btw TSI &amp; Ghafari will be needed.  Assumes all AC/DC towers.
1/16 - Quincy to follow up with Don</t>
  </si>
  <si>
    <t>BMC/PCE</t>
  </si>
  <si>
    <t xml:space="preserve">Door Fill Ins. Between rooms - what is the detail </t>
  </si>
  <si>
    <t>All Area 100 Electrical Equipment - As early as we can get it</t>
  </si>
  <si>
    <t xml:space="preserve">Wooshin Connection List - Panels R1, R2 and Panel U </t>
  </si>
  <si>
    <t>Anode 2F - Gantry Hoist Structures. Had to pack multiple spare shims that now leave a gap between the base plate and floor. Is this acceptable?</t>
  </si>
  <si>
    <t>GAD drawings for Anode and Cathode.
Sign off sheets for each piece 
Drip pans - crate info, layout, ID
Equipment Elevations
Sequence of Install
Assistance in Building material request sheets</t>
  </si>
  <si>
    <t>Joong Won DCR response to AMS - How to proceed</t>
  </si>
  <si>
    <t>Pit wall Sus Plate layout confirmation.  One wall or Two?  East or West Wall</t>
  </si>
  <si>
    <t>Sus Plate Layout for Coating Review - Confirm plate layout with FA equipment layout.  Modifcations needed to avoid FA?</t>
  </si>
  <si>
    <t>DCR submitted</t>
  </si>
  <si>
    <t>Conti E</t>
  </si>
  <si>
    <t xml:space="preserve">Cable Duct / Hirano Air Duct interference 2F
</t>
  </si>
  <si>
    <t>Pedestrian door access Anode #1 Coater 2F</t>
  </si>
  <si>
    <t>Cathode 2F IPD Duct interference with Hirano duct installation</t>
  </si>
  <si>
    <t>Joong Won</t>
  </si>
  <si>
    <t>IICC / subs cannot support - not budgeted for time and/or funding.  
1/9/24 - reevaluate this issue
Cleaning process to address.</t>
  </si>
  <si>
    <t xml:space="preserve">In process.  </t>
  </si>
  <si>
    <t xml:space="preserve">10/31 walk planned.
Laydown space south of ring road needs to be prepared.  BMC communicating "not in scope". Grade it flat, and that is all at this moment. Coordinate through Alan 
Plan to complete?
11/7 - Don following up with Alan
12/5 - To be complete by 12/4
Latest - Ring Road option likely plan of record.  
Quote for matting provided by VEC.  Feedback needed.
East side - latest, further direction from GM/LG </t>
  </si>
  <si>
    <r>
      <t xml:space="preserve">To be clarified PCE &amp; IICC
Cathode PLC panel out to SRP PLC panels
Will go through profinet - send  term locations next week
Has a material for this SOW been ordered? Answer next week 
MEC/TSI review next week on hand-off
(12/01)
A meeting about communicating between Mixer and SRP will be held on 6th of December.(LG, TSI, MEC)
Cable/Tray to be purchased and shppped from Korea.  
TSI providing material, drawings on Copper Range...Install TBD?
Shipping dates to be provided next week (TSI).
</t>
    </r>
    <r>
      <rPr>
        <sz val="12"/>
        <color rgb="FFFF0000"/>
        <rFont val="Calibri"/>
        <family val="2"/>
        <scheme val="minor"/>
      </rPr>
      <t xml:space="preserve">12/26:  To be checked with HQ.  Yubeen to provide dates.  </t>
    </r>
    <r>
      <rPr>
        <sz val="12"/>
        <rFont val="Calibri"/>
        <family val="2"/>
        <scheme val="minor"/>
      </rPr>
      <t xml:space="preserve">
1/9/24 - air freight and here by 1/20
1/16 - fiber was received, not correct.</t>
    </r>
    <r>
      <rPr>
        <sz val="12"/>
        <color rgb="FFFF0000"/>
        <rFont val="Calibri"/>
        <family val="2"/>
        <scheme val="minor"/>
      </rPr>
      <t xml:space="preserve"> Yubeen checking on converters and fan out kits</t>
    </r>
  </si>
  <si>
    <t>Location changed.  Removed, not reinstalled.  
Superior waiting on change order. 
Review with Alan Thompson  --&gt; Quincy tracking, provide status.</t>
  </si>
  <si>
    <t>Continue to track.</t>
  </si>
  <si>
    <t>Looking for second option. Quincy talking with Ultium. TSI speaking with team
1/23: Team met, fill small gaps with Silicone.  Specs to be prvoided by GM Quincy.</t>
  </si>
  <si>
    <t>Line 2 tracked.  3 &amp; 4 TBD.  Repeat item.</t>
  </si>
  <si>
    <t xml:space="preserve">Installation sequence for the coater corridor </t>
  </si>
  <si>
    <t xml:space="preserve">Cable Pull Schedules needed for Coater Corridor equipment. </t>
  </si>
  <si>
    <t xml:space="preserve">Missing trough to RIO panel - </t>
  </si>
  <si>
    <t xml:space="preserve">Piping arrangement drawing for SRP trestle needed for cable tray and utilities.  </t>
  </si>
  <si>
    <t xml:space="preserve">Main pipiing pneumatic control valves - who is supplying, when - build sequence?  When to install relative to  system commissioning.  </t>
  </si>
  <si>
    <t>Terminal Boxes needed to address cable layout revisions
1.	We need updated drawings showing where these boxes are supposed to be installed.
2.	We need the Cable Matrix updated to show cables going from the panels to Terminal boxes.
3.	We will need to have the Added Cables from the new Terminal Boxes to the field devices added to the Cable Matrix.
4. Termination info needed.</t>
  </si>
  <si>
    <t xml:space="preserve">Wooshin to provide material.  
Quantity: 150+
Need by date:12/26
Status needed by 12/12 COB.  78 sent with Ovens.  Wooshin to locate.
  Remaining terminal boxes to be ordered by Wooshin
12/19:   1-4 Due as part of the final 12/29 submission
Wooshin requesting 12/29 + 2-3 days to finalize.  </t>
  </si>
  <si>
    <t>Input for Sus Plate planning
TSI reworkng tank and water heater layouts.  Two weeks to complete.
12/22 completion target.
GAD drawings to be submitted 1/24</t>
  </si>
  <si>
    <r>
      <t xml:space="preserve">To be delivered to Conti Warehouse by 12/20.
Delivery date TBC.  
1/9/24 - back order till end of Jan.
1/16 - received 119 of 140 
</t>
    </r>
    <r>
      <rPr>
        <sz val="12"/>
        <color rgb="FFFF0000"/>
        <rFont val="Calibri"/>
        <family val="2"/>
        <scheme val="minor"/>
      </rPr>
      <t>1/23 - Conti to recheck inventory to close</t>
    </r>
  </si>
  <si>
    <t>Hot Oil Piping Support Design needed to cost and fabricate to address scope gap.  Field Order needed</t>
  </si>
  <si>
    <t>AMS prepared to fabricate/install right away 
To be bundled with "duct gaps" FO and address accordingly.</t>
  </si>
  <si>
    <t xml:space="preserve">
GAD drawings to be submitted 1/24</t>
  </si>
  <si>
    <t>BMC to issue DCR.  Waiting on approval</t>
  </si>
  <si>
    <t xml:space="preserve">Anchor bolts replacements, no zinc, move to stainless.  </t>
  </si>
  <si>
    <t xml:space="preserve">ASI to issue DCR w/ costs - Cowintech to purchase.  
</t>
  </si>
  <si>
    <t xml:space="preserve">Chemical anchors likely frozen (out of spec).  </t>
  </si>
  <si>
    <t>Directed to sleeve all encoder cables in seal tight and pull through cable tray. Recommended to pull through 3/4 and 1 inch seal tight and pull through the raceway</t>
  </si>
  <si>
    <t xml:space="preserve">Since Hirano manufactured the equipment and disassembled them, Wooshin unable to comprehend accurate data. Wooshin currently not in the cable connection stage.
Follow up with Wooshin for update.  
Repeat Issue </t>
  </si>
  <si>
    <t>Kiju to supply FA layout, compare with Daejin plate layout as next step.
Minkoo will send update tomorrow 1/24.  
1/30 - Kiju answer needed</t>
  </si>
  <si>
    <t>Expansion loops interfering with building steel - Line 1</t>
  </si>
  <si>
    <t xml:space="preserve">JEG to issue DCR
1/23 walk to review.
</t>
  </si>
  <si>
    <t>JEG to issue DCR
Hirano valve?
Install before the pressure test</t>
  </si>
  <si>
    <t>Norris</t>
  </si>
  <si>
    <t xml:space="preserve">Roll Leveling - Who is handling the work?  </t>
  </si>
  <si>
    <t>Duct work fix on site - Welding. Will submit a financial DCR</t>
  </si>
  <si>
    <t xml:space="preserve">White Steel Support - Conti Mechanical/Paynecrest. What was done at UC2? </t>
  </si>
  <si>
    <t>Installation dates for panels powering the AC/DC Tower</t>
  </si>
  <si>
    <t>Line 2 - cable schedule dates, one month need date</t>
  </si>
  <si>
    <t>TSI/Quincy</t>
  </si>
  <si>
    <t xml:space="preserve">1/30 - TSI to ask designer </t>
  </si>
  <si>
    <t>Polishing Procedure on the DI Water - Any location there is a butt weld</t>
  </si>
  <si>
    <r>
      <t xml:space="preserve">TSI to review and provide plan to address.  
(Note: Issue was noticed on Anode 1-2:  we have barricades around this area to keep people off the plate due to this issue.)
TSI - Propose to add shims.  Looking for more long term solution.  
</t>
    </r>
    <r>
      <rPr>
        <sz val="12"/>
        <color theme="1"/>
        <rFont val="Calibri"/>
        <family val="2"/>
        <scheme val="minor"/>
      </rPr>
      <t xml:space="preserve">
12/26:  TSI to provide short term / long term plan of action to address.  Field Fix?  Re-order in larger size?  </t>
    </r>
    <r>
      <rPr>
        <sz val="12"/>
        <rFont val="Calibri"/>
        <family val="2"/>
        <scheme val="minor"/>
      </rPr>
      <t xml:space="preserve">
1/9/24 - TSI having one last discussion tomorrow and will proceed
1/16 - Yubeen to meet with Minboo tomorrow 130 pm
</t>
    </r>
    <r>
      <rPr>
        <sz val="12"/>
        <color rgb="FFFF0000"/>
        <rFont val="Calibri"/>
        <family val="2"/>
        <scheme val="minor"/>
      </rPr>
      <t>1/23 - Still negotiating with LG.  BMC offering to weld in new material as a possible resolution.  BMC to submit for TSI to review and approve.
1/30 - Yubeen to respond in DCR format</t>
    </r>
    <r>
      <rPr>
        <sz val="12"/>
        <rFont val="Calibri"/>
        <family val="2"/>
        <scheme val="minor"/>
      </rPr>
      <t xml:space="preserve">
</t>
    </r>
  </si>
  <si>
    <t xml:space="preserve">Define transitions for doors.  6mm plate as soltuion.
1/30 - walk thru with Quincy </t>
  </si>
  <si>
    <t xml:space="preserve">Allied </t>
  </si>
  <si>
    <t>Single Unit Strut - Wednesday arrival</t>
  </si>
  <si>
    <t>Multiple drawings with same drawing number - Avaco states this is how they do business</t>
  </si>
  <si>
    <t xml:space="preserve">Seeing drawings with no description or part number </t>
  </si>
  <si>
    <t xml:space="preserve">Drawings call out both a main part and a mirrored part </t>
  </si>
  <si>
    <t>Shipment trackers need part numbers in description so ASI knows what part number they are pulling</t>
  </si>
  <si>
    <t xml:space="preserve">200 Brass datums do not match with Avaco drawings </t>
  </si>
  <si>
    <t>200/300 Anchors and epoxy will have the same issue as 100. Need count of anchors from Avaco</t>
  </si>
  <si>
    <t>Jumbo Roll Stockers for Area 200 - Descriptive material pull sheet</t>
  </si>
  <si>
    <t xml:space="preserve">All installation manuals from foil to pancake stocker uploaded by 1/26
Avaco to respond in email
</t>
  </si>
  <si>
    <t xml:space="preserve">Avaco will separate the main and mirrored </t>
  </si>
  <si>
    <t xml:space="preserve">Avaco will adjust the description </t>
  </si>
  <si>
    <t xml:space="preserve">Humidification Units </t>
  </si>
  <si>
    <t xml:space="preserve">??? </t>
  </si>
  <si>
    <r>
      <t xml:space="preserve">12/5:  LG requesting IICC to follow Wooshin direction.  IICC requesting Hirano agreement in writing to deviate from Hirano drawings.  Hirano drawings will not be updated to reflect Wooshin changes.  
12/12:  Multiple clarifications ongoing...when will cable pull schedule be frozen?
(12/11.23)
* Confirm that Hirano agrees to the Wooshin installation guide
- If necessary, a mail with the content will be sent
Clean Up Pass needed to incorporate all changes.  Wooshin date: ? 12/15 
Lastest update 12/15 uploaded to Copper Range.  
12/19 committed to as Final Date for changes.  
Need Wooshin feedback for final design freeze.  
   Changes from Hirano submitted 12/19
    Wooshin proposes 12/29 for final cable schedule
    To accelerate, Wooshin will release pull schedule by panel (17 panels AC1:? , AC2: ?...)
Changes after freeze date will be rejected and added to Continuous Improvement work/budget.  
179 corrections needed in 1 panel 
1/16 - everything uploaded to CR 1/15 - Conti digging through this now
Cable matrix will be requested next 
</t>
    </r>
    <r>
      <rPr>
        <sz val="12"/>
        <color rgb="FFFF0000"/>
        <rFont val="Calibri"/>
        <family val="2"/>
        <scheme val="minor"/>
      </rPr>
      <t xml:space="preserve">1/23:  Winder/Un-winder information needed.  Conti working through info with Wooshin.  C1/C2 need to be addressed.  
Cathode submission needed.  Wooshin to start. </t>
    </r>
    <r>
      <rPr>
        <sz val="12"/>
        <rFont val="Calibri"/>
        <family val="2"/>
        <scheme val="minor"/>
      </rPr>
      <t xml:space="preserve"> 
1/30 - Wooshin to submit by Friday 
2/6 - Conti still working through it</t>
    </r>
  </si>
  <si>
    <t>2/2/2024 now 2/13/24</t>
  </si>
  <si>
    <t>24 Additional Oil Heaters - Per the IFR</t>
  </si>
  <si>
    <t xml:space="preserve">LG has stated not in UC3, Dunham saying still in UT matrix. 
</t>
  </si>
  <si>
    <t>Inspection Equipment - Mr. Park cannot find. N-SYS, Glim - BMOU2454560, Cegu4821805</t>
  </si>
  <si>
    <t>Two extra panels will displace Superior panel - New location needed</t>
  </si>
  <si>
    <t>Damage Type VC3GUN Disconnect on AADR132 Skid - Need Replacement. Second floor anode</t>
  </si>
  <si>
    <t xml:space="preserve">TSI  </t>
  </si>
  <si>
    <t>2/6 - hardware is on site, sent to the anode second floor with Conti material. TSI to speak with Allied</t>
  </si>
  <si>
    <t xml:space="preserve">Updated Drawings - Support hanger drawings </t>
  </si>
  <si>
    <t xml:space="preserve">TSI to make recommendation based on U2.  
2/6 - on site 2/13 </t>
  </si>
  <si>
    <t>Line 1 complete, working on material for lines 2-4</t>
  </si>
  <si>
    <t>Conti Fire</t>
  </si>
  <si>
    <t xml:space="preserve">Temp walls in the boiler rooms - Elevation of pipe and how high it needs to go. Cathode 4 lines </t>
  </si>
  <si>
    <t>1/3/2024 now 1/17/24 now 2/14/24</t>
  </si>
  <si>
    <t>Requesting to upload CAD drawing to CR</t>
  </si>
  <si>
    <t>Area 200 Epoxy Floor - Holding up Layout</t>
  </si>
  <si>
    <t>Requesting layout for the fence</t>
  </si>
  <si>
    <t xml:space="preserve">CAD drawing rail, duct work, misc. </t>
  </si>
  <si>
    <t>Tracking update for Netzsch and EMF Cables</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</si>
  <si>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FA</t>
    </r>
    <r>
      <rPr>
        <b/>
        <sz val="18"/>
        <rFont val="Arial"/>
        <family val="2"/>
      </rPr>
      <t xml:space="preserve">                                                                                                                                                                                                                                                                                      </t>
    </r>
  </si>
  <si>
    <t xml:space="preserve">Duct work missing scope - need drawings / installation manuals to evaluate work and timing. Cathode Fix </t>
  </si>
  <si>
    <t>Waiting for Kane to physically mark the size of it 
2/7 Kane arrived on site and could not get on the stage</t>
  </si>
  <si>
    <t>1/30 - cable tray believed to small. Do we proceed with U2 installation way? Hirano for final say
2/6 - drop dead date will be 2/13 and we proceed with UC2
2/7 - per Jayden : sleeves must be installed for the whole green motor cable 
2/13 - directed to sleeve everything</t>
  </si>
  <si>
    <t xml:space="preserve">2/6 - line 2 right now is 2/19
60 joints Anode, and 70 in Cathode - AMS to look at this, found 12 additional joints </t>
  </si>
  <si>
    <t>Wooshin cable tray needs to move, TSI to hit sprinkler pipe. Move of 4100mm</t>
  </si>
  <si>
    <t>Hoist Steel missing for Line 1 - Now middle of March</t>
  </si>
  <si>
    <t>Clarification needed. 
@ RTSO Date: 6/7 (?)
Re-evaluate dates and options for provide NMP ahead of RTSO.
2/6 - before 7/8, nitrogen first week of April</t>
  </si>
  <si>
    <t>CES/TSI</t>
  </si>
  <si>
    <t xml:space="preserve">Layout requested to continue to progress the abatement process and install monorails earlier on lines 2-4.  Line 1 2nd floor released Anode/Cathode.  Working on Lines 2-4.
Date needed from TSI:?
Mazzella to prepare layout for lines 2-4 by 1/9.  Anode and Cathode.
1/9/24 - TSI to give us an answer later today
1/16 - hoist early march for Line 1. Power rail coming as well? Kevin Moon is checking
1/30 - TSI to get drawings 
2/13 - replacement beams will arrive this friday , and all beam connections </t>
  </si>
  <si>
    <t xml:space="preserve">Direction, layout (SOW) plan requested from TSI.  PCE to issue DCR. 
1/9/24 - need the full scope of work. Walk down tomorrow morning after whiteboard 
1/16 - waiting for material to arrive 1/20, then walk again to spot 
1/23:  Arrived by air 1/18.  TSI to check and inventory.  
1/30 - received 17 for anode and cathode. Friday 2/2/24
2/6 - received today, next week install
2/16 - received today </t>
  </si>
  <si>
    <t>Being requested by LG Mr.Kung. Quincy to follow up
1/23: Plate to be left out.  Alternative proposal?  TSI/GM to define.  
1/30 - proceed with the toe kick per GM Leadership
2/6 - Quincy and Kevin B going to walk this scope
2/13 - DCR to be made</t>
  </si>
  <si>
    <t>1/30 - pulling down drawings from BIM to CR - 
2/13 - Conti moving forward</t>
  </si>
  <si>
    <t xml:space="preserve">Structure up </t>
  </si>
  <si>
    <t xml:space="preserve">Concrete/Dirt finish work </t>
  </si>
  <si>
    <t xml:space="preserve">Columns interferences with Drip Pans in Corridor - Line 1 </t>
  </si>
  <si>
    <t>2/7/2024 now 2/16/24</t>
  </si>
  <si>
    <t xml:space="preserve">Anode second floor drip pan - wrong orientation </t>
  </si>
  <si>
    <t xml:space="preserve">Back coater mezz - clashing with platform currently existing </t>
  </si>
  <si>
    <t>TSI/GM</t>
  </si>
  <si>
    <t xml:space="preserve">Conti </t>
  </si>
  <si>
    <t xml:space="preserve">Installation Manuals uploaded in Archive folder </t>
  </si>
  <si>
    <t>4:15 Walk on 1/24 to verify with Kiju, Minkoo, and team.  
Additonal Epoxy needed + relocation of electrical racks.
ASI started on the foil roll. 
2/7 - enough work for a month. Need date for completion of epoxy
2/14 - completion by 2/21?</t>
  </si>
  <si>
    <t xml:space="preserve">Green light to layout foil stocker in Anode only. The wall is not straight according to Avaco 
2/7 - moving forward with foil. Avaco uploaded new drawing 
2/14 - foil and jumbo 1 on anode cleared to proceed, Cathode? </t>
  </si>
  <si>
    <t xml:space="preserve">ASI to review 
</t>
  </si>
  <si>
    <t>Check Sheets &amp; Installation Sheets</t>
  </si>
  <si>
    <t xml:space="preserve">Area 300 Drawings </t>
  </si>
  <si>
    <t>Avaco</t>
  </si>
  <si>
    <t>Engineer Fix for Anchor Bolts - Only to drill 90mm</t>
  </si>
  <si>
    <t>Conti Mechanical</t>
  </si>
  <si>
    <t xml:space="preserve">200 Drawings </t>
  </si>
  <si>
    <t>CIS/LG</t>
  </si>
  <si>
    <r>
      <t xml:space="preserve">Drawings Needed by </t>
    </r>
    <r>
      <rPr>
        <sz val="12"/>
        <color rgb="FFFF0000"/>
        <rFont val="Calibri"/>
        <family val="2"/>
        <scheme val="minor"/>
      </rPr>
      <t xml:space="preserve">March 1st </t>
    </r>
  </si>
  <si>
    <t>Grouting Specs - CIS bringing material</t>
  </si>
  <si>
    <t>Panel Schedule - 6-8 Week Lead Time</t>
  </si>
  <si>
    <t>Dunham</t>
  </si>
  <si>
    <t>Team</t>
  </si>
  <si>
    <t xml:space="preserve">Conti E </t>
  </si>
  <si>
    <t xml:space="preserve">ME Booths - calling for 100amp single breaker </t>
  </si>
  <si>
    <t>Allied Vent</t>
  </si>
  <si>
    <t xml:space="preserve">Ship all remaining spiral and fittings </t>
  </si>
  <si>
    <t>Joongwon supplied small amount of materials for insulation. RL Bondy needs more material (screws,wire, adhesive)</t>
  </si>
  <si>
    <t xml:space="preserve">IFC Drawings - don’t match, Equipment schedules </t>
  </si>
  <si>
    <t>Dunham/Superior</t>
  </si>
  <si>
    <t>Relocate 13 disconnects on Cathode 1F</t>
  </si>
  <si>
    <t>Piping and blower 2-12 door clash - Cathode 2nd floor</t>
  </si>
  <si>
    <t>Avaco 200 drawing request</t>
  </si>
  <si>
    <t>2/13 - no updates on BIM
2/20 - leaving open until move</t>
  </si>
  <si>
    <t>Minkoo - Daejin quoting this work right now
2/26 - Anode, 3/4 Cathode - have to push Cathode 3/18
2/20 - Daejin has the PO for this work. Cathode 1 month after 3/26 start</t>
  </si>
  <si>
    <t xml:space="preserve">2/6 - TSI to field check. Conti checked and its not even close 
2/20 - TSI is investigating, couple weeks </t>
  </si>
  <si>
    <t xml:space="preserve">Remove IPD duct work in Corridor to get Conti Electric panels in </t>
  </si>
  <si>
    <t>Joongwon</t>
  </si>
  <si>
    <t>Damper Locations - Anode 1F, put on backwards</t>
  </si>
  <si>
    <t xml:space="preserve">2/20 - field walk today discuss work </t>
  </si>
  <si>
    <t xml:space="preserve">Fire Line interference with the ME booth - Cathode Top stage line 1 </t>
  </si>
  <si>
    <t xml:space="preserve">Coater Anode - Blower Welding 1/1,1/11,2/1,2/2 </t>
  </si>
  <si>
    <t>Minkoo</t>
  </si>
  <si>
    <r>
      <t xml:space="preserve">11/21:
Three interferences found.  DCR submitted.  TSI to provide alternative locations.  4th interference found, revised drawing to be released tomorrow. 
11/29:  Clarifcation of additional 15 inch core holes location in question.  --&gt; New DCR to be defined.  
DCR for 11/21 interferences approved. by TSI.  
(12/01)
TSI will reply about DCR(#15) (~12/4)
15" floor core holes - BMC to approve location and buy off.  Timing TBD
12/19:  Line 2 Anode/Cathode core hole locations needed.  I
    Line 2 layout - TSI to dimension based on Brass Datum's installed, request and provide date.  
</t>
    </r>
    <r>
      <rPr>
        <sz val="12"/>
        <color theme="1"/>
        <rFont val="Calibri"/>
        <family val="2"/>
        <scheme val="minor"/>
      </rPr>
      <t xml:space="preserve">
12/26 Plan:
1/3 - Receive drawings
1/9 - FMG to drill.  
</t>
    </r>
    <r>
      <rPr>
        <sz val="12"/>
        <color rgb="FFFF0000"/>
        <rFont val="Calibri"/>
        <family val="2"/>
        <scheme val="minor"/>
      </rPr>
      <t xml:space="preserve">
1/23:  On track for 1/23 for anode and 1/30 for cathode core holes - Line 2 only </t>
    </r>
    <r>
      <rPr>
        <sz val="12"/>
        <rFont val="Calibri"/>
        <family val="2"/>
        <scheme val="minor"/>
      </rPr>
      <t xml:space="preserve">
1/30 - layout for cathode tomorrow, 2 interferences on the Anode side 
2/6 - TSI and BMC walked and agreed on interferences, waiting on cathode drip pan drawings release date 2/7
2/16 - two holes interference on cathode. BMC to mark up drawing, showing what the move needs to be. FMG to do 15 holes on cathode line 1. 
2/20 - BMC and PCE walking this afternoon to establish core holes needed to drill. Line 2 ongoing </t>
    </r>
  </si>
  <si>
    <t xml:space="preserve">Received </t>
  </si>
  <si>
    <t>2/20 - follow up with GM</t>
  </si>
  <si>
    <t>2/20 - anode up and over, waiting on cathode for the tanks</t>
  </si>
  <si>
    <t xml:space="preserve">Tank location, equipment not same as design change 
2/20 - location will be changed. </t>
  </si>
  <si>
    <t xml:space="preserve">EQ Cell  </t>
  </si>
  <si>
    <t>Electrical panel locations Area 400</t>
  </si>
  <si>
    <t>CC-link uploaded to CR as well</t>
  </si>
  <si>
    <t>Cowintech/Avaco</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</si>
  <si>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Roll Press </t>
    </r>
    <r>
      <rPr>
        <b/>
        <sz val="18"/>
        <rFont val="Arial"/>
        <family val="2"/>
      </rPr>
      <t xml:space="preserve">                                                                                                                                                                                                                                                                                      </t>
    </r>
  </si>
  <si>
    <t xml:space="preserve">Tray Layout </t>
  </si>
  <si>
    <t>CIS</t>
  </si>
  <si>
    <t xml:space="preserve">Dunham/Superior </t>
  </si>
  <si>
    <t>2/13 - Roll press cathode, figure out lines 3 &amp; 4 later. Complete lines 1 &amp; 2
2/22 - additional information on the 2/27</t>
  </si>
  <si>
    <t>Label standards - using the old labels or making new ones</t>
  </si>
  <si>
    <t xml:space="preserve">Design needed from Joong Wong.
1/16 - Joongwon to provide 12" drawings today. Not the 14". Will look at the drawings once received   
JEG to do engineering work to support.  FO approval needed including the material for water fall piping.  
2/13 - back coater wall will block JEG, lead time concerns, 76 welds 
</t>
  </si>
  <si>
    <t>IICC to follow up with JW.
1/9/24 - DCR sent out, and JW reviewing this currently 
1/16 - Joongwon will sign off on the DCR
1/23: JW to supply labels, 2 mos for delivery to UC3.  Need to review standard for consistency.  Clarify nomenclature for printing.  
  Investigate option to make locally-
1/30 - IICC label machine?
2/6 - marketing services inc (julie). Be here mid Feb just for duct. Delivery install plan for all duct work piping. Hot Oil piping
2/13 - arriving on-site 2/16
2/20 - duct labels received, pipe labeling none received yet</t>
  </si>
  <si>
    <t xml:space="preserve">Comparison data sent by 10/20. Need to know the full range of change 
Eric to organize an off-line meeting to level set and define next steps.
Status / Next Steps…?
  Follow MI2 piping, insulate all electronic components.  Heat Trace (?)
  NMP &amp; Cooling Water Lines, All the tanks.  LG asking for same as MI2.  
  Scope to upgrade UC3 is clear.  Quotation needed MEC + Install Team.  ~ 2 weeks to quote.  Follow up mtg MEC &amp; VEC to clarify.  
11/7 - VEC providing pricing next Tuesday for all three options
11/13 - ROM estimates received.  Next steps?
12/5:
Line LIst to be updated and provided by LG including insulation thickness.  Electric panels to be added if needed.  3 weeks to quote.  --&gt; Complete 12/11.  
Targeting 1/5 for Quotation.  </t>
  </si>
  <si>
    <t xml:space="preserve">IICC to send request to Minkoo to evaluate - complete
DCR 002 sent to GM/LG/UC
   Add to drawings &amp; prepare a cost estimate for material &amp; install.  
   Quote to be prepared.
11/13 - ROM estimates received.  Next steps?
Quoted - Need FO approval to proceed.  </t>
  </si>
  <si>
    <t xml:space="preserve">TSI making the labels. Will provide lead time
1/16 - 2 weeks from now. 2/9 arrival 
1/23: 2/9 or 2/16 delivery date…20k labels for Line 1 to be shipped.  
1/30 - TSI to check fabrication time, and air shipment time
2/6 - still on track for 2/16
2/13 - TSI to contact Korea this evening. Quincy has a meeting regarding the Ultium standard 
2/20 - IICC to look into label maker </t>
  </si>
  <si>
    <t>09/19/23 - Capture accordingly to submit a DCR to Ghafari for review.  
9/26:  GF aware, meeting on 9/29.  Update?
10/10:  Roll into Ghafari weekly meeting
10/24 - Meeting, 10/27 will be able to give information to PCE
Status:? 
11/7 - review Friday 11/10
11/15 DCR review 
Part of DC Tower RFI package...?  Package 30% reviewed today.  To be posted by 12/1.  Don to post to CR for PCE review.  End of December supplier to be nominated.  Check CR.   Layouts needed, Quincy to follow up.  
1/16 - End of Jan.  
TBD based on Environmental Equipment schedule.</t>
  </si>
  <si>
    <t xml:space="preserve">FOB dates received:         
Mid October (Absorber, Distallation, Reboiler, Module Skid)
Tower Internal:  Arrived in Lansing 10/23
Control Panel – 
             ASK: early November requested - expedited, early Jan delivery ROS
             MEC: Middle December FOB - Early Feb ROS - VEC ok with delivery date.
             (ROS "Plan" per schedule is 1/1/24)
Tank – Mid Dec or Jan - ROS Plan...?.  MEC procures locally, Jon to clarify ROS dates with MEC.  
Absorber 11/1 Baltimore USA - ROS Plan: 11/30
Pumps/Distributor/Vacuum - ship date…?  Plan ROS: 12/10/23
Towers on-site Line 1: 12/19
                             Line 2: 1/29
                         Craine Schedule - VEC to clarify
Modules on-site: 12/11 (how are these being off-loaded?) - arriving tarped, will need to be unwrapped to lift and set.  
Distillation arrived, stays on truck.  
Absorbers to re-start 12/27, planned arrival in PM.  
Absorbers arriving 1/29/24 on site .
2/5 delivery current forecast.  Stand purification ahead of next delviery.  Continue insulating. 
1/30 - possible new shipping way per Matias 
2/6 - line 3 &amp; 4 together. We are handling the shipping for the last remaining 5 vessels
2/27 - onsite before county work begins </t>
  </si>
  <si>
    <t>John to speak with parties</t>
  </si>
  <si>
    <t xml:space="preserve">Scope gap - define whole scope </t>
  </si>
  <si>
    <t>1st floor design is TSI??
1/23: JEG to pusue design and material after approval.  
1/30 - Ghafari to submit by Friday 
2/6 - 30 additional compressed air drops, 15 per side. 
2/13 - ghafari had their 60% review yesterday 
2/27 - JEG waiting on pricing. John following up with Ghafari to see if were cleared to proceed with 60% drawing</t>
  </si>
  <si>
    <t xml:space="preserve">Meeting at 1pm to review
2/6 - AMS got up there today to start looking at the situation
2/20 - AMS looking into more detail
2/27 - walking tomorrow with Ultium Main. To finalize the locations </t>
  </si>
  <si>
    <t xml:space="preserve">Expedite shipping? 
2/20 - arrive 3/20. Daejin to get a hoist layout to Norris
2/27 - still waiting on the booths. Layout for hoist and rail received </t>
  </si>
  <si>
    <t>2/27 - conti waiting to see if there is an interference and will fix at that time if it does</t>
  </si>
  <si>
    <t>GM/Conti</t>
  </si>
  <si>
    <t>GM/IICC</t>
  </si>
  <si>
    <t>Curtain Wall - Do we have enough to complete 1 Line</t>
  </si>
  <si>
    <t xml:space="preserve">2/27 - coater length </t>
  </si>
  <si>
    <t xml:space="preserve">Roll Filter Anode and Cathode Exhaust - No Panel, is it In or Out </t>
  </si>
  <si>
    <t>Ultium (Jang)</t>
  </si>
  <si>
    <t>Cathode Cable Tray Drawing - Top and Back</t>
  </si>
  <si>
    <t xml:space="preserve">Roll Map Panel Placement </t>
  </si>
  <si>
    <t xml:space="preserve">Install Plan for Outside Fans </t>
  </si>
  <si>
    <t>OHT Rail Installation</t>
  </si>
  <si>
    <t xml:space="preserve">Rotem </t>
  </si>
  <si>
    <r>
      <rPr>
        <strike/>
        <sz val="12"/>
        <color theme="1"/>
        <rFont val="Calibri"/>
        <family val="2"/>
        <scheme val="minor"/>
      </rPr>
      <t xml:space="preserve">SRP Fiber Run - Are there drawings / schematics / cable schedules available?
2nd floor MCC room out to SRP bldg.
</t>
    </r>
    <r>
      <rPr>
        <sz val="12"/>
        <color theme="1"/>
        <rFont val="Calibri"/>
        <family val="2"/>
        <scheme val="minor"/>
      </rPr>
      <t>Material? TSI to provide data sheet</t>
    </r>
  </si>
  <si>
    <t>50% information prepared.  BMC &amp; TSI discussing.  
Include delivery schedule for Lines 2-4.  Line 1 here.
TSI to review with UC2 and provide feedback.  1/30.
1/30 - elevations, sign off sheets, 
2/6 - TSI answer by Friday
2/13 - TSI one more day
2/20 - TSI sending by now
2/27 - Juno to send to BMC</t>
  </si>
  <si>
    <t>2/6 - TSI to field check. Conti checked and its not even close 
2/13 - TSI to fix
2/27 - Conti electric to check CR</t>
  </si>
  <si>
    <t>Isolation valves for Cathode</t>
  </si>
  <si>
    <t>Conti submitted a quote to IICC</t>
  </si>
  <si>
    <t>Cathode 1-2 Slurry Buffer Tank - Disconnect Switch Damage</t>
  </si>
  <si>
    <r>
      <t xml:space="preserve">Anode delivery date (End Feb), </t>
    </r>
    <r>
      <rPr>
        <sz val="12"/>
        <color rgb="FFFF0000"/>
        <rFont val="Calibri"/>
        <family val="2"/>
        <scheme val="minor"/>
      </rPr>
      <t>Cathode - Mid Feb 8-14</t>
    </r>
    <r>
      <rPr>
        <sz val="12"/>
        <rFont val="Calibri"/>
        <family val="2"/>
        <scheme val="minor"/>
      </rPr>
      <t xml:space="preserve">. Panels not arriving till </t>
    </r>
    <r>
      <rPr>
        <sz val="12"/>
        <color rgb="FFFF0000"/>
        <rFont val="Calibri"/>
        <family val="2"/>
        <scheme val="minor"/>
      </rPr>
      <t>march 4-8th</t>
    </r>
    <r>
      <rPr>
        <sz val="12"/>
        <rFont val="Calibri"/>
        <family val="2"/>
        <scheme val="minor"/>
      </rPr>
      <t xml:space="preserve">. Complete shipping list by 2/8
2/21 - Anode material check. Update packing list to show container number and arrival on site 
</t>
    </r>
  </si>
  <si>
    <t xml:space="preserve">Cowintech to respond with an email 
2/14 - shipment dates for rest of equipment Avaco/Cowintech 
2/28 - ASI still needs updates and what has been changed </t>
  </si>
  <si>
    <t>ASI/Conti M</t>
  </si>
  <si>
    <t>Updated Drawings - Mezz, VDLs, Platforms - Area 200</t>
  </si>
  <si>
    <t>Allowed to go off Power Matrix uploaded by EQ Cell on 2/13 - Area 400</t>
  </si>
  <si>
    <t xml:space="preserve">Conti to Submit DCR </t>
  </si>
  <si>
    <t>Support on the floor - waiting for sign offs, etc.</t>
  </si>
  <si>
    <t>Updated packing list, and an accurate packing list of anything coming in the future</t>
  </si>
  <si>
    <t>Conti M</t>
  </si>
  <si>
    <t>UT for Hookups - Chilled Water: No pipe size</t>
  </si>
  <si>
    <t>Flow Meter and Thermostat - Will adjust drops, need location for both items</t>
  </si>
  <si>
    <t>Spider Boxes in Roll Press</t>
  </si>
  <si>
    <t>C</t>
  </si>
  <si>
    <t xml:space="preserve">Line 2 Equipment layout drawings </t>
  </si>
  <si>
    <t xml:space="preserve">Centerlines for Cathode Line 2 needed, confirm alignment and or additional measures to be taken.  
     </t>
  </si>
  <si>
    <t xml:space="preserve">11/14 - Jangpill, and construction team to review this further. GM, IPD, Sail team, and LG construction for this discussion
Daejin to provide model overlaying coaters (Anode Lines 2 &amp; 4) in building space accounting for all building columns.                        
-&gt; Cathode line 1 by 11/17, rest of the lines by end of next week
--&gt; Jangpill &amp; Charlie evaluating column relocation Cathode Lines 2 &amp; 4 (cost and timing).                                                                                           Due: 11/22
11/21 - Daejin to provide answer by Friday.  Follow up meeting 11/29, 30 J. Maclean to schedule.  
(11/20.23)
* Cathode line #1 center line 40mm shift layout drawing completed
and copper range upload / Provided to Norris (11/16)
(11/27.23)
* Drawings applied with the line 2~4 avoidance plan To be uploaded copper range today (11/27)
No building column move, Daejin updating drawings today for final locations.  Follow up meeting to be scheduled - J. Maclean by 12/1.  Meeting held.  Team is aligned on shifts.  Drawings to be updated with dimensions off building columns.  
(12/04.23)
* Cathode #2 Top pit Stage revision drawing Copper range upload completed (12/04)
* Cathode/Anode #2 line marking drawing in progress (~12/15)
Follow up when drawings released on CR.
Line 2 uploaded 12/15 - verify
1/16 - still need to verify centerlines. Check drawings 
1/23 - Norris asking to put center lines in, discuss at White Board logistics to clear space and time.  
1/30 - Daejin working on drawings still
2/6 - centerlines end of this week. Cathode received, unsure if its final line
2/13 - anode done, and verifying centerline on cathode 
2/20 - getting shot today on cathode. anode - holes and elevation currently 
2/27 - cathode - centerlines complete, columns are not. Not holding anything up currently 
3/5 - cathode bridge has not begun, month out from beginning the bridge.
line 3 centerline layout drawings - waiting on Korea, drawings coming in today 3/6 due date  </t>
  </si>
  <si>
    <t xml:space="preserve">Hirano to submit ASAP.  Mfg drawings available, Hirano to describe install with separate document.  Hirano to UC 12/27, UC to IICC 12/28.  
1/24 - floor walk later today 
2/13 - drawings received, evaluate work and timing 
2/20 - anode approved design by Minkoo, cathode still being worked on 
3/5 - AMS working on the cathode side drawings. Minkoo to explain air flow for cathode next week </t>
  </si>
  <si>
    <t>AMS/Minkoo</t>
  </si>
  <si>
    <t xml:space="preserve">2/20 - received more wire, and working on getting more adhesive. Joongwon is purchasing 
3/5 - send spec to Joongwon, figure out how much needed per coater </t>
  </si>
  <si>
    <t xml:space="preserve">2/20 - Conti working on pricing for this item will be sent to IICC. Conti to mount to column 
3/5 - 18 Anode and cathode need to be moved </t>
  </si>
  <si>
    <t>3/5 - In, conti figuring out what is needed and how to make it work - Wooshin to figure out</t>
  </si>
  <si>
    <t>Minbo</t>
  </si>
  <si>
    <t xml:space="preserve">Coater Cleanliness - Walk Path, Equipment, etc. </t>
  </si>
  <si>
    <r>
      <t xml:space="preserve">Piping Drawing Release Plan:     
                                             Support                              Iso
               Anode 2F             9/27                                     9/27
               Cathode 2F         10/15   - 10/30                     10/15 - 10/30
               Anode 1F             10/30     10/20                      10/30 - 10/20
               Cathode 1F         10/30   - 10/30                     10/30 - 10/30
               Coater                  11/5                                     11/15
→ CAD 2D Layout (~11/28), 3D/ISO(~12/19), Support 2D drawing(~12/22)
Pipe Matrix to be reposted today 11/29 (incomplete)
</t>
    </r>
    <r>
      <rPr>
        <sz val="12"/>
        <color theme="1"/>
        <rFont val="Calibri"/>
        <family val="2"/>
        <scheme val="minor"/>
      </rPr>
      <t xml:space="preserve">Lines 1 &amp; 2 need to be 100% Design Freeze.  IICC requesting LG support to enforce this with TSI.  Revisions + On Holds + Missing will result in a Line 1 Installation Delay.  
22 new drawings uploaded to CR 12/11.              
Changes after freeze date will be rejected and added to Continuous Improvement work/budget.  
12/26:  Anode ISO's - released however some still on-hold
              Cathode ISO's - 12/27 release - still with some on-hold
              Piping Support - 12/28 release
             Corridor Layout still open - TSI to provide date.
1/9/24 - on hold pipe will be removed. 
</t>
    </r>
    <r>
      <rPr>
        <sz val="12"/>
        <color rgb="FFFF0000"/>
        <rFont val="Calibri"/>
        <family val="2"/>
        <scheme val="minor"/>
      </rPr>
      <t xml:space="preserve">
1/16 - releases the 1/19 &amp; 1/26
1/23 - TSI needs to supply drawings keep ahead of Conti.
1/30 - detail drawing released 2/16 for Anode (All three areas), 4,000 tube by tmrw 1/31
2/6 - anode second floor uploaded, anode 2/16. 
2/13 - anode first floor uploaded. detailed support drawings. Coater corridor anode 2/16
2/20 - waiting on 60 more cathode 1st floor. 3D model 2/27 anode, 3/12 cathode
3/19 - final date for pipe supports 
2/27 - TSI has the 3D drawing for coater corridor rework - Anode first. 3/12 still date for cathode. Line 2 - May 5th and final release 5/25
3/5 - coater rework  - 3/12 still. Drops: Anode - 3/25 and cathode 3/27 
 </t>
    </r>
  </si>
  <si>
    <r>
      <t>To be clarified PCE &amp; IICC
Confirm exact SOW - SRP end TBD
John MacLean to follow up with UC2 Execution team.
MEC/TSI review next week on hand-off.
T</t>
    </r>
    <r>
      <rPr>
        <sz val="12"/>
        <color theme="1"/>
        <rFont val="Calibri"/>
        <family val="2"/>
        <scheme val="minor"/>
      </rPr>
      <t xml:space="preserve">SI providing material --&gt; Drawing status?
12/26:  To be checked with HQ.  Yubeen to provide dates.  </t>
    </r>
    <r>
      <rPr>
        <sz val="12"/>
        <rFont val="Calibri"/>
        <family val="2"/>
        <scheme val="minor"/>
      </rPr>
      <t xml:space="preserve">
1/9/24 - PCE and TSI speaking after whiteboard meeting Wednesday
1/16 - Yubeen to check on timing
1/23 -  Yubeen checking on drawings + converters and fan out kits.  
1/30 - names of the panels and where to land once at the panel. Materials as well, converters and fan out kits no information on 
SRP cable schedule released 2/2
2/6 - PCE has a prelim drawing. Jang checking on this. Has to align with RTSO for cathode 
2/13 - PCE has not received, Quincy following up with Jang
2/20 - Jang having meeting today at 7pm with MCE, PCE just needs name of panel. TSI to provide data sheet this week 
3/5 - PCE needs whole data sheet, need to translate from Korean  </t>
    </r>
  </si>
  <si>
    <r>
      <rPr>
        <u/>
        <sz val="12"/>
        <color theme="1"/>
        <rFont val="Calibri"/>
        <family val="2"/>
        <scheme val="minor"/>
      </rPr>
      <t>Cathode - Gantry Rail:</t>
    </r>
    <r>
      <rPr>
        <sz val="12"/>
        <color theme="1"/>
        <rFont val="Calibri"/>
        <family val="2"/>
        <scheme val="minor"/>
      </rPr>
      <t xml:space="preserve">
2 sets of drawings, show 3 different dimensions of the gantry beam - gantry is 23' wide, what length does it need to be? 
Need drawings uploaded to CR</t>
    </r>
  </si>
  <si>
    <r>
      <t xml:space="preserve">Area 200  Equipment List / Information Requested:
1)	GAD Drawings
2)	SignOff Sheets for each piece of equipment
3)	Drip Pans – Identification, layout, crate info
4)	</t>
    </r>
    <r>
      <rPr>
        <sz val="12"/>
        <color rgb="FFFF0000"/>
        <rFont val="Calibri"/>
        <family val="2"/>
        <scheme val="minor"/>
      </rPr>
      <t>Equipment Elevations</t>
    </r>
    <r>
      <rPr>
        <sz val="12"/>
        <rFont val="Calibri"/>
        <family val="2"/>
        <scheme val="minor"/>
      </rPr>
      <t xml:space="preserve">
5)	Sequence of Insall – which units are required per line, which are needed for “Sample Build”
6)	Assistance in Building Material Request Sheets, can build once GAD’s received and can get with K. Moon to help populate information (crate info) like we did for Area 100 Equipment.</t>
    </r>
  </si>
  <si>
    <t>Anode complete, Cathode not complete yet 
3/5 - TSI to upload to CR</t>
  </si>
  <si>
    <t>TSI to look at this item 
2/13 - TSI to order new one 
2/20 - PCE to speak with team 
2/27 - Has not been replaced, TSI looking into it. TSI needs to tell us what needs to be done here. Conduit drops in a week and a half
3/5 - part arriving Friday 3/8</t>
  </si>
  <si>
    <t>2/13 - layout different than the GAD. 
2/20 - TSI doing a revision, will write an email to BMC
2/27 - TSI needs to revise the GAD for corridor 
3/5 - will have the revision tomorrow 3/6</t>
  </si>
  <si>
    <t>Bolts are the wrong size, using multiple washers to fill, double lock washers, double jam nuts
Spacing between supports 
Main rail to sub beam connection 
missing load rating signage on rails
2/27 - Rotem looking into it and providing feedback by 3/5
3/5 - Lead time and delivery dates for bolts
Delivery Thursday 3/7 and BMC back on the work 3/8</t>
  </si>
  <si>
    <t>Update - Mazella electrical parts and pieces (BOM)</t>
  </si>
  <si>
    <t>Trim around the main mixer floor</t>
  </si>
  <si>
    <t>Cowintech - 2 crates not showing up on shippers, On site or still not here?</t>
  </si>
  <si>
    <t xml:space="preserve">CAD drawing for Cathode is mirrored - need corrections </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</si>
  <si>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Area 300</t>
    </r>
    <r>
      <rPr>
        <b/>
        <sz val="18"/>
        <rFont val="Arial"/>
        <family val="2"/>
      </rPr>
      <t xml:space="preserve">                                                                                                                                                                                                                                                                                  </t>
    </r>
  </si>
  <si>
    <t>3/6 - cowintech to look in the yard for these two crates. Cowintech checking with headquarters (10/19, 28/29) - electrical area 100</t>
  </si>
  <si>
    <t>Avaco to discuss with HQ and get date 
once the final brass datums go in on the 24th. Avaco will need 1 week to finalize drawing 
2/28 - drawings in two weeks 3/13, max 3 weeks 
3/6 - stockers uploaded, conveyors still being worked on per Avaco - 3/15</t>
  </si>
  <si>
    <t xml:space="preserve">Date for the fix? ASI working in the field to remove. Answer by 2/23
2/28 - fix is engineered but no part to complete this work. Arrival march 7th 
3/6 - Avaco to provide tracking number </t>
  </si>
  <si>
    <t>Elevators, Lifters - Pancake, Conveyors - On Site Date - Area 300</t>
  </si>
  <si>
    <t>Avaco to provide date 3/1
3/6 - Avaco to send most updated shipper</t>
  </si>
  <si>
    <t xml:space="preserve">Kiju working with headquarters to coordinate help on the floor </t>
  </si>
  <si>
    <t xml:space="preserve">Next week update </t>
  </si>
  <si>
    <t xml:space="preserve">OHT - Cathode Line #2 missing dimensions </t>
  </si>
  <si>
    <t>Rotem</t>
  </si>
  <si>
    <t xml:space="preserve">Washers for lines 3 &amp; 4 are needed, approx. 2,200 needed to complete the work, 14 pieces short to complete all 4 lines </t>
  </si>
  <si>
    <t>B1 install is held up now with BMC/Superior electric not completing the work</t>
  </si>
  <si>
    <t xml:space="preserve">Heater needs to be relocated. It is currently at NOHD 6. In the pathway of conveyor stage installation </t>
  </si>
  <si>
    <t>400 North M.6-40 column electrical panels and conduit will have to be relocated. The conveyor and stage need to be installed in this location</t>
  </si>
  <si>
    <t xml:space="preserve">2/29 - Conti has requested layout from CIS, information provided to Jay Chul and John Maclean
3/7 - John received information this morning, Conti has not received anything </t>
  </si>
  <si>
    <t>Cable Specs - Enviro</t>
  </si>
  <si>
    <t>3/7 - CIS currently working on this for Conti,</t>
  </si>
  <si>
    <t>PRI</t>
  </si>
  <si>
    <t xml:space="preserve">Pipe Main Drawings </t>
  </si>
  <si>
    <t>Ghafari</t>
  </si>
  <si>
    <t>Allied</t>
  </si>
  <si>
    <t xml:space="preserve">Matrix for materials </t>
  </si>
  <si>
    <t>Jig formation &amp; Charge/Discharge duct work has been stubbed out without any drops down for Allied to make connections</t>
  </si>
  <si>
    <t>IPD Facility</t>
  </si>
  <si>
    <t xml:space="preserve">Disconnect and Reconnect of the High Temp Aging Duct Work - 4 Per room </t>
  </si>
  <si>
    <t>Allied/IICC</t>
  </si>
  <si>
    <t xml:space="preserve">Procurement of the correct anode damper actuators </t>
  </si>
  <si>
    <t xml:space="preserve">Shims - install direction needed, where are the shims to be installed? </t>
  </si>
  <si>
    <t xml:space="preserve">Update drawings for lines 2-4 for new bolt configuration </t>
  </si>
  <si>
    <t xml:space="preserve">BMC </t>
  </si>
  <si>
    <t>Update drawing dimensions for centerlines, off columns</t>
  </si>
  <si>
    <t>Updated models provided lines 2-4. Ultium to run clash report</t>
  </si>
  <si>
    <t>Roll Leveling Progress</t>
  </si>
  <si>
    <t>Norris/Daejin</t>
  </si>
  <si>
    <t>CAD drawings for Anode and Cathode Lines #3 and #4 SUS Plate</t>
  </si>
  <si>
    <t>Air temp sensor (side blower)
Gas flow meter cathode duct</t>
  </si>
  <si>
    <t xml:space="preserve">Additional 200mm cable tray needed, currently out </t>
  </si>
  <si>
    <t xml:space="preserve">Wooshin to provide email to take from line 2, and will replace on line 2. Conti owes wooshin a qty. Follow up next week </t>
  </si>
  <si>
    <t xml:space="preserve">3/12 - Minkoo looking into this item </t>
  </si>
  <si>
    <t xml:space="preserve">Daejin to take confined space training, Norris to hire 2 additional guys to help with the process. </t>
  </si>
  <si>
    <t>Jangpill Oh</t>
  </si>
  <si>
    <t xml:space="preserve">2/20 - there will be pipe modification for this work. 1 location, supply line 
2/27 - Jeg working their way towards this interconnection piping (blower coils) 
3/5 - JEG to modify once they get there
3/12 - Minkoo to answer </t>
  </si>
  <si>
    <t xml:space="preserve">Line 1 Cathode, plus Line 2 SUS Plate </t>
  </si>
  <si>
    <t>Need to relocate Shambaugh sprinker pipe 
2/20 - pending submission later today
2/27 - GM sent information out this morning to Minboo. Need to take another look at it
3/5 - waiting on revised drawings 
3/12 - On copper range now</t>
  </si>
  <si>
    <t>Centerline and Ductwork is off for Anode Line 2 - same as line 1</t>
  </si>
  <si>
    <t>3/5 - by the end of this week (Wooshin)
3/12 - new one from wooshin</t>
  </si>
  <si>
    <t>Auto Dampers - In</t>
  </si>
  <si>
    <t xml:space="preserve">3/5 - Jang requesting pictures
3/12 - </t>
  </si>
  <si>
    <t xml:space="preserve">Anode Line 1 - Pit SUS Plate </t>
  </si>
  <si>
    <t xml:space="preserve">Equipment in Corridor and Drip Pans - Anode </t>
  </si>
  <si>
    <t xml:space="preserve">Pipe Labeling </t>
  </si>
  <si>
    <t>Temp Probe for the blowers</t>
  </si>
  <si>
    <t>Clash report has been done, meeting Thursday at 1pm to discuss</t>
  </si>
  <si>
    <t>Quincy</t>
  </si>
  <si>
    <t>Rotem/TSI</t>
  </si>
  <si>
    <t>Have shared center line drawings, but BMC does not have the GAD drawings for 3 &amp; 4. GAD line 3 - May 3rd</t>
  </si>
  <si>
    <t xml:space="preserve">Line 1 is complete, needs to be reflected on lines 2-4 </t>
  </si>
  <si>
    <t>TSI to review. Will send an email to team once reviewed and uploaded</t>
  </si>
  <si>
    <t>TSI/Mazzella</t>
  </si>
  <si>
    <t xml:space="preserve">Waiting on drawings from mazzella. </t>
  </si>
  <si>
    <t xml:space="preserve">Support 11/5; Iso 11/15
Design Version #28 will be released in 2 weeks.  Impact timing TBD!
(11/22)
Drawing release plan : Mixer room, Corridor, Coader Top/Back (Cathode/anode)
→ CAD 2D Layout (~11/28), 3D/ISO(~12/19), Support 2D drawing(~12/22)
All Coater Corridor 100% on-hold.  Delay TBD.
Status: Conti to check 12/21 deliveries per TSI email on Copper Range.
2/13 - redesign Anode 2/15, cathode 2/22. Final submission - Anode 2/27, and cathode 3/7 
2/27 - 3/5 anode and 3/19
3/12 - finalized drawing 3/25 &amp; 3/27, support released on 3/15 Cathode. 
</t>
  </si>
  <si>
    <r>
      <t xml:space="preserve">Delay anticipated for MCC rooms.  Delay in mixing still being quantified.   
Order deadlines for Line 2 will be determined by SAIL/IICC/PCE to avoid ordering delays in future.
</t>
    </r>
    <r>
      <rPr>
        <sz val="12"/>
        <color rgb="FFFF0000"/>
        <rFont val="Calibri"/>
        <family val="2"/>
        <scheme val="minor"/>
      </rPr>
      <t xml:space="preserve">12/12:  All lines ordered TSI to provide dates for arrival
BOM for LInes 1-4 to be uploaded to CR today.(12/12)
</t>
    </r>
    <r>
      <rPr>
        <sz val="12"/>
        <rFont val="Calibri"/>
        <family val="2"/>
        <scheme val="minor"/>
      </rPr>
      <t xml:space="preserve">12/19 PCE submitted spreadsheet detailing quantites received of tray and hardware
PCE is in dire need of 1/2" threaded rod &amp; hold down clamps.  Will arrive 12/21, 22
</t>
    </r>
    <r>
      <rPr>
        <sz val="12"/>
        <color rgb="FFFF0000"/>
        <rFont val="Calibri"/>
        <family val="2"/>
        <scheme val="minor"/>
      </rPr>
      <t>Additional "RED" items identified 12/21.  TSI to provide order &amp; delivery dates.</t>
    </r>
    <r>
      <rPr>
        <sz val="12"/>
        <rFont val="Calibri"/>
        <family val="2"/>
        <scheme val="minor"/>
      </rPr>
      <t xml:space="preserve">  
1/16 - PCE to review what cable tray has been received. 
</t>
    </r>
    <r>
      <rPr>
        <b/>
        <sz val="12"/>
        <rFont val="Calibri"/>
        <family val="2"/>
        <scheme val="minor"/>
      </rPr>
      <t xml:space="preserve">1/23 - PCE to send material summary.  Priorities for next deliveries.  </t>
    </r>
    <r>
      <rPr>
        <sz val="12"/>
        <rFont val="Calibri"/>
        <family val="2"/>
        <scheme val="minor"/>
      </rPr>
      <t xml:space="preserve">
1/30 - TSI working with PCE, positive feedback 
2/6 - not providing vendor ETA. 2-3 weeks
2/16 - received some fittings, now waiting for ETA. Moving forward in other areas but could get started on this
2/20 - still waiting on fittings, no ETA yet been 3 weeks to date. Strut rod put in order today. Have to come back for the 9" fittings 
2/27 - received 9" fittings, waiting on 9" tray. Big delivery last week - ok for a bit 
3/5 - PCE figuring out what fittings they need to complete the job 
3/12 - window clamps not fitting, waiting game at this time</t>
    </r>
  </si>
  <si>
    <t>Supports on the side of the mixers not holding the weight</t>
  </si>
  <si>
    <t xml:space="preserve">3/19 - 4/6
</t>
  </si>
  <si>
    <t>TSI to check onsite 
3/12 - TSI to walk with Jang</t>
  </si>
  <si>
    <r>
      <t xml:space="preserve">1/16 - released after core hole drawings, 1/31
</t>
    </r>
    <r>
      <rPr>
        <b/>
        <sz val="12"/>
        <rFont val="Calibri"/>
        <family val="2"/>
        <scheme val="minor"/>
      </rPr>
      <t>1/23:  Yubeen dates:
Anode 1F/2F - 1/29
Anode Corr - 2/1
Cathode 1F/2F - 2/7
Cathode Corr - 2/15
1/30 - Anode first and second floor received. Cathode still on track</t>
    </r>
    <r>
      <rPr>
        <sz val="12"/>
        <rFont val="Calibri"/>
        <family val="2"/>
        <scheme val="minor"/>
      </rPr>
      <t xml:space="preserve">
2/13 - TSI to call tonight and check on the GAD drawings
2/20 - line 3 GAD end of March, line 2 complete plus 45 days
3/5 - 
3/19 first release, and 4/6 for line 2 detail drawing release. 
GAD corridor - 3/5
Line 3: 5/3, and 5/24 </t>
    </r>
  </si>
  <si>
    <t xml:space="preserve">Area 100 - DCR submitted, OEM + Ultium approval to use needed.  
Cowin tech directs to use and take any future risk of failure.  
Need to close out DCR formally. 
2/7 - few weeks away
2/14 - once we get to lower track that is when we require the chem anchors - arriving 2/21. 
2/21 - Area 100 - financial DCR. 
2/28 - cowintech wants ASI to purchase the chemical anchors 
3/6 - materials arriving friday for all area 100 - 3/8 Dewalt 
3/13 - going through check sheet now will be stopped after that is complete. </t>
  </si>
  <si>
    <t>Avaco sending qty to ASI 2/2
2/7 - qty received, ASI to try anchors next
2/14 - Avaco to provide answer by tomorrow morning on wedge anchors 
2/21 - avaco supplying all new wedge anchors. Date? 200 Anode - 2/26, and rest in shipping, waiting on ETA
2/28 - received partial orders for both chem and wedge anchors. Arriving March 1st (Penn Tool). 
3/6 - last two orders have been received. total count is 8,020. Chem anchor dates needed, Avaco to reach out
3/13 - Avaco - isnt slowing ASI down but dont have full order just yet</t>
  </si>
  <si>
    <t>ASI and cowintech to talk 2/15
2/21 - still need Area 200 conveyor drawing. Avaco uploaded Jan 26th
2/28 - line marking drawing but back to the datums is needed. 200 Jumbo
3/6 - Avaco uploaded Jumbo 2 on CR - drawings in Area 300
3/13 - Area 300 by 3/15</t>
  </si>
  <si>
    <t xml:space="preserve">Wall at 20.5 column line </t>
  </si>
  <si>
    <t>BMC/Ultium</t>
  </si>
  <si>
    <t xml:space="preserve">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t>
  </si>
  <si>
    <t>Avaco to provide Friday 3/15</t>
  </si>
  <si>
    <t>Area 400 - Jig formation drawings not coming off the datum lines, currently coming over columns. Use B2 datum</t>
  </si>
  <si>
    <t xml:space="preserve">Area 400 - wedge anchors </t>
  </si>
  <si>
    <t>``</t>
  </si>
  <si>
    <t xml:space="preserve">Follow up </t>
  </si>
  <si>
    <t xml:space="preserve">Jumbo Roll and Pancake Air Drops </t>
  </si>
  <si>
    <t>OEM</t>
  </si>
  <si>
    <t>All Drawings for Lam &amp; Stack, and Packaging</t>
  </si>
  <si>
    <t xml:space="preserve">3/14 - CIS and Conti working on it </t>
  </si>
  <si>
    <t xml:space="preserve">Tray routing for the feeders - Jig Formation, D3 conveyor </t>
  </si>
  <si>
    <t>MCE</t>
  </si>
  <si>
    <t>Cycler Room - OEM? Equipment arrival 4/15</t>
  </si>
  <si>
    <t>Process Panels</t>
  </si>
  <si>
    <t>ASAP</t>
  </si>
  <si>
    <t xml:space="preserve">3/5 - rack to the blower fan. 
3/12 - follow up with VEC - discuss with Chad asap </t>
  </si>
  <si>
    <t>GAD for Line 2 - Release Dates. Line layout drawings at a minimum</t>
  </si>
  <si>
    <t>12/26/2023
3/25/24</t>
  </si>
  <si>
    <t>2/29/2024
3/18/24</t>
  </si>
  <si>
    <t>3/12 - Conti to review IFC drawings and confirm no issues</t>
  </si>
  <si>
    <t>3/12/2024
3/19/24</t>
  </si>
  <si>
    <r>
      <t xml:space="preserve">TSI to send email about this matter. </t>
    </r>
    <r>
      <rPr>
        <sz val="12"/>
        <color rgb="FFFF0000"/>
        <rFont val="Calibri"/>
        <family val="2"/>
        <scheme val="minor"/>
      </rPr>
      <t>Need direction on bracket that can support the weight. Materials to be provided by TSI ASAP</t>
    </r>
  </si>
  <si>
    <t>Relocation of the AC/DC Towers (Duct work only and not AC/DC Towers?)</t>
  </si>
  <si>
    <t>Clarify open issue</t>
  </si>
  <si>
    <r>
      <t xml:space="preserve">2/27 - how to repair duct work, panels set in final place
3/19 - </t>
    </r>
    <r>
      <rPr>
        <sz val="12"/>
        <color rgb="FFFF0000"/>
        <rFont val="Calibri"/>
        <family val="2"/>
        <scheme val="minor"/>
      </rPr>
      <t xml:space="preserve">AVI/AMS to provide quote to reinstall duct work </t>
    </r>
  </si>
  <si>
    <t>3/5/2024
3/19/24</t>
  </si>
  <si>
    <r>
      <t xml:space="preserve">2/27 - currently being manufactured. 
3/5 - line 2: onsite late May, cathode line 1 middle and back mid of April 
3/12 - Kwak to confirm shipping date </t>
    </r>
    <r>
      <rPr>
        <sz val="12"/>
        <color rgb="FFFF0000"/>
        <rFont val="Calibri"/>
        <family val="2"/>
        <scheme val="minor"/>
      </rPr>
      <t>(Determine project delay pending confirm ship date)</t>
    </r>
  </si>
  <si>
    <t>Humidity Sensors - Locations. Confirm mounting brackets being provided by DCI</t>
  </si>
  <si>
    <t>Request quote to complete additional scope of work</t>
  </si>
  <si>
    <t xml:space="preserve">Schedule walk for corridor (3/15 - complete). Install delayed to 3/25 when piping design is complete </t>
  </si>
  <si>
    <t>Apro</t>
  </si>
  <si>
    <t xml:space="preserve">Confirm IPD will relocate electrical panels in the immediate future </t>
  </si>
  <si>
    <t>3/11/2024
3/19/24</t>
  </si>
  <si>
    <t>Line Marking - Notch and Dry</t>
  </si>
  <si>
    <t xml:space="preserve">Line Marking - Lam and Stack </t>
  </si>
  <si>
    <t xml:space="preserve">Check status of progress </t>
  </si>
  <si>
    <t>Waiting on material - check status of progress</t>
  </si>
  <si>
    <t xml:space="preserve">Confirm with LG PRI (Notch and Dry team) that their line marking drawings are consistent with LG PRI (L&amp;S, Packaging team) </t>
  </si>
  <si>
    <t>Minkoo/DCI</t>
  </si>
  <si>
    <t xml:space="preserve">G-Comply Kick Off to be scheduled </t>
  </si>
  <si>
    <t>TSI to provide BOM to PCE</t>
  </si>
  <si>
    <t xml:space="preserve">TSI to provide delivery dates for missing Line 1 materials </t>
  </si>
  <si>
    <t>TSI/Phong</t>
  </si>
  <si>
    <r>
      <rPr>
        <u/>
        <sz val="12"/>
        <color theme="1"/>
        <rFont val="Calibri"/>
        <family val="2"/>
        <scheme val="minor"/>
      </rPr>
      <t xml:space="preserve">Anode - SiO dumping hopper rail: </t>
    </r>
    <r>
      <rPr>
        <sz val="12"/>
        <color theme="1"/>
        <rFont val="Calibri"/>
        <family val="2"/>
        <scheme val="minor"/>
      </rPr>
      <t xml:space="preserve">
- Need drawings uploaded to CR
- Missing details on connection points
- Hanger holes do not line up with beam holes
- Revised dimensions of rail location as the SiO dumping hopper has moved to center over hole
- Hardware </t>
    </r>
  </si>
  <si>
    <t>Mazella Rail - all layouts and all materials on site for Lines 2-3 Anode and Cathode. This work could be going on now</t>
  </si>
  <si>
    <t xml:space="preserve">OHT - Location of supports for Cathode Line 3 </t>
  </si>
  <si>
    <t xml:space="preserve">OHT - Anode and Cathode Line 4 install drawings </t>
  </si>
  <si>
    <t>OHT - Platform lines 2-4 drawings and clash review with TSI</t>
  </si>
  <si>
    <t xml:space="preserve">OHT - Line 3 Center line </t>
  </si>
  <si>
    <t xml:space="preserve">OHT - Electrical cable and conduit for interconnect between the mains and hoists </t>
  </si>
  <si>
    <t xml:space="preserve">Ultium </t>
  </si>
  <si>
    <t xml:space="preserve">OHT - Drawings for interconnects </t>
  </si>
  <si>
    <t>Dunham/Ghafari</t>
  </si>
  <si>
    <t>Anode - SIO dumping hopper rail - Drawings uploaded to CR</t>
  </si>
  <si>
    <t>Anode - SIO dumping hopper rail - Missing details on connection points</t>
  </si>
  <si>
    <t xml:space="preserve">Anode - SIO dumping hopper rail - Hardware </t>
  </si>
  <si>
    <t>Revised dimensions of rail location as the SIO dumping hopper has moved to center over hole</t>
  </si>
  <si>
    <t xml:space="preserve">Anode - SIO dumping hopper rail - Hanger holes do not line up with beam holes </t>
  </si>
  <si>
    <t>Drawings &amp; Document Control Log</t>
    <phoneticPr fontId="1" type="noConversion"/>
  </si>
  <si>
    <t>Project :</t>
    <phoneticPr fontId="1" type="noConversion"/>
  </si>
  <si>
    <t>Ultium Cells 3 - #2</t>
    <phoneticPr fontId="1" type="noConversion"/>
  </si>
  <si>
    <t>Supplier :</t>
    <phoneticPr fontId="1" type="noConversion"/>
  </si>
  <si>
    <t>TSI</t>
    <phoneticPr fontId="1" type="noConversion"/>
  </si>
  <si>
    <t>Discipline :</t>
    <phoneticPr fontId="1" type="noConversion"/>
  </si>
  <si>
    <t>Process &amp; Piping</t>
    <phoneticPr fontId="1" type="noConversion"/>
  </si>
  <si>
    <t>Updated :</t>
    <phoneticPr fontId="1" type="noConversion"/>
  </si>
  <si>
    <t>2024.02.21</t>
    <phoneticPr fontId="1" type="noConversion"/>
  </si>
  <si>
    <t>For Piping ISO Drawings Only</t>
    <phoneticPr fontId="1" type="noConversion"/>
  </si>
  <si>
    <t>Latest Issue</t>
    <phoneticPr fontId="1" type="noConversion"/>
  </si>
  <si>
    <t>1st Issue</t>
    <phoneticPr fontId="1" type="noConversion"/>
  </si>
  <si>
    <t>2nd Issue</t>
    <phoneticPr fontId="1" type="noConversion"/>
  </si>
  <si>
    <t>3rd Issue</t>
    <phoneticPr fontId="1" type="noConversion"/>
  </si>
  <si>
    <t>4th Issue</t>
    <phoneticPr fontId="1" type="noConversion"/>
  </si>
  <si>
    <t>5th Issue</t>
    <phoneticPr fontId="1" type="noConversion"/>
  </si>
  <si>
    <t>No</t>
    <phoneticPr fontId="1" type="noConversion"/>
  </si>
  <si>
    <t>Electrode</t>
    <phoneticPr fontId="1" type="noConversion"/>
  </si>
  <si>
    <t>Line</t>
    <phoneticPr fontId="1" type="noConversion"/>
  </si>
  <si>
    <t>Area</t>
    <phoneticPr fontId="1" type="noConversion"/>
  </si>
  <si>
    <t>Document Number</t>
    <phoneticPr fontId="1" type="noConversion"/>
  </si>
  <si>
    <t>Document Title</t>
    <phoneticPr fontId="1" type="noConversion"/>
  </si>
  <si>
    <t>Category</t>
    <phoneticPr fontId="1" type="noConversion"/>
  </si>
  <si>
    <t>Team</t>
    <phoneticPr fontId="1" type="noConversion"/>
  </si>
  <si>
    <t>Person</t>
    <phoneticPr fontId="1" type="noConversion"/>
  </si>
  <si>
    <t>Fluid</t>
    <phoneticPr fontId="1" type="noConversion"/>
  </si>
  <si>
    <t>Priority</t>
    <phoneticPr fontId="1" type="noConversion"/>
  </si>
  <si>
    <t>Sequence</t>
    <phoneticPr fontId="1" type="noConversion"/>
  </si>
  <si>
    <t>Line Number</t>
    <phoneticPr fontId="1" type="noConversion"/>
  </si>
  <si>
    <t>Welding type</t>
    <phoneticPr fontId="1" type="noConversion"/>
  </si>
  <si>
    <t>Status</t>
    <phoneticPr fontId="1" type="noConversion"/>
  </si>
  <si>
    <t>Fabricated Date</t>
    <phoneticPr fontId="1" type="noConversion"/>
  </si>
  <si>
    <t>Installed Date</t>
    <phoneticPr fontId="1" type="noConversion"/>
  </si>
  <si>
    <t>ISO
Only</t>
    <phoneticPr fontId="1" type="noConversion"/>
  </si>
  <si>
    <t>1st Issue
Plan</t>
    <phoneticPr fontId="1" type="noConversion"/>
  </si>
  <si>
    <t>Revision
Plan</t>
    <phoneticPr fontId="1" type="noConversion"/>
  </si>
  <si>
    <t>CON</t>
    <phoneticPr fontId="1" type="noConversion"/>
  </si>
  <si>
    <t>FC Issue
Plan</t>
    <phoneticPr fontId="1" type="noConversion"/>
  </si>
  <si>
    <t>Issued
Date</t>
    <phoneticPr fontId="1" type="noConversion"/>
  </si>
  <si>
    <t>Purpose</t>
    <phoneticPr fontId="1" type="noConversion"/>
  </si>
  <si>
    <t>Ver.</t>
    <phoneticPr fontId="1" type="noConversion"/>
  </si>
  <si>
    <t>Details</t>
    <phoneticPr fontId="1" type="noConversion"/>
  </si>
  <si>
    <t>Process</t>
    <phoneticPr fontId="1" type="noConversion"/>
  </si>
  <si>
    <t>Anode</t>
    <phoneticPr fontId="1" type="noConversion"/>
  </si>
  <si>
    <t>Common</t>
    <phoneticPr fontId="1" type="noConversion"/>
  </si>
  <si>
    <t>LGES-UC3-TSI-L2-PFD-A001</t>
  </si>
  <si>
    <t>Process and Flow Diagram of Anode Line #2</t>
  </si>
  <si>
    <t>PFD</t>
    <phoneticPr fontId="1" type="noConversion"/>
  </si>
  <si>
    <t>PE1</t>
    <phoneticPr fontId="1" type="noConversion"/>
  </si>
  <si>
    <t>최홍덕</t>
    <phoneticPr fontId="1" type="noConversion"/>
  </si>
  <si>
    <t>LGSE-UC3-TSI-L2-UFD-A001~A011</t>
  </si>
  <si>
    <t>Utility Flow Diagram of Anode Line #2</t>
  </si>
  <si>
    <t>UFD</t>
    <phoneticPr fontId="1" type="noConversion"/>
  </si>
  <si>
    <t>LGES-UC3-TSI-L2-PID-C101~307</t>
  </si>
  <si>
    <t>Piping and Instrument Diagram of Anode Line #2</t>
  </si>
  <si>
    <t>PID</t>
    <phoneticPr fontId="1" type="noConversion"/>
  </si>
  <si>
    <t>Cathode</t>
    <phoneticPr fontId="1" type="noConversion"/>
  </si>
  <si>
    <t>LGES-UC3-TSI-L2-PFD-C001</t>
  </si>
  <si>
    <t>Process and Flow Diagram of Cathode Line #2</t>
  </si>
  <si>
    <t>LGSE-UC3-TSI-L2-UFD-C001~C010</t>
  </si>
  <si>
    <t>Utility Flow Diagram of Cathode Line #2</t>
  </si>
  <si>
    <t>LGES-UC3-TSI-L2-PID-A101~409</t>
  </si>
  <si>
    <t>Piping and Instrument Diagram of  Cathode Line #2</t>
  </si>
  <si>
    <t>Layout</t>
    <phoneticPr fontId="1" type="noConversion"/>
  </si>
  <si>
    <t>LGES-UC3-TSI-LAYOUT-GOO1</t>
    <phoneticPr fontId="1" type="noConversion"/>
  </si>
  <si>
    <t>Mixing System Overall Layout Level-1</t>
    <phoneticPr fontId="1" type="noConversion"/>
  </si>
  <si>
    <t>LAYOUT</t>
    <phoneticPr fontId="1" type="noConversion"/>
  </si>
  <si>
    <t>이혜림</t>
    <phoneticPr fontId="1" type="noConversion"/>
  </si>
  <si>
    <t>N/A</t>
    <phoneticPr fontId="1" type="noConversion"/>
  </si>
  <si>
    <t>When publishing 1 line, the contents of lines 1-4 are included.</t>
  </si>
  <si>
    <t>LGES-UC3-TSI-LAYOUT-GOO2</t>
    <phoneticPr fontId="1" type="noConversion"/>
  </si>
  <si>
    <t>Mixing System Overall Layout Level-2</t>
    <phoneticPr fontId="1" type="noConversion"/>
  </si>
  <si>
    <t>Anode</t>
  </si>
  <si>
    <t>1F</t>
    <phoneticPr fontId="1" type="noConversion"/>
  </si>
  <si>
    <t>LGES-UC3-TSI-L2-GAD-A101</t>
  </si>
  <si>
    <t>General Arrangement Drawing for Anode Line#2 1F</t>
  </si>
  <si>
    <t>GAD</t>
    <phoneticPr fontId="1" type="noConversion"/>
  </si>
  <si>
    <t>김병동</t>
    <phoneticPr fontId="1" type="noConversion"/>
  </si>
  <si>
    <t>LGES-UC3-TSI-L2-GAD-A105</t>
  </si>
  <si>
    <t>General Arrangement Drawing for Anode Line#2 1F Hoist</t>
  </si>
  <si>
    <t>LGES-UC3-TSI-L2-GAD-A106</t>
  </si>
  <si>
    <t>General Arrangement Drawing for Anode Line#2 1F Control Room</t>
  </si>
  <si>
    <t>LGES-UC3-TSI-L2-GAD-A107</t>
  </si>
  <si>
    <t>General Arrangement Drawing for Anode Line#2 1F Floor Opening Holes</t>
  </si>
  <si>
    <t>LGES-UC3-TSI-L2-GAD-A109</t>
  </si>
  <si>
    <t>General Arrangement Drawing for Anode Coater Corridor Wall Opening Holes</t>
    <phoneticPr fontId="1" type="noConversion"/>
  </si>
  <si>
    <t>2F</t>
  </si>
  <si>
    <t>LGES-UC3-TSI-L2-GAD-A202</t>
  </si>
  <si>
    <t>General Arrangement Drawing for Anode Line#2 2F</t>
  </si>
  <si>
    <t>LGES-UC3-TSI-L2-GAD-A204</t>
  </si>
  <si>
    <t>General Arrangement Drawing for Anode Line#2 2F RO system</t>
  </si>
  <si>
    <t>LGES-UC3-TSI-L2-GAD-A205</t>
  </si>
  <si>
    <t>General Arrangement Drawing for Anode Line#2 2F Hoist</t>
  </si>
  <si>
    <t>LGES-UC3-TSI-L2-GAD-A207</t>
  </si>
  <si>
    <t>General Arrangement Drawing for Anode Line#2 2F Floor Opening Holes</t>
  </si>
  <si>
    <t>LGES-UC3-TSI-L2-GAD-A208</t>
  </si>
  <si>
    <t>General Arrangement Drawing for Anode Line#2 2F Drip pan Opening Holes</t>
  </si>
  <si>
    <t>LGES-UC3-TSI-L2-GAD-A209</t>
  </si>
  <si>
    <t>General Arrangement Drawing for Anode Line#2 2F Wall Opening Holes</t>
  </si>
  <si>
    <t>Coater</t>
  </si>
  <si>
    <t>LGES-UC3-TSI-L2-GAD-A303</t>
  </si>
  <si>
    <t>General Arrangement Drawing for Anode Line#2 Coater 1F</t>
  </si>
  <si>
    <t>Cathode</t>
  </si>
  <si>
    <t>1F</t>
  </si>
  <si>
    <t>LGES-UC3-TSI-L2-GAD-C101</t>
  </si>
  <si>
    <t>General Arrangement Drawing for Cathode Line#2 1F</t>
  </si>
  <si>
    <t>LGES-UC3-TSI-L2-GAD-C105</t>
  </si>
  <si>
    <t>General Arrangement Drawing for Cathode Line#2 Hoist</t>
  </si>
  <si>
    <t>LGES-UC3-TSI-L2-GAD-C106</t>
  </si>
  <si>
    <t>General Arrangement Drawing for Cathode Line#2 Control Room</t>
  </si>
  <si>
    <t>LGES-UC3-TSI-L2-GAD-C107</t>
  </si>
  <si>
    <t>LGES-UC3-TSI-L2-GAD-C109</t>
  </si>
  <si>
    <t>General Arrangement Drawing for Cathode Coater Corridor Wall Opening Holes</t>
    <phoneticPr fontId="1" type="noConversion"/>
  </si>
  <si>
    <t>LGES-UC3-TSI-L2-GAD-C202</t>
  </si>
  <si>
    <t>General Arrangement Drawing for Cathode Line#2 2F</t>
  </si>
  <si>
    <t>LGES-UC3-TSI-L2-GAD-C207</t>
  </si>
  <si>
    <t>General Arrangement Drawing for Cathode Line#2 2F Floor Opening Holes</t>
  </si>
  <si>
    <t>LGES-UC3-TSI-L2-GAD-C208</t>
  </si>
  <si>
    <t>General Arrangement Drawing for Cathode Line#2 2F Drip pan Opening Holes</t>
  </si>
  <si>
    <t>LGES-UC3-TSI-L2-GAD-C303</t>
  </si>
  <si>
    <t>General Arrangement Drawing for Cathode Line#2 Coater 1F</t>
  </si>
  <si>
    <t>PIPING</t>
    <phoneticPr fontId="1" type="noConversion"/>
  </si>
  <si>
    <t>Piping Material Specifications</t>
    <phoneticPr fontId="1" type="noConversion"/>
  </si>
  <si>
    <t>Piping</t>
    <phoneticPr fontId="1" type="noConversion"/>
  </si>
  <si>
    <t>3D Model - Anode 1F</t>
    <phoneticPr fontId="1" type="noConversion"/>
  </si>
  <si>
    <t>2F</t>
    <phoneticPr fontId="1" type="noConversion"/>
  </si>
  <si>
    <t>3D Model - Anode 2F</t>
    <phoneticPr fontId="1" type="noConversion"/>
  </si>
  <si>
    <t>Coater</t>
    <phoneticPr fontId="1" type="noConversion"/>
  </si>
  <si>
    <t>3D Model - Anode Coater</t>
    <phoneticPr fontId="1" type="noConversion"/>
  </si>
  <si>
    <t>HOLD</t>
    <phoneticPr fontId="1" type="noConversion"/>
  </si>
  <si>
    <t>3D Model - Cathode 1F</t>
    <phoneticPr fontId="1" type="noConversion"/>
  </si>
  <si>
    <t>3D Model - Cathode 2F</t>
    <phoneticPr fontId="1" type="noConversion"/>
  </si>
  <si>
    <t>3D Model - Cathode Coater</t>
    <phoneticPr fontId="1" type="noConversion"/>
  </si>
  <si>
    <t>LGES-UC3-L2-STD-A101</t>
  </si>
  <si>
    <t>Piping Support Standard Drawings - Anode Line#2 1F</t>
  </si>
  <si>
    <t>LGES-UC3-L2-SLD-A101</t>
  </si>
  <si>
    <t>Piping Support Location Drawings - Anode Line#2 1F Floor</t>
  </si>
  <si>
    <t>LGES-UC3-L2-SLD-A102</t>
  </si>
  <si>
    <t>Piping Support Location Drawings - Anode Line#2 1F Ceiling</t>
  </si>
  <si>
    <t>LGES-UC3-L2-STD-A201</t>
  </si>
  <si>
    <t>Piping Support Standard Drawings - Anode Line#2  2F</t>
  </si>
  <si>
    <t>LGES-UC3-L2-SLD-A201</t>
  </si>
  <si>
    <t>Piping Support Location Drawings - Anode Line#2 2F Floor</t>
  </si>
  <si>
    <t>LGES-UC3-L2-SLD-A202</t>
  </si>
  <si>
    <t>Piping Support Location Drawings - Anode Line#2 2F Ceiling</t>
  </si>
  <si>
    <t>LGES-UC3-L2-STD-A301</t>
  </si>
  <si>
    <t>Piping Support Standard Drawings - Anode Line#2 Coater</t>
  </si>
  <si>
    <t>LGES-UC3-L2-SLD-A301</t>
  </si>
  <si>
    <t>Piping Support Location Drawings - Cathode Line#2 Coater</t>
  </si>
  <si>
    <t>DUCT</t>
    <phoneticPr fontId="1" type="noConversion"/>
  </si>
  <si>
    <t>LGES-UC3-L2-STD-A401</t>
  </si>
  <si>
    <t>Piping Support Standard Drawings - Anode Line#2 DUCT</t>
  </si>
  <si>
    <t>LGES-UC3-L2-SLD-A401</t>
  </si>
  <si>
    <t>Piping Support Location Drawings - Anode Line#2 DUCT</t>
  </si>
  <si>
    <t>LGES-UC3-L2-STD-C101</t>
  </si>
  <si>
    <t>Piping Support Standard Drawings - Cathode Line#2 1F</t>
  </si>
  <si>
    <t>LGES-UC3-L2-SLD-C101</t>
  </si>
  <si>
    <t>Piping Support Location Drawings - Cathode Line#2 1F Floor</t>
  </si>
  <si>
    <t>LGES-UC3-L2-SLD-C102</t>
  </si>
  <si>
    <t>Piping Support Location Drawings - Cathode Line#2 1F Ceiling</t>
  </si>
  <si>
    <t>LGES-UC3-L2-STD-C201</t>
  </si>
  <si>
    <t>Piping Support Standard Drawings - Cathode Line#2 2F</t>
  </si>
  <si>
    <t>LGES-UC3-L2-SLD-C201</t>
  </si>
  <si>
    <t>Piping Support Location Drawings - Cathode Line#2 2F Floor</t>
  </si>
  <si>
    <t>LGES-UC3-L2-SLD-C202</t>
  </si>
  <si>
    <t>Piping Support Location Drawings - Cathode Line#2 2F Ceiling</t>
  </si>
  <si>
    <t>LGES-UC3-L2-STD-C301</t>
  </si>
  <si>
    <t>Piping Support Standard Drawings - Cathode Line#2 Coater</t>
  </si>
  <si>
    <t>LGES-UC3-L2-SLD-C301</t>
  </si>
  <si>
    <t>LGES-UC3-L2-STD-C401</t>
  </si>
  <si>
    <t>Piping Support Standard Drawings - Cathode Line#2 DUCT</t>
  </si>
  <si>
    <t>LGES-UC3-L2-SLD-C401</t>
  </si>
  <si>
    <t>Piping Support Location Drawings - Cathode Line#2 DUCT</t>
  </si>
  <si>
    <t>Piping Isometric Drawings for Anode Line#2 1F</t>
  </si>
  <si>
    <t>ISO</t>
    <phoneticPr fontId="1" type="noConversion"/>
  </si>
  <si>
    <t>Piping Isometric Drawings for Anode Line#2 2F</t>
  </si>
  <si>
    <t>Piping Isometric Drawings for Anode Line#2 Coater</t>
  </si>
  <si>
    <t>Piping Isometric Drawings for Cathode Line#2 1F</t>
  </si>
  <si>
    <r>
      <rPr>
        <sz val="11"/>
        <rFont val="Arial Unicode MS"/>
        <family val="2"/>
        <charset val="129"/>
      </rPr>
      <t>최홍덕</t>
    </r>
  </si>
  <si>
    <t>Piping Isometric Drawings for Cathode Line#2 2F</t>
  </si>
  <si>
    <t>Common</t>
  </si>
  <si>
    <t>GM3B02-EMPL01</t>
  </si>
  <si>
    <t>Schematic Drawing</t>
  </si>
  <si>
    <t>Electric</t>
  </si>
  <si>
    <t>Automation</t>
  </si>
  <si>
    <t>김정휘</t>
  </si>
  <si>
    <t>Cable Schedule</t>
  </si>
  <si>
    <t>System Configuration</t>
  </si>
  <si>
    <t>Cable tray layout</t>
  </si>
  <si>
    <t>-</t>
  </si>
  <si>
    <t>Cable tray Support layout</t>
  </si>
  <si>
    <t>Ultium Cells 3 - #3</t>
    <phoneticPr fontId="1" type="noConversion"/>
  </si>
  <si>
    <t>LGES-UC3-TSI-L3-PFD-A001</t>
  </si>
  <si>
    <t>Process and Flow Diagram of Anode Line #3</t>
  </si>
  <si>
    <t>LGSE-UC3-TSI-L3-UFD-A001~A011</t>
  </si>
  <si>
    <t>Utility Flow Diagram of Anode Line #3</t>
  </si>
  <si>
    <t>LGES-UC3-TSI-L3-PID-C101~307</t>
  </si>
  <si>
    <t>Piping and Instrument Diagram of Anode Line #3</t>
  </si>
  <si>
    <t>LGES-UC3-TSI-L3-PFD-C001</t>
  </si>
  <si>
    <t>Process and Flow Diagram of Cathode Line #3</t>
  </si>
  <si>
    <t>LGSE-UC3-TSI-L3-UFD-C001~C010</t>
  </si>
  <si>
    <t>Utility Flow Diagram of Cathode Line #3</t>
  </si>
  <si>
    <t>LGES-UC3-TSI-L3-PID-A101~409</t>
  </si>
  <si>
    <t>Piping and Instrument Diagram of  Cathode Line #3</t>
  </si>
  <si>
    <t>LGES-UC3-TSI-L3-GAD-A101</t>
  </si>
  <si>
    <t>General Arrangement Drawing for Anode Line#3 1F</t>
  </si>
  <si>
    <t>LGES-UC3-TSI-L3-GAD-A105</t>
  </si>
  <si>
    <t>General Arrangement Drawing for Anode Line#3 1F Hoist</t>
  </si>
  <si>
    <t>LGES-UC3-TSI-L3-GAD-A106</t>
  </si>
  <si>
    <t>General Arrangement Drawing for Anode Line#3 1F Control Room</t>
  </si>
  <si>
    <t>LGES-UC3-TSI-L3-GAD-A107</t>
  </si>
  <si>
    <t>General Arrangement Drawing for Anode Line#3 1F Floor Opening Holes</t>
  </si>
  <si>
    <t>LGES-UC3-TSI-L3-GAD-A109</t>
  </si>
  <si>
    <t>LGES-UC3-TSI-L3-GAD-A202</t>
  </si>
  <si>
    <t>General Arrangement Drawing for Anode Line#3 2F</t>
  </si>
  <si>
    <t>LGES-UC3-TSI-L3-GAD-A204</t>
  </si>
  <si>
    <t>General Arrangement Drawing for Anode Line#3 2F RO system</t>
  </si>
  <si>
    <t>LGES-UC3-TSI-L3-GAD-A205</t>
  </si>
  <si>
    <t>General Arrangement Drawing for Anode Line#3 2F Hoist</t>
  </si>
  <si>
    <t>LGES-UC3-TSI-L3-GAD-A207</t>
  </si>
  <si>
    <t>General Arrangement Drawing for Anode Line#3 2F Floor Opening Holes</t>
  </si>
  <si>
    <t>LGES-UC3-TSI-L3-GAD-A208</t>
  </si>
  <si>
    <t>General Arrangement Drawing for Anode Line#3 2F Drip pan Opening Holes</t>
  </si>
  <si>
    <t>LGES-UC3-TSI-L3-GAD-A209</t>
  </si>
  <si>
    <t>General Arrangement Drawing for Anode Line#3 2F Wall Opening Holes</t>
  </si>
  <si>
    <t>LGES-UC3-TSI-L3-GAD-A303</t>
  </si>
  <si>
    <t>General Arrangement Drawing for Anode Line#3 Coater 1F</t>
  </si>
  <si>
    <t>LGES-UC3-TSI-L3-GAD-C101</t>
  </si>
  <si>
    <t>General Arrangement Drawing for Cathode Line#3 1F</t>
  </si>
  <si>
    <t>LGES-UC3-TSI-L3-GAD-C105</t>
  </si>
  <si>
    <t>General Arrangement Drawing for Cathode Line#3 Hoist</t>
  </si>
  <si>
    <t>LGES-UC3-TSI-L3-GAD-C106</t>
  </si>
  <si>
    <t>General Arrangement Drawing for Cathode Line#3 Control Room</t>
  </si>
  <si>
    <t>LGES-UC3-TSI-L3-GAD-C107</t>
  </si>
  <si>
    <t>LGES-UC3-TSI-L3-GAD-C109</t>
  </si>
  <si>
    <t>LGES-UC3-TSI-L3-GAD-C202</t>
  </si>
  <si>
    <t>General Arrangement Drawing for Cathode Line#3 2F</t>
  </si>
  <si>
    <t>LGES-UC3-TSI-L3-GAD-C207</t>
  </si>
  <si>
    <t>General Arrangement Drawing for Cathode Line#3 2F Floor Opening Holes</t>
  </si>
  <si>
    <t>LGES-UC3-TSI-L3-GAD-C208</t>
  </si>
  <si>
    <t>General Arrangement Drawing for Cathode Line#3 2F Drip pan Opening Holes</t>
  </si>
  <si>
    <t>LGES-UC3-TSI-L3-GAD-C303</t>
  </si>
  <si>
    <t>General Arrangement Drawing for Cathode Line#3 Coater 1F</t>
  </si>
  <si>
    <t>LGES-UC3-L3-STD-A101</t>
  </si>
  <si>
    <t>Piping Support Standard Drawings - Anode Line#3 1F</t>
  </si>
  <si>
    <t>LGES-UC3-L3-SLD-A101</t>
  </si>
  <si>
    <t>Piping Support Location Drawings - Anode Line#3 1F Floor</t>
  </si>
  <si>
    <t>LGES-UC3-L3-SLD-A102</t>
  </si>
  <si>
    <t>Piping Support Location Drawings - Anode Line#3 1F Ceiling</t>
  </si>
  <si>
    <t>LGES-UC3-L3-STD-A201</t>
  </si>
  <si>
    <t>Piping Support Standard Drawings - Anode Line#3  2F</t>
  </si>
  <si>
    <t>LGES-UC3-L3-SLD-A201</t>
  </si>
  <si>
    <t>Piping Support Location Drawings - Anode Line#3 2F Floor</t>
  </si>
  <si>
    <t>LGES-UC3-L3-SLD-A202</t>
  </si>
  <si>
    <t>Piping Support Location Drawings - Anode Line#3 2F Ceiling</t>
  </si>
  <si>
    <t>LGES-UC3-L3-STD-A301</t>
  </si>
  <si>
    <t>Piping Support Standard Drawings - Anode Line#3 Coater</t>
  </si>
  <si>
    <t>LGES-UC3-L3-SLD-A301</t>
  </si>
  <si>
    <t>Piping Support Location Drawings - Cathode Line#3 Coater</t>
  </si>
  <si>
    <t>LGES-UC3-L3-STD-A401</t>
  </si>
  <si>
    <t>Piping Support Standard Drawings - Anode Line#3 DUCT</t>
  </si>
  <si>
    <t>LGES-UC3-L3-SLD-A401</t>
  </si>
  <si>
    <t>Piping Support Location Drawings - Anode Line#3 DUCT</t>
  </si>
  <si>
    <t>LGES-UC3-L3-STD-C101</t>
  </si>
  <si>
    <t>Piping Support Standard Drawings - Cathode Line#3 1F</t>
  </si>
  <si>
    <t>LGES-UC3-L3-SLD-C101</t>
  </si>
  <si>
    <t>Piping Support Location Drawings - Cathode Line#3 1F Floor</t>
  </si>
  <si>
    <t>LGES-UC3-L3-SLD-C102</t>
  </si>
  <si>
    <t>Piping Support Location Drawings - Cathode Line#3 1F Ceiling</t>
  </si>
  <si>
    <t>LGES-UC3-L3-STD-C201</t>
  </si>
  <si>
    <t>Piping Support Standard Drawings - Cathode Line#3 2F</t>
  </si>
  <si>
    <t>LGES-UC3-L3-SLD-C201</t>
  </si>
  <si>
    <t>Piping Support Location Drawings - Cathode Line#3 2F Floor</t>
  </si>
  <si>
    <t>LGES-UC3-L3-SLD-C202</t>
  </si>
  <si>
    <t>Piping Support Location Drawings - Cathode Line#3 2F Ceiling</t>
  </si>
  <si>
    <t>LGES-UC3-L3-STD-C301</t>
  </si>
  <si>
    <t>Piping Support Standard Drawings - Cathode Line#3 Coater</t>
  </si>
  <si>
    <t>LGES-UC3-L3-SLD-C301</t>
  </si>
  <si>
    <t>LGES-UC3-L3-STD-C401</t>
  </si>
  <si>
    <t>Piping Support Standard Drawings - Cathode Line#3 DUCT</t>
  </si>
  <si>
    <t>LGES-UC3-L3-SLD-C401</t>
  </si>
  <si>
    <t>Piping Support Location Drawings - Cathode Line#3 DUCT</t>
  </si>
  <si>
    <t>Piping Isometric Drawings for Anode Line#3 1F</t>
  </si>
  <si>
    <t>Piping Isometric Drawings for Anode Line#3 2F</t>
  </si>
  <si>
    <t>Piping Isometric Drawings for Anode Line#3 Coater</t>
  </si>
  <si>
    <t>Piping Isometric Drawings for Cathode Line#3 1F</t>
  </si>
  <si>
    <t>Piping Isometric Drawings for Cathode Line#3 2F</t>
  </si>
  <si>
    <t>Piping Isometric Drawings for Cathode Line#3 Coater</t>
  </si>
  <si>
    <t>GM3B03-EMPL01</t>
  </si>
  <si>
    <t xml:space="preserve">When will schematics be updated? </t>
  </si>
  <si>
    <t>2/19/2024
3/26/24
4/15/24</t>
  </si>
  <si>
    <t xml:space="preserve">Cathode Top and Back Line 1 SUS Plate </t>
  </si>
  <si>
    <t>TSI/Rotem</t>
  </si>
  <si>
    <t>Line 3 Centerlines are fixed within the 10mm Tolerance</t>
  </si>
  <si>
    <t xml:space="preserve">Need answer 3/19 or pipe labeling will be consistent with UC1 or UC2
3/19 - sent to Ultium team, and deciding on what they want for UC3. All labels made and created </t>
  </si>
  <si>
    <t xml:space="preserve">Mod 3 &amp;4 Schedule </t>
  </si>
  <si>
    <t>Management to decide by next Tuesday on the shipping, if delayed the earliest on site would be august 
3/19 - making a decision May 15th on FOB</t>
  </si>
  <si>
    <t>3/12 - List given to Minkoo and he is looking into this item. JEG received drawings on this last evening. Devices arriving - hirano providing this afternoon per Jang. Items are not installed as of now 
3/19 - control valves going in as JEG installs, gas flow meters cathode still needed. Locations known, pulling cable to location but no sensors at locations for Conti. Hirano walk on thursday with John Maclean</t>
  </si>
  <si>
    <t>3/19/2024
3/25/24</t>
  </si>
  <si>
    <t>OEM to provide employee onsite dates for Safety team</t>
  </si>
  <si>
    <t>200 Check Sheets for Lower Rail</t>
  </si>
  <si>
    <t xml:space="preserve">Meeting today after lunch to discuss, EOB completion </t>
  </si>
  <si>
    <t xml:space="preserve">Platforms - 200 Anode - Middle of April Delivery </t>
  </si>
  <si>
    <t>Cathode Line 1 - First Floor : Too much installation to get ductwork in</t>
  </si>
  <si>
    <t>E-Stop Needs relocation - Top coater 1.5 Floor</t>
  </si>
  <si>
    <t>Daejin/Hirano</t>
  </si>
  <si>
    <t>AMS/JEG</t>
  </si>
  <si>
    <t>Liquid Penetration Test - Not performed at UC2</t>
  </si>
  <si>
    <t>LG</t>
  </si>
  <si>
    <t>Missing devices for the 1F Ovens - 
Temp probes to be installed D61, D62, D63, D64, D65, D66, D67, D68, D69, D70, D71, D72, D73
Control Valve Ovens: 11, 12, 13: D91, D92, D93
Gas Flow Meter Cathode Duct</t>
  </si>
  <si>
    <t>Temp probes to be installed D61, D62, D63, D64, D65, D66, D67, D68, D69, D70, D71, D72, D73</t>
  </si>
  <si>
    <t>Gas Flow Meter Cathode Duct</t>
  </si>
  <si>
    <t>Control Valve Ovens: 11, 12, 13: D91, D92, D93</t>
  </si>
  <si>
    <t>List given to Minkoo and he is looking into this item. JEG received drawings on this last evening. Devices arriving - hirano providing this afternoon per Jang. Items are not installed as of now</t>
  </si>
  <si>
    <t xml:space="preserve">Control valves being installed right behind JEG. </t>
  </si>
  <si>
    <t>Walk on Thursday with John Maclean</t>
  </si>
  <si>
    <t>Next step - Tyler to provide drawings, and TSI to provide new centerline. Should be able to close 3/26 if not before</t>
  </si>
  <si>
    <t>TSI to send email about this matter. Material SUS plate is on site 
3/19 - original date was 5/3, TSI looking at it once more and provide an answer. Barton Malow looking to start 4/8 on Line 3</t>
  </si>
  <si>
    <t xml:space="preserve">Amount of epoxy per hole </t>
  </si>
  <si>
    <t xml:space="preserve">Work together on Buy Off sheets </t>
  </si>
  <si>
    <t>Fence, Conveyor, Stocker crane Delay - Will push RTSO</t>
  </si>
  <si>
    <t>Need revised dimensions. Cathode, Anode only one support Line 4</t>
  </si>
  <si>
    <t xml:space="preserve">TSI has uploaded to CR. No connections/detail on drawings </t>
  </si>
  <si>
    <t xml:space="preserve">Missing binder hopper cathode, SIO hopper anode </t>
  </si>
  <si>
    <t>TSI to upload to CR</t>
  </si>
  <si>
    <t>Material Concerns - Hose connectors (266)</t>
  </si>
  <si>
    <t xml:space="preserve">RGV CAD layout for Anode and Cathode - Incomplete </t>
  </si>
  <si>
    <t xml:space="preserve">PRI will be on site Monday 3/11, instructed to not open or bring in any crates until they are on site
3/14 - Brad reaching out to PRI
3/21 - PRI preparing document </t>
  </si>
  <si>
    <t xml:space="preserve">Carl reached out to IPD for their main drawings, compressed air mains 
3/21 - carl received the compressed air drawings, </t>
  </si>
  <si>
    <t>Dry Air Drawings for Area 300</t>
  </si>
  <si>
    <t xml:space="preserve">Avaco and ASI Line Marking - </t>
  </si>
  <si>
    <t xml:space="preserve">Air Lock Doors
Working on Door Column line 15 and 18 </t>
  </si>
  <si>
    <t>Cathode Nnd - Missing Dimensions on drawings</t>
  </si>
  <si>
    <t>DE&amp;T</t>
  </si>
  <si>
    <t xml:space="preserve">Updated and complete packing list </t>
  </si>
  <si>
    <t>Mr.Yang to send complete packing list before EOB</t>
  </si>
  <si>
    <t>Crossover Conveyor Bridge (NnD Bridge) - Right Material?</t>
  </si>
  <si>
    <t>BCU Issue</t>
  </si>
  <si>
    <t xml:space="preserve">Henry having a conversation with IPD/Superior 
3/21 - Superior moved their lifts, and Mike G to get with facility to get started on the remaining work </t>
  </si>
  <si>
    <t xml:space="preserve">MCE putting together a tray routing plan, to confirm with Apro on 3/18
3/21 - putting together a meeting with IICC,MCE,Apro to field walk this proposal </t>
  </si>
  <si>
    <t>IPD/Allied</t>
  </si>
  <si>
    <t xml:space="preserve">Jig Formation Duct Work for Lines 1-5 </t>
  </si>
  <si>
    <t xml:space="preserve">3/21 - is IPD providing the duct, if so when? </t>
  </si>
  <si>
    <t>Cleaning Equipment - B2 Conveyor. Arrving in October</t>
  </si>
  <si>
    <t>Ultium</t>
  </si>
  <si>
    <t xml:space="preserve">Jig Formation Drawings - Dimensions not adding up correctly </t>
  </si>
  <si>
    <t xml:space="preserve">120V Panels Not Being Installed - Jig Formation </t>
  </si>
  <si>
    <t xml:space="preserve">Install Manual for Smoke Detectors in High Temp </t>
  </si>
  <si>
    <t xml:space="preserve">Cowintech </t>
  </si>
  <si>
    <t xml:space="preserve">Fence Feet - Breaking Off </t>
  </si>
  <si>
    <t>EQ Cell</t>
  </si>
  <si>
    <t>GM/Ultium</t>
  </si>
  <si>
    <t xml:space="preserve">EOL Line Marking Date </t>
  </si>
  <si>
    <t>Hirano/Wooshin</t>
  </si>
  <si>
    <t xml:space="preserve">Hot Air Unit on Anode line 1. Four flanges stepped on or mishandled </t>
  </si>
  <si>
    <t>Mazella Electrical Parts and Pieces ETA</t>
  </si>
  <si>
    <t>High Pressure Cleaner Electrical Cabinet Locations, BMC GAD shows only units with no cabinet near by, no cabinets in the crates for the cleaner units.</t>
  </si>
  <si>
    <t xml:space="preserve">Control Cabinets for the ME booths and exhaust fans </t>
  </si>
  <si>
    <t>Wooshin/Hirano/ANSE/Daejin</t>
  </si>
  <si>
    <t>2F Anode Air Solenoids the plug inserted comes into contact with the air line
Solution - reroute the air lines so the components can be moved to separate or do we live with it??</t>
  </si>
  <si>
    <t>Control Panel Gland Plate - All panels in 200</t>
  </si>
  <si>
    <t>Lockout placards and arc flash labels needed for all hirano panels in 200</t>
  </si>
  <si>
    <t>E stop and push button relocation coater top and back (4 total locations), need to be moved for ease of access</t>
  </si>
  <si>
    <t>Conti/Hirano/Daejin</t>
  </si>
  <si>
    <t xml:space="preserve">Plastic touch safe cover guard needs more depth so you cant reach around the back </t>
  </si>
  <si>
    <t xml:space="preserve">Captured key locks for all panels </t>
  </si>
  <si>
    <t xml:space="preserve">UPS cable length need vs. delivered quantity to be verified by Wooshin/Conti Electric
Bare minimum is 435ft, need to be longer for the AC2 panel. 
Wooshin provided 410ft and 430ft - 3 reels each </t>
  </si>
  <si>
    <t>TB2K in top coater - pre wired cables are too short to make it to C1
K27, K34, K66, K29, K33, K23, K24, K22, K28, K36, K26, K21, K25, K35, K125, K123, K124, K126. These will all need to be reworked</t>
  </si>
  <si>
    <t>Not wide enough to get a 32" wide scissor lift between air handling unit and jig machine</t>
  </si>
  <si>
    <t>Joongwon getting pipe and installation to be at 2" on ductwork as well</t>
  </si>
  <si>
    <t xml:space="preserve">3/26 - waiting on conti to provide cable lengths, then hirano will provide </t>
  </si>
  <si>
    <t xml:space="preserve">3/26 - John escalated this and is waiting on a response from Hirano (Leadership). </t>
  </si>
  <si>
    <t xml:space="preserve">3/26 - delivery time is 8-12 weeks </t>
  </si>
  <si>
    <t xml:space="preserve">3/26 - conti electric to relocate and Conti to submit an official DCR </t>
  </si>
  <si>
    <t>Hirano to get a new cover, will walk this issue again</t>
  </si>
  <si>
    <t xml:space="preserve">3/5 - meeting to discuss later today. Question of timing overall 
3/12 - next week to have date, not enough manpower 
3/19 - Minbo working on this, answer 3/26
3/26 - april 15th to finish installation per Minbo </t>
  </si>
  <si>
    <t xml:space="preserve">3/5 - who is supplying, locations for sensors. Jay Chul waiting on an answer 
3/12 - feedback from Conti all good then close
3/19 - onsite meeting to evaluate location, supplied material was not enough. Walk Thursday 3/21
3/26 - waiting for DCI to be on site to get the exact locations of the humidity sensors. Completion time is 2-4 weeks before red tag. Follow up  </t>
  </si>
  <si>
    <t>Facility group or falling on process. Facility working on this, making sure Wooshin gets all the correct information 
3/19 - waiting on information from JEG IPD, waiting on response from Jang pill Oh and Bruce 
3/26 - Bruce IPD PM to email PO to Conti/GM/IICC</t>
  </si>
  <si>
    <t xml:space="preserve">Definition / material gap solution needed
3/26 - Conti to pull and see if the length is correct. Mr. Kim said it is 100% correct length </t>
  </si>
  <si>
    <t xml:space="preserve">Delivered and going through with Daejin. Wooshin provided all the drawings </t>
  </si>
  <si>
    <t>Hirano/LG/Minkoo</t>
  </si>
  <si>
    <t xml:space="preserve">3/26 - confirmed the cable is to short, direction is to pull out and install all new cables. </t>
  </si>
  <si>
    <t xml:space="preserve">Wooshin  </t>
  </si>
  <si>
    <t xml:space="preserve">Air Freight Materials - Delivery </t>
  </si>
  <si>
    <t>3/26 - currently waiting custom clearance</t>
  </si>
  <si>
    <t>70mm Lighting Cable Tray - Pulling off Line 2 per the direction of Wooshin #2</t>
  </si>
  <si>
    <t xml:space="preserve">Line #1 - Cathode 5/6 on site
Line #2 - Anode and cathode 5/20 on site
3/26 - BMC to submit DCR, Daejin pre cut plate has misalignments. Likely to occur 15 more times. SUS plate underneath roll leveling equipment unable to be anchored - DCR to Minjun Kwak </t>
  </si>
  <si>
    <t xml:space="preserve">Equipment can not slip 
3/26 - Avaco to double check this item </t>
  </si>
  <si>
    <t>Area 200 – Notice to Proceed with Equipment Installation based on drawings received on 3/20</t>
  </si>
  <si>
    <t>Area 200 – Back and Top Coater – Drip Pan Installation – plug weld to diamond plate?</t>
  </si>
  <si>
    <t>Mazzella Rail – Buyoff Procedures?  Skyline ready to re-apply fireproofing material</t>
  </si>
  <si>
    <t>Trim Around PD &amp; BTM mixers – waiting on detail from TSI to quote extra work</t>
  </si>
  <si>
    <t>Area 100 – Cathode – Binder Mixer – missing yellow “lovejoy” couplings</t>
  </si>
  <si>
    <t>Area 100 – Anode &amp; Cathode – Second Floor – Active Dumping Hoppers Platform – Missing Guardrail</t>
  </si>
  <si>
    <t>Updated delivery schedule for 2,3,4 - material list (Final List) - FA</t>
  </si>
  <si>
    <t xml:space="preserve">3/26 - conti to review </t>
  </si>
  <si>
    <t xml:space="preserve">3/26 - all material on site? </t>
  </si>
  <si>
    <t>Waiting on plan, and budget approval to look at future steps 
3/26 - conti to send Jang the welding sheets</t>
  </si>
  <si>
    <t>TSI sending 335 Hose connectors. Teflon hoses
3/26 - material to be here today or tomorrow per TSI</t>
  </si>
  <si>
    <t xml:space="preserve">Issues 69,70,71 tied together. TSI to provide an answer on all three once Mazzella provides the information 
3/19 - being uploaded to CR right now, TSI to send file path to PCE
3/26 - TSI has uploaded to CR </t>
  </si>
  <si>
    <t xml:space="preserve">3/26 - motor has arrived. Bus bar for the electric rail - 4/5? TSI to confirm </t>
  </si>
  <si>
    <t xml:space="preserve">Cables for the Light Screens/Curtains installed around all Main Mixers - 4/5 pin micro cable </t>
  </si>
  <si>
    <t xml:space="preserve">TSI to provide crate numbers for these items </t>
  </si>
  <si>
    <t xml:space="preserve">Material order 3/15
3/12 - TSI to share expected ETA
3/19 - TSI have a quote, now going after another. Is it for Lines 1 &amp; 2?
3/26 - expecting material the second week of April. Detailed drawing - welded to the floor </t>
  </si>
  <si>
    <t xml:space="preserve">DCR to be issued, TSI to clarify direction to install team  GM/Ultium issue 
1/30 - only the pumps will be changed. Updated after cathode cable schedule 
2/6 - focusing on line 2 cable schedule. 2/19 release date 
2/16 - schematics updated 2/23 to match cable schedule 
2/27 - still updating schematics for the panels
3/5 - released and uploaded to CR. Modifying the panels which will follow the cable schedule and schematics 
3/12 - complete end of this week, will update once all panels are updated 
3/19 - cable schedule friday 3/22, schematics to follow
3/26 - TSI expecting next week to be updated </t>
  </si>
  <si>
    <t>Monorail Packing Slips</t>
  </si>
  <si>
    <t>Mazzella/</t>
  </si>
  <si>
    <t>2/13 - Netzsch received, still waiting on the EMF cables 
2/20 - PCE need EMF cables in a couple weeks
3/5 - march 8th in korea, then air freight. March 15-18th arrival on site 
3/12 - TSI checking to see if the material will be on the 18th 
3/26 - material to be on site the 3/28 or 3/29</t>
  </si>
  <si>
    <r>
      <t xml:space="preserve">Need confirmed delivery dates &amp; up to date drawings.  
1/26 - in person meeting. With Mazella visiting.  
1/30 - Anode 1-2, 1-3 beams to short. Cathode - all beams 2ft to long. Touch up paint - get with skyline
2/6 TSI headquarters reviewing and will report out
2/20 - BMC pushing to get schedule on arrival dates 
2/27 - 5 weeks from 2/26 - ETA 3/18 for Lines 2 &amp; 3 monorail 
Lines 2 and 3: electric hoist 6/30, 
3/18 - </t>
    </r>
    <r>
      <rPr>
        <sz val="12"/>
        <color rgb="FFFF0000"/>
        <rFont val="Calibri"/>
        <family val="2"/>
        <scheme val="minor"/>
      </rPr>
      <t xml:space="preserve">rail on-site by 3/31 for Lines 2 &amp; 3
3/26 - material on site now 4/8. Mazzella to be on site 4/9 to go through material. Drawings before to do layout and abatement </t>
    </r>
    <r>
      <rPr>
        <sz val="12"/>
        <rFont val="Calibri"/>
        <family val="2"/>
        <scheme val="minor"/>
      </rPr>
      <t xml:space="preserve">
</t>
    </r>
  </si>
  <si>
    <t>3/18/2024 now 4/8/24</t>
  </si>
  <si>
    <t>2/13 - currently 3 week out, using same as UC2
2/20 - in the works 
2/27 - order in and waiting on material - 10 day delivery expected 3/8
3/5 - TSI to provide update
3/12 - fabricated locally, latest date is 3/25
3/18 - 2 out of 4 have arrived on site 
3/19 - first 2 on site are wrong orientation, dimensions are off. TSI looking into refab
3/26 - vendor will take back and rework. BMC will be delayed next week, as well as Conti M</t>
  </si>
  <si>
    <t xml:space="preserve">Have they been ordered? Check with Rotem
3/18 - Shims should be onsite 3/22
3/19 - Shims will now be onsite 3/25
3/26 - shims still not here, Brad Choi to check </t>
  </si>
  <si>
    <t xml:space="preserve">Need revised dimensions. Cathode, Anode only one support Line 4
3/26 - install support legs, waiting on center line information. Holding off on Anode, crew is working in cathode </t>
  </si>
  <si>
    <t xml:space="preserve">IICC and Sail working together 
3/26 - ghafari working with Dunham. Getting sizing </t>
  </si>
  <si>
    <t>Waiting on approval from IICC to proceed</t>
  </si>
  <si>
    <t>Anode equipment to be placed per TSI</t>
  </si>
  <si>
    <t>BMC to send email to Kwak and Minkoo</t>
  </si>
  <si>
    <t xml:space="preserve">Partial buyoff on Anode side. Rail on cathode side could add a problem  </t>
  </si>
  <si>
    <t>3/26 - material to be here 3/27</t>
  </si>
  <si>
    <t xml:space="preserve">3/26 - missing in 6 locations. TSI to check what crate it is located, and will talk with BMC </t>
  </si>
  <si>
    <t xml:space="preserve">Component Cleaning Room - Ultrasonic cleaners - Who is installing the hoods? </t>
  </si>
  <si>
    <t xml:space="preserve">TSI to get information over to Conti/BMC </t>
  </si>
  <si>
    <t>Superior Panels that need to be relocated up on the Mezzanine</t>
  </si>
  <si>
    <t xml:space="preserve">Jig Formation - Unistrut Stand Interference </t>
  </si>
  <si>
    <t xml:space="preserve">Fire Sprinkler Pipe Interference </t>
  </si>
  <si>
    <t xml:space="preserve">Jig Formation &amp; Charge/Discharge IPD Duct Drops </t>
  </si>
  <si>
    <t>Anode Air Lock Hole Penetrations which go from Area 300 into Area 400</t>
  </si>
  <si>
    <t>Jig Formation Lines 1-5 on the north duct drop, main duct line has a 2" CDA line directly under the duct tape for the drop. Allied will not be able to elbow over due to the amount of elbows allowed. Air line needs to be relocated</t>
  </si>
  <si>
    <t xml:space="preserve">BCU air handler units - chilled water supply lines interfere with the pathway for moving in Cathode Notch &amp; Dry process equipment </t>
  </si>
  <si>
    <t>Area</t>
  </si>
  <si>
    <t>300/400</t>
  </si>
  <si>
    <r>
      <rPr>
        <b/>
        <sz val="28"/>
        <rFont val="Arial"/>
        <family val="2"/>
      </rPr>
      <t>UItium #3 Lansing
Battery Plant Process Equipment Installation Project</t>
    </r>
    <r>
      <rPr>
        <b/>
        <sz val="18"/>
        <rFont val="Arial"/>
        <family val="2"/>
      </rPr>
      <t xml:space="preserve">
</t>
    </r>
    <r>
      <rPr>
        <b/>
        <i/>
        <sz val="16"/>
        <rFont val="Arial"/>
        <family val="2"/>
      </rPr>
      <t xml:space="preserve">OPEN ISSUE TRACKING MATRIX - IPD FACILITY ISSUES </t>
    </r>
    <r>
      <rPr>
        <b/>
        <sz val="16"/>
        <rFont val="Arial"/>
        <family val="2"/>
      </rPr>
      <t xml:space="preserve"> </t>
    </r>
    <r>
      <rPr>
        <b/>
        <sz val="18"/>
        <rFont val="Arial"/>
        <family val="2"/>
      </rPr>
      <t xml:space="preserve">                                                                                                                                                                                                                                                                                     </t>
    </r>
  </si>
  <si>
    <t>Area 100</t>
  </si>
  <si>
    <t>Area 200</t>
  </si>
  <si>
    <t>Area 300</t>
  </si>
  <si>
    <t>Area 400</t>
  </si>
  <si>
    <t>SRP</t>
  </si>
  <si>
    <t>Roll Press</t>
  </si>
  <si>
    <t xml:space="preserve">Area 500 </t>
  </si>
  <si>
    <t xml:space="preserve">IPD Facility </t>
  </si>
  <si>
    <r>
      <t xml:space="preserve">
Ultium #3 Lansing Process Equipment Installation Project -
</t>
    </r>
    <r>
      <rPr>
        <b/>
        <i/>
        <sz val="20"/>
        <color theme="1"/>
        <rFont val="Calibri"/>
        <family val="2"/>
        <scheme val="minor"/>
      </rPr>
      <t>Open Issues Master Summary</t>
    </r>
  </si>
  <si>
    <t>Open Issues Completion - Summary</t>
  </si>
  <si>
    <t xml:space="preserve">Area </t>
  </si>
  <si>
    <t>Total Open Issues:</t>
  </si>
  <si>
    <t>Closed Issues:</t>
  </si>
  <si>
    <t>Total Open Issues Remaining:</t>
  </si>
  <si>
    <t xml:space="preserve">Total Open Issues:  </t>
  </si>
  <si>
    <t>Current Open Issues:</t>
  </si>
  <si>
    <t xml:space="preserve">3/7 - Conti reaching out to Dunham (Tyler Evans). Dunham to provide a list 
3/14 - 57 total unordered, all on order. Panels for all areas 100-300. 
3/28 - IICC/Conti discussing after meeting </t>
  </si>
  <si>
    <t>Conti to submit DCR in regards to both open issues for Dunham
3/7 - need to figure out if the ME Booths are in at UC3, OEM and contractor not decided yet per Dongchan Kim
3/14 - ME booths are in, still not sure on who OEM and contractor. Sharing details with all possible OEMs, and receive as much information by 3/18
3/28 - waiting for equipment to arrive to make the decision</t>
  </si>
  <si>
    <t xml:space="preserve">Due in 1 week </t>
  </si>
  <si>
    <t>CIS not buying off on panel location. Conti will not go through ceiling until buyoff</t>
  </si>
  <si>
    <t xml:space="preserve">Speaking after the meeting on the floor. </t>
  </si>
  <si>
    <t xml:space="preserve">Pump Room Drawings </t>
  </si>
  <si>
    <t>Mod 1 Pump Room Drops</t>
  </si>
  <si>
    <t>Confirm with Brad Choi that information has been provided to Conti Mechanical
3/21 - need dimensions on drawings 
3/28  - drawings today?</t>
  </si>
  <si>
    <t xml:space="preserve">Confirm the material is correct, part numbers, ASI to meet with Avaco 
3/28 - Avaco still checking the material. Updated drawings for the bridge today </t>
  </si>
  <si>
    <t xml:space="preserve">Confirm IPD will relocate electrical panels in the immediate future 
3/21 - Don/Jack field walked this today, Don to provide an answer 3/25 
3/28 - IPD knows about it, waiting on start date </t>
  </si>
  <si>
    <t>3/21 - IFC release date 3/22 per Dunham 
3/28 - IFC received, will be able to run cable to where the panel is located</t>
  </si>
  <si>
    <t xml:space="preserve">3/28 - need to know between temp and smoke </t>
  </si>
  <si>
    <t>DC Buss and Buss Plugs - Shipper &amp; Provider, and Cut Sheets</t>
  </si>
  <si>
    <t>CNS</t>
  </si>
  <si>
    <t xml:space="preserve">CNS to be on-site 4/1 </t>
  </si>
  <si>
    <t xml:space="preserve">Process Receptacles </t>
  </si>
  <si>
    <t xml:space="preserve">IICC to speak </t>
  </si>
  <si>
    <t>Scope Clarification - HPCD, DCIR, Smoke Panels, and Selectors, OCV</t>
  </si>
  <si>
    <t>IFC and Owner Manuals not matching up - Degas, Jig, CDC</t>
  </si>
  <si>
    <t>Room Ready - 4/9</t>
  </si>
  <si>
    <t xml:space="preserve">Anode - 6-10 weeks lead time, Cathode - roughly 10 months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</si>
</sst>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
    <numFmt numFmtId="166" formatCode="[$-409]d&quot;-&quot;mmm&quot;-&quot;yy;@"/>
  </numFmts>
  <fonts count="38">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b/>
      <sz val="28"/>
      <name val="Arial"/>
      <family val="2"/>
    </font>
    <font>
      <b/>
      <i/>
      <sz val="18"/>
      <name val="Arial"/>
      <family val="2"/>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1"/>
      <name val="Calibri"/>
      <family val="2"/>
      <scheme val="minor"/>
    </font>
    <font>
      <strike/>
      <sz val="12"/>
      <name val="Calibri"/>
      <family val="2"/>
      <scheme val="minor"/>
    </font>
    <font>
      <b/>
      <sz val="12"/>
      <name val="Calibri"/>
      <family val="2"/>
      <scheme val="minor"/>
    </font>
    <font>
      <strike/>
      <sz val="12"/>
      <color theme="1"/>
      <name val="Calibri"/>
      <family val="2"/>
      <scheme val="minor"/>
    </font>
    <font>
      <u/>
      <sz val="12"/>
      <color theme="1"/>
      <name val="Calibri"/>
      <family val="2"/>
      <scheme val="minor"/>
    </font>
    <font>
      <sz val="11"/>
      <color theme="1"/>
      <name val="Calibri"/>
      <family val="2"/>
    </font>
    <font>
      <sz val="11"/>
      <name val="Calibri"/>
      <family val="2"/>
    </font>
    <font>
      <b/>
      <sz val="11"/>
      <color theme="1"/>
      <name val="Calibri"/>
      <family val="2"/>
    </font>
    <font>
      <sz val="11"/>
      <color theme="0"/>
      <name val="Calibri"/>
      <family val="2"/>
    </font>
    <font>
      <b/>
      <sz val="11"/>
      <color theme="0"/>
      <name val="Calibri"/>
      <family val="2"/>
    </font>
    <font>
      <sz val="11"/>
      <name val="Arial Unicode MS"/>
      <family val="2"/>
      <charset val="129"/>
    </font>
    <font>
      <sz val="11"/>
      <color rgb="FFFF0000"/>
      <name val="Calibri"/>
      <family val="2"/>
    </font>
    <font>
      <sz val="11"/>
      <name val="Calibri"/>
      <family val="2"/>
      <charset val="129"/>
    </font>
    <font>
      <sz val="12"/>
      <name val="바탕체"/>
      <family val="1"/>
      <charset val="129"/>
    </font>
    <font>
      <sz val="10"/>
      <name val="맑은 고딕"/>
      <family val="3"/>
      <charset val="129"/>
    </font>
    <font>
      <strike/>
      <sz val="11"/>
      <color rgb="FFFF0000"/>
      <name val="Calibri"/>
      <family val="2"/>
    </font>
    <font>
      <sz val="10"/>
      <color rgb="FFFF0000"/>
      <name val="맑은 고딕"/>
      <family val="3"/>
      <charset val="129"/>
    </font>
    <font>
      <sz val="12"/>
      <name val="맑은 고딕"/>
      <family val="3"/>
      <charset val="129"/>
    </font>
    <font>
      <b/>
      <i/>
      <sz val="16"/>
      <name val="Arial"/>
      <family val="2"/>
    </font>
    <font>
      <b/>
      <sz val="16"/>
      <name val="Arial"/>
      <family val="2"/>
    </font>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i/>
      <sz val="20"/>
      <color theme="1"/>
      <name val="Calibri"/>
      <family val="2"/>
      <scheme val="minor"/>
    </font>
    <font>
      <b/>
      <sz val="11"/>
      <color rgb="FFFF0000"/>
      <name val="Calibri"/>
      <family val="2"/>
      <scheme val="minor"/>
    </font>
  </fonts>
  <fills count="1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0.499984740745262"/>
        <bgColor indexed="64"/>
      </patternFill>
    </fill>
    <fill>
      <patternFill patternType="solid">
        <fgColor rgb="FF00B0F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s>
  <cellStyleXfs count="5">
    <xf numFmtId="0" fontId="0" fillId="0" borderId="0"/>
    <xf numFmtId="0" fontId="2" fillId="0" borderId="0"/>
    <xf numFmtId="0" fontId="2" fillId="0" borderId="0"/>
    <xf numFmtId="0" fontId="25" fillId="0" borderId="0"/>
    <xf numFmtId="0" fontId="32" fillId="0" borderId="0"/>
  </cellStyleXfs>
  <cellXfs count="27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0" xfId="0" applyAlignment="1">
      <alignment horizontal="left" vertical="center" wrapText="1"/>
    </xf>
    <xf numFmtId="14" fontId="0" fillId="0" borderId="0" xfId="0" applyNumberFormat="1" applyAlignment="1">
      <alignment horizontal="center" vertical="center"/>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8" fillId="0" borderId="16"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9" fillId="0" borderId="23" xfId="0" applyFont="1" applyBorder="1" applyAlignment="1">
      <alignment horizontal="left" vertical="center" wrapText="1"/>
    </xf>
    <xf numFmtId="164" fontId="8"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8" fillId="0" borderId="23" xfId="0" applyFont="1" applyBorder="1" applyAlignment="1">
      <alignment horizontal="left" vertical="center" wrapText="1"/>
    </xf>
    <xf numFmtId="0" fontId="8" fillId="0" borderId="18" xfId="0" applyFont="1" applyBorder="1" applyAlignment="1">
      <alignment horizontal="center" vertical="center"/>
    </xf>
    <xf numFmtId="0" fontId="8" fillId="0" borderId="18" xfId="0" applyFont="1" applyBorder="1" applyAlignment="1">
      <alignment horizontal="left" vertical="center" wrapText="1"/>
    </xf>
    <xf numFmtId="0" fontId="8" fillId="0" borderId="18" xfId="0" applyFont="1" applyBorder="1" applyAlignment="1">
      <alignment horizontal="center" vertical="center" wrapText="1"/>
    </xf>
    <xf numFmtId="0" fontId="8" fillId="0" borderId="24" xfId="0" applyFont="1" applyBorder="1" applyAlignment="1">
      <alignment horizontal="left" vertical="center" wrapText="1"/>
    </xf>
    <xf numFmtId="164" fontId="8" fillId="0" borderId="28"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49" fontId="10" fillId="0" borderId="29" xfId="0" applyNumberFormat="1" applyFont="1" applyBorder="1" applyAlignment="1">
      <alignment vertical="center" wrapText="1"/>
    </xf>
    <xf numFmtId="164" fontId="9" fillId="0" borderId="2" xfId="0" applyNumberFormat="1" applyFont="1" applyBorder="1" applyAlignment="1">
      <alignment horizontal="center" vertical="center" wrapText="1"/>
    </xf>
    <xf numFmtId="164" fontId="9" fillId="0" borderId="26" xfId="0" applyNumberFormat="1" applyFont="1" applyBorder="1" applyAlignment="1">
      <alignment horizontal="center" vertical="center" wrapText="1"/>
    </xf>
    <xf numFmtId="0" fontId="8" fillId="0" borderId="13"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9" fillId="0" borderId="14" xfId="0" applyNumberFormat="1" applyFont="1" applyBorder="1" applyAlignment="1">
      <alignment horizontal="center" vertical="center" wrapText="1"/>
    </xf>
    <xf numFmtId="14" fontId="9" fillId="0" borderId="1" xfId="0" applyNumberFormat="1" applyFont="1" applyBorder="1" applyAlignment="1" applyProtection="1">
      <alignment horizontal="center" vertical="center" wrapText="1"/>
      <protection locked="0"/>
    </xf>
    <xf numFmtId="0" fontId="9" fillId="0" borderId="23" xfId="0" applyFont="1" applyBorder="1" applyAlignment="1" applyProtection="1">
      <alignment horizontal="left" vertical="center" wrapText="1"/>
      <protection locked="0"/>
    </xf>
    <xf numFmtId="0" fontId="8" fillId="0" borderId="27" xfId="0" applyFont="1" applyBorder="1" applyAlignment="1">
      <alignment horizontal="center" vertical="center" wrapText="1"/>
    </xf>
    <xf numFmtId="0" fontId="8" fillId="6" borderId="28" xfId="0" applyFont="1" applyFill="1" applyBorder="1" applyAlignment="1">
      <alignment vertical="top" wrapText="1"/>
    </xf>
    <xf numFmtId="0" fontId="9" fillId="6" borderId="28" xfId="0" applyFont="1" applyFill="1" applyBorder="1" applyAlignment="1">
      <alignment horizontal="center" vertical="center" wrapText="1"/>
    </xf>
    <xf numFmtId="0" fontId="8" fillId="0" borderId="1"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vertical="top" wrapText="1"/>
    </xf>
    <xf numFmtId="0" fontId="8" fillId="0" borderId="23" xfId="0" applyFont="1" applyBorder="1" applyAlignment="1" applyProtection="1">
      <alignment horizontal="left" vertical="center" wrapText="1"/>
      <protection locked="0"/>
    </xf>
    <xf numFmtId="0" fontId="8" fillId="0" borderId="1" xfId="0" applyFont="1" applyBorder="1" applyAlignment="1">
      <alignment vertical="top" wrapText="1"/>
    </xf>
    <xf numFmtId="0" fontId="8" fillId="0" borderId="1" xfId="0" applyFont="1" applyBorder="1" applyAlignment="1">
      <alignment vertical="center" wrapText="1"/>
    </xf>
    <xf numFmtId="0" fontId="11" fillId="6" borderId="1" xfId="0" applyFont="1" applyFill="1" applyBorder="1" applyAlignment="1">
      <alignment vertical="top" wrapText="1"/>
    </xf>
    <xf numFmtId="14" fontId="9" fillId="0" borderId="1" xfId="0" applyNumberFormat="1" applyFont="1" applyBorder="1" applyAlignment="1">
      <alignment horizontal="center" vertical="center" wrapText="1"/>
    </xf>
    <xf numFmtId="0" fontId="9" fillId="6" borderId="1" xfId="0" applyFont="1" applyFill="1" applyBorder="1" applyAlignment="1">
      <alignment horizontal="center" vertical="center" wrapText="1"/>
    </xf>
    <xf numFmtId="164" fontId="9" fillId="0" borderId="0" xfId="0" applyNumberFormat="1" applyFont="1" applyAlignment="1">
      <alignment horizontal="center" vertical="center" wrapText="1"/>
    </xf>
    <xf numFmtId="0" fontId="9" fillId="0" borderId="26" xfId="0" applyFont="1" applyBorder="1" applyAlignment="1">
      <alignment horizontal="left" vertical="center" wrapText="1"/>
    </xf>
    <xf numFmtId="0" fontId="8" fillId="0" borderId="26" xfId="0" applyFont="1" applyBorder="1" applyAlignment="1">
      <alignment vertical="top" wrapText="1"/>
    </xf>
    <xf numFmtId="0" fontId="9" fillId="0" borderId="26" xfId="0" applyFont="1" applyBorder="1" applyAlignment="1">
      <alignment horizontal="center" vertical="center" wrapText="1"/>
    </xf>
    <xf numFmtId="164" fontId="8" fillId="0" borderId="2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3" xfId="0" applyFont="1" applyBorder="1" applyAlignment="1">
      <alignment horizontal="left" vertical="top" wrapText="1"/>
    </xf>
    <xf numFmtId="14" fontId="9" fillId="0" borderId="23" xfId="0" applyNumberFormat="1" applyFont="1" applyBorder="1" applyAlignment="1" applyProtection="1">
      <alignment horizontal="left" vertical="top" wrapText="1"/>
      <protection locked="0"/>
    </xf>
    <xf numFmtId="14" fontId="9" fillId="0" borderId="23" xfId="0" applyNumberFormat="1" applyFont="1" applyBorder="1" applyAlignment="1" applyProtection="1">
      <alignment horizontal="left" vertical="center" wrapText="1"/>
      <protection locked="0"/>
    </xf>
    <xf numFmtId="164" fontId="9" fillId="0" borderId="31" xfId="0" applyNumberFormat="1" applyFont="1" applyBorder="1" applyAlignment="1">
      <alignment horizontal="center" vertical="center" wrapText="1"/>
    </xf>
    <xf numFmtId="0" fontId="11" fillId="0" borderId="1" xfId="0" applyFont="1" applyBorder="1" applyAlignment="1">
      <alignment horizontal="left" vertical="center" wrapText="1"/>
    </xf>
    <xf numFmtId="165" fontId="9" fillId="0" borderId="1" xfId="0" applyNumberFormat="1" applyFont="1" applyBorder="1" applyAlignment="1">
      <alignment horizontal="center" vertical="center" wrapText="1"/>
    </xf>
    <xf numFmtId="0" fontId="9" fillId="0" borderId="14" xfId="0" applyFont="1" applyBorder="1" applyAlignment="1">
      <alignment horizontal="left" vertical="center" wrapText="1"/>
    </xf>
    <xf numFmtId="0" fontId="8" fillId="0" borderId="14" xfId="0" applyFont="1" applyBorder="1" applyAlignment="1">
      <alignment vertical="top" wrapText="1"/>
    </xf>
    <xf numFmtId="0" fontId="9" fillId="0" borderId="14" xfId="0" applyFont="1" applyBorder="1" applyAlignment="1">
      <alignment horizontal="center" vertical="center" wrapText="1"/>
    </xf>
    <xf numFmtId="0" fontId="9" fillId="0" borderId="28" xfId="0" applyFont="1" applyBorder="1" applyAlignment="1">
      <alignment horizontal="left" vertical="center" wrapText="1"/>
    </xf>
    <xf numFmtId="0" fontId="8" fillId="0" borderId="28" xfId="0" applyFont="1" applyBorder="1" applyAlignment="1">
      <alignment vertical="top" wrapText="1"/>
    </xf>
    <xf numFmtId="0" fontId="9" fillId="0" borderId="28" xfId="0" applyFont="1" applyBorder="1" applyAlignment="1">
      <alignment horizontal="center" vertical="center" wrapText="1"/>
    </xf>
    <xf numFmtId="0" fontId="11" fillId="0" borderId="1" xfId="0" applyFont="1" applyBorder="1" applyAlignment="1">
      <alignment vertical="top" wrapText="1"/>
    </xf>
    <xf numFmtId="14" fontId="8" fillId="0" borderId="14" xfId="0" applyNumberFormat="1" applyFont="1" applyBorder="1" applyAlignment="1">
      <alignment horizontal="center" vertical="center" wrapText="1"/>
    </xf>
    <xf numFmtId="14" fontId="8" fillId="0" borderId="28"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4" fontId="8" fillId="0" borderId="18" xfId="0" applyNumberFormat="1" applyFont="1" applyBorder="1" applyAlignment="1">
      <alignment horizontal="center" vertical="center"/>
    </xf>
    <xf numFmtId="0" fontId="4" fillId="0" borderId="22" xfId="0" applyFont="1" applyBorder="1" applyAlignment="1">
      <alignment horizontal="center" vertical="center" wrapText="1"/>
    </xf>
    <xf numFmtId="14" fontId="12"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49" fontId="10" fillId="0" borderId="32" xfId="0" applyNumberFormat="1" applyFont="1" applyBorder="1" applyAlignment="1">
      <alignment horizontal="left" vertical="center" wrapText="1"/>
    </xf>
    <xf numFmtId="49" fontId="9" fillId="0" borderId="32" xfId="0" applyNumberFormat="1"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wrapText="1"/>
    </xf>
    <xf numFmtId="14" fontId="9" fillId="0" borderId="28"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14" fillId="0" borderId="23" xfId="0" applyFont="1" applyBorder="1" applyAlignment="1">
      <alignment horizontal="left" vertical="center" wrapText="1"/>
    </xf>
    <xf numFmtId="0" fontId="8" fillId="0" borderId="26" xfId="0" applyFont="1" applyBorder="1" applyAlignment="1">
      <alignment horizontal="left" vertical="center" wrapText="1"/>
    </xf>
    <xf numFmtId="0" fontId="8" fillId="0" borderId="2" xfId="0" applyFont="1" applyBorder="1" applyAlignment="1">
      <alignment horizontal="left" vertical="center" wrapText="1"/>
    </xf>
    <xf numFmtId="14" fontId="9" fillId="5" borderId="1" xfId="0" applyNumberFormat="1" applyFont="1" applyFill="1" applyBorder="1" applyAlignment="1" applyProtection="1">
      <alignment horizontal="center" vertical="center" wrapText="1"/>
      <protection locked="0"/>
    </xf>
    <xf numFmtId="0" fontId="9" fillId="5" borderId="2" xfId="0" applyFont="1" applyFill="1" applyBorder="1" applyAlignment="1">
      <alignment horizontal="center" vertical="center" wrapText="1"/>
    </xf>
    <xf numFmtId="0" fontId="9" fillId="5" borderId="23" xfId="0" applyFont="1" applyFill="1" applyBorder="1" applyAlignment="1" applyProtection="1">
      <alignment horizontal="left" vertical="center" wrapText="1"/>
      <protection locked="0"/>
    </xf>
    <xf numFmtId="0" fontId="8" fillId="6" borderId="28" xfId="0" applyFont="1" applyFill="1" applyBorder="1" applyAlignment="1">
      <alignment horizontal="left"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top" wrapText="1"/>
    </xf>
    <xf numFmtId="0" fontId="9"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5" borderId="2" xfId="0" applyFont="1" applyFill="1" applyBorder="1" applyAlignment="1">
      <alignment horizontal="left" vertical="center" wrapText="1"/>
    </xf>
    <xf numFmtId="14" fontId="8" fillId="5" borderId="1" xfId="0" applyNumberFormat="1" applyFont="1" applyFill="1" applyBorder="1" applyAlignment="1" applyProtection="1">
      <alignment horizontal="center" vertical="center" wrapText="1"/>
      <protection locked="0"/>
    </xf>
    <xf numFmtId="0" fontId="8" fillId="5" borderId="1" xfId="0" applyFont="1" applyFill="1" applyBorder="1" applyAlignment="1">
      <alignment horizontal="center" vertical="center" wrapText="1"/>
    </xf>
    <xf numFmtId="0" fontId="8" fillId="5" borderId="23" xfId="0" applyFont="1" applyFill="1" applyBorder="1" applyAlignment="1" applyProtection="1">
      <alignment horizontal="left" vertical="center" wrapText="1"/>
      <protection locked="0"/>
    </xf>
    <xf numFmtId="14" fontId="9" fillId="5" borderId="23" xfId="0" applyNumberFormat="1" applyFont="1" applyFill="1" applyBorder="1" applyAlignment="1" applyProtection="1">
      <alignment horizontal="left" vertical="center" wrapText="1"/>
      <protection locked="0"/>
    </xf>
    <xf numFmtId="0" fontId="9" fillId="5" borderId="23" xfId="0" applyFont="1" applyFill="1" applyBorder="1" applyAlignment="1">
      <alignment horizontal="left" vertical="center" wrapText="1"/>
    </xf>
    <xf numFmtId="0" fontId="11" fillId="0" borderId="23" xfId="0" applyFont="1" applyBorder="1" applyAlignment="1">
      <alignment horizontal="left" vertical="center" wrapText="1"/>
    </xf>
    <xf numFmtId="49" fontId="8" fillId="0" borderId="32" xfId="0" applyNumberFormat="1" applyFont="1" applyBorder="1" applyAlignment="1">
      <alignment horizontal="left" vertical="center" wrapText="1"/>
    </xf>
    <xf numFmtId="0" fontId="9" fillId="6" borderId="28" xfId="0" applyFont="1" applyFill="1" applyBorder="1" applyAlignment="1">
      <alignment horizontal="left" vertical="center" wrapText="1"/>
    </xf>
    <xf numFmtId="0" fontId="8" fillId="6" borderId="28" xfId="0" applyFont="1" applyFill="1" applyBorder="1" applyAlignment="1">
      <alignment horizontal="center" vertical="center" wrapText="1"/>
    </xf>
    <xf numFmtId="0" fontId="8" fillId="0" borderId="33" xfId="0" applyFont="1" applyBorder="1" applyAlignment="1" applyProtection="1">
      <alignment horizontal="left" vertical="center" wrapText="1"/>
      <protection locked="0"/>
    </xf>
    <xf numFmtId="0" fontId="11" fillId="0" borderId="1" xfId="0" applyFont="1" applyBorder="1" applyAlignment="1">
      <alignment horizontal="center" vertical="center" wrapText="1"/>
    </xf>
    <xf numFmtId="14" fontId="4" fillId="0" borderId="21" xfId="0" applyNumberFormat="1" applyFont="1" applyBorder="1" applyAlignment="1">
      <alignment horizontal="center" vertical="center" wrapText="1"/>
    </xf>
    <xf numFmtId="14" fontId="8" fillId="0" borderId="30" xfId="0" applyNumberFormat="1" applyFont="1" applyBorder="1" applyAlignment="1">
      <alignment horizontal="center" vertical="center" wrapText="1"/>
    </xf>
    <xf numFmtId="164" fontId="8" fillId="0" borderId="31" xfId="0" applyNumberFormat="1" applyFont="1" applyBorder="1" applyAlignment="1">
      <alignment horizontal="center" vertical="center" wrapText="1"/>
    </xf>
    <xf numFmtId="14" fontId="14" fillId="7" borderId="1" xfId="0" applyNumberFormat="1" applyFont="1" applyFill="1" applyBorder="1" applyAlignment="1" applyProtection="1">
      <alignment horizontal="center" vertical="center" wrapText="1"/>
      <protection locked="0"/>
    </xf>
    <xf numFmtId="165" fontId="4" fillId="7" borderId="1" xfId="0" applyNumberFormat="1" applyFont="1" applyFill="1" applyBorder="1" applyAlignment="1">
      <alignment horizontal="center" vertical="center" wrapText="1"/>
    </xf>
    <xf numFmtId="14" fontId="14" fillId="7" borderId="28" xfId="0" applyNumberFormat="1" applyFont="1" applyFill="1" applyBorder="1" applyAlignment="1" applyProtection="1">
      <alignment horizontal="center" vertical="center" wrapText="1"/>
      <protection locked="0"/>
    </xf>
    <xf numFmtId="165" fontId="14"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left" vertical="center"/>
    </xf>
    <xf numFmtId="0" fontId="17"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horizontal="left" vertical="center" indent="1"/>
    </xf>
    <xf numFmtId="14" fontId="18" fillId="0" borderId="0" xfId="0" applyNumberFormat="1" applyFont="1" applyAlignment="1">
      <alignment horizontal="center" vertical="center"/>
    </xf>
    <xf numFmtId="0" fontId="17" fillId="0" borderId="0" xfId="0" applyFont="1" applyAlignment="1">
      <alignment horizontal="left"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xf>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4" fontId="18" fillId="11" borderId="1" xfId="0" applyNumberFormat="1" applyFont="1" applyFill="1" applyBorder="1" applyAlignment="1">
      <alignment horizontal="center" vertical="center" wrapText="1"/>
    </xf>
    <xf numFmtId="0" fontId="18" fillId="11"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8" fillId="13" borderId="1" xfId="0" applyFont="1" applyFill="1" applyBorder="1" applyAlignment="1">
      <alignment horizontal="center" vertical="center"/>
    </xf>
    <xf numFmtId="0" fontId="18" fillId="8" borderId="1" xfId="0" applyFont="1" applyFill="1" applyBorder="1" applyAlignment="1">
      <alignment horizontal="left" vertical="center" indent="1"/>
    </xf>
    <xf numFmtId="0" fontId="18" fillId="11" borderId="1" xfId="0" applyFont="1" applyFill="1" applyBorder="1" applyAlignment="1">
      <alignment horizontal="left" vertical="center" indent="1"/>
    </xf>
    <xf numFmtId="0" fontId="20" fillId="14" borderId="2" xfId="0" applyFont="1" applyFill="1" applyBorder="1" applyAlignment="1">
      <alignment horizontal="center" vertical="center"/>
    </xf>
    <xf numFmtId="0" fontId="20" fillId="14" borderId="1" xfId="0" applyFont="1" applyFill="1" applyBorder="1" applyAlignment="1">
      <alignment horizontal="center" vertical="center"/>
    </xf>
    <xf numFmtId="0" fontId="21" fillId="14" borderId="1" xfId="0" applyFont="1" applyFill="1" applyBorder="1" applyAlignment="1">
      <alignment horizontal="center" vertical="center"/>
    </xf>
    <xf numFmtId="0" fontId="20" fillId="14" borderId="1" xfId="0" applyFont="1" applyFill="1" applyBorder="1" applyAlignment="1">
      <alignment horizontal="left" vertical="center" indent="1"/>
    </xf>
    <xf numFmtId="14" fontId="20" fillId="14" borderId="1" xfId="0" applyNumberFormat="1" applyFont="1" applyFill="1" applyBorder="1" applyAlignment="1">
      <alignment horizontal="center" vertical="center"/>
    </xf>
    <xf numFmtId="0" fontId="20" fillId="0" borderId="0" xfId="0" applyFont="1" applyAlignment="1">
      <alignment horizontal="center" vertical="center"/>
    </xf>
    <xf numFmtId="0" fontId="20" fillId="14" borderId="0" xfId="0" applyFont="1" applyFill="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indent="1"/>
    </xf>
    <xf numFmtId="0" fontId="22" fillId="0" borderId="1" xfId="0" applyFont="1" applyBorder="1" applyAlignment="1">
      <alignment horizontal="center" vertical="center"/>
    </xf>
    <xf numFmtId="14" fontId="18" fillId="0" borderId="1" xfId="0" applyNumberFormat="1" applyFont="1" applyBorder="1" applyAlignment="1">
      <alignment horizontal="center" vertical="center"/>
    </xf>
    <xf numFmtId="0" fontId="17" fillId="0" borderId="1" xfId="0" applyFont="1" applyBorder="1" applyAlignment="1">
      <alignment horizontal="left" vertical="center" indent="1"/>
    </xf>
    <xf numFmtId="0" fontId="23" fillId="15" borderId="2" xfId="0" applyFont="1" applyFill="1" applyBorder="1" applyAlignment="1">
      <alignment horizontal="center" vertical="center"/>
    </xf>
    <xf numFmtId="0" fontId="23" fillId="15" borderId="1" xfId="0" applyFont="1" applyFill="1" applyBorder="1" applyAlignment="1">
      <alignment horizontal="center" vertical="center"/>
    </xf>
    <xf numFmtId="0" fontId="23" fillId="15" borderId="1" xfId="0" applyFont="1" applyFill="1" applyBorder="1" applyAlignment="1">
      <alignment horizontal="left" vertical="center" indent="1"/>
    </xf>
    <xf numFmtId="14" fontId="23" fillId="15" borderId="1" xfId="0" applyNumberFormat="1" applyFont="1" applyFill="1" applyBorder="1" applyAlignment="1">
      <alignment horizontal="center" vertical="center"/>
    </xf>
    <xf numFmtId="0" fontId="23" fillId="0" borderId="0" xfId="0" applyFont="1" applyAlignment="1">
      <alignment horizontal="center" vertical="center"/>
    </xf>
    <xf numFmtId="0" fontId="23" fillId="15" borderId="0" xfId="0" applyFont="1" applyFill="1" applyAlignment="1">
      <alignment horizontal="center" vertical="center"/>
    </xf>
    <xf numFmtId="0" fontId="24" fillId="0" borderId="1" xfId="0" applyFont="1" applyBorder="1" applyAlignment="1">
      <alignment horizontal="left" vertical="center" indent="1"/>
    </xf>
    <xf numFmtId="0" fontId="22" fillId="0" borderId="1" xfId="0" applyFont="1" applyBorder="1" applyAlignment="1">
      <alignment horizontal="left" vertical="center" indent="1"/>
    </xf>
    <xf numFmtId="0" fontId="18" fillId="15" borderId="2" xfId="0"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Font="1" applyFill="1" applyBorder="1" applyAlignment="1">
      <alignment horizontal="left" vertical="center" indent="1"/>
    </xf>
    <xf numFmtId="14" fontId="18" fillId="15" borderId="1" xfId="0" applyNumberFormat="1" applyFont="1" applyFill="1" applyBorder="1" applyAlignment="1">
      <alignment horizontal="center" vertical="center"/>
    </xf>
    <xf numFmtId="0" fontId="18" fillId="15" borderId="0" xfId="0" applyFont="1" applyFill="1" applyAlignment="1">
      <alignment horizontal="center" vertical="center"/>
    </xf>
    <xf numFmtId="0" fontId="18" fillId="15" borderId="30" xfId="0" applyFont="1" applyFill="1" applyBorder="1" applyAlignment="1">
      <alignment horizontal="center" vertical="center"/>
    </xf>
    <xf numFmtId="0" fontId="18" fillId="0" borderId="1" xfId="0" applyFont="1" applyBorder="1" applyAlignment="1">
      <alignment horizontal="center" vertical="top" wrapText="1"/>
    </xf>
    <xf numFmtId="166" fontId="26" fillId="0" borderId="1" xfId="3" applyNumberFormat="1" applyFont="1" applyBorder="1" applyAlignment="1">
      <alignment horizontal="center" vertical="center" wrapText="1" shrinkToFit="1"/>
    </xf>
    <xf numFmtId="0" fontId="26" fillId="0" borderId="1" xfId="3" applyFont="1" applyBorder="1" applyAlignment="1">
      <alignment horizontal="left" vertical="center" indent="1"/>
    </xf>
    <xf numFmtId="0" fontId="27" fillId="15" borderId="1" xfId="0" applyFont="1" applyFill="1" applyBorder="1" applyAlignment="1">
      <alignment horizontal="center" vertical="center"/>
    </xf>
    <xf numFmtId="0" fontId="27" fillId="15" borderId="1" xfId="0" applyFont="1" applyFill="1" applyBorder="1" applyAlignment="1">
      <alignment horizontal="left" vertical="center" indent="1"/>
    </xf>
    <xf numFmtId="0" fontId="22" fillId="15" borderId="1" xfId="0" applyFont="1" applyFill="1" applyBorder="1" applyAlignment="1">
      <alignment horizontal="center" vertical="center"/>
    </xf>
    <xf numFmtId="0" fontId="27" fillId="15" borderId="1" xfId="0" applyFont="1" applyFill="1" applyBorder="1" applyAlignment="1">
      <alignment horizontal="center" vertical="top" wrapText="1"/>
    </xf>
    <xf numFmtId="166" fontId="27" fillId="15" borderId="1" xfId="3" applyNumberFormat="1" applyFont="1" applyFill="1" applyBorder="1" applyAlignment="1">
      <alignment horizontal="center" vertical="center" wrapText="1" shrinkToFit="1"/>
    </xf>
    <xf numFmtId="14" fontId="27" fillId="15" borderId="1" xfId="0" applyNumberFormat="1" applyFont="1" applyFill="1" applyBorder="1" applyAlignment="1">
      <alignment horizontal="center" vertical="center"/>
    </xf>
    <xf numFmtId="0" fontId="28" fillId="15" borderId="1" xfId="3" applyFont="1" applyFill="1" applyBorder="1" applyAlignment="1">
      <alignment horizontal="left" vertical="center" indent="1"/>
    </xf>
    <xf numFmtId="0" fontId="26" fillId="0" borderId="1" xfId="3" applyFont="1" applyBorder="1" applyAlignment="1">
      <alignment horizontal="center" vertical="center"/>
    </xf>
    <xf numFmtId="0" fontId="18" fillId="15" borderId="1" xfId="0" applyFont="1" applyFill="1" applyBorder="1" applyAlignment="1">
      <alignment horizontal="center" vertical="top" wrapText="1"/>
    </xf>
    <xf numFmtId="0" fontId="26" fillId="15" borderId="1" xfId="3" applyFont="1" applyFill="1" applyBorder="1" applyAlignment="1">
      <alignment horizontal="center" vertical="center"/>
    </xf>
    <xf numFmtId="0" fontId="26" fillId="15" borderId="1" xfId="3" applyFont="1" applyFill="1" applyBorder="1" applyAlignment="1">
      <alignment horizontal="left" vertical="center" indent="1"/>
    </xf>
    <xf numFmtId="0" fontId="17" fillId="0" borderId="2" xfId="0" applyFont="1" applyBorder="1" applyAlignment="1">
      <alignment horizontal="center" vertical="center"/>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15" borderId="2"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horizontal="left" vertical="center" indent="1"/>
    </xf>
    <xf numFmtId="14" fontId="17" fillId="15" borderId="1" xfId="0" applyNumberFormat="1" applyFont="1" applyFill="1" applyBorder="1" applyAlignment="1">
      <alignment horizontal="center" vertical="center"/>
    </xf>
    <xf numFmtId="0" fontId="17" fillId="15" borderId="0" xfId="0" applyFont="1" applyFill="1" applyAlignment="1">
      <alignment horizontal="center" vertical="center"/>
    </xf>
    <xf numFmtId="0" fontId="29" fillId="0" borderId="1" xfId="3" applyFont="1" applyBorder="1" applyAlignment="1">
      <alignment vertical="center"/>
    </xf>
    <xf numFmtId="0" fontId="29" fillId="15" borderId="1" xfId="3" applyFont="1" applyFill="1" applyBorder="1" applyAlignment="1">
      <alignment vertical="center"/>
    </xf>
    <xf numFmtId="14" fontId="18" fillId="0" borderId="1" xfId="0" quotePrefix="1" applyNumberFormat="1" applyFont="1" applyBorder="1" applyAlignment="1">
      <alignment horizontal="center" vertical="center"/>
    </xf>
    <xf numFmtId="14" fontId="8" fillId="0" borderId="18" xfId="0" applyNumberFormat="1" applyFont="1" applyBorder="1" applyAlignment="1">
      <alignment horizontal="center" vertical="center" wrapText="1"/>
    </xf>
    <xf numFmtId="0" fontId="8" fillId="0" borderId="35" xfId="0" applyFont="1" applyBorder="1" applyAlignment="1">
      <alignment horizontal="center" vertical="center" wrapText="1"/>
    </xf>
    <xf numFmtId="0" fontId="0" fillId="0" borderId="4" xfId="0" applyBorder="1" applyAlignment="1">
      <alignment horizontal="center" vertical="center"/>
    </xf>
    <xf numFmtId="14" fontId="8" fillId="0" borderId="30" xfId="0" applyNumberFormat="1" applyFont="1" applyBorder="1" applyAlignment="1">
      <alignment horizontal="center" vertical="center"/>
    </xf>
    <xf numFmtId="0" fontId="8" fillId="0" borderId="30" xfId="0" applyFont="1" applyBorder="1" applyAlignment="1">
      <alignment horizontal="center" vertical="center"/>
    </xf>
    <xf numFmtId="0" fontId="8" fillId="0" borderId="30" xfId="0" applyFont="1" applyBorder="1" applyAlignment="1">
      <alignment horizontal="left" vertical="center" wrapText="1"/>
    </xf>
    <xf numFmtId="0" fontId="8" fillId="0" borderId="30" xfId="0" applyFont="1" applyBorder="1" applyAlignment="1">
      <alignment horizontal="center" vertical="center" wrapText="1"/>
    </xf>
    <xf numFmtId="0" fontId="8" fillId="0" borderId="36" xfId="0" applyFont="1" applyBorder="1" applyAlignment="1">
      <alignment horizontal="left" vertical="center" wrapText="1"/>
    </xf>
    <xf numFmtId="14" fontId="8" fillId="0" borderId="31" xfId="0" applyNumberFormat="1" applyFont="1" applyBorder="1" applyAlignment="1">
      <alignment horizontal="center" vertical="center"/>
    </xf>
    <xf numFmtId="0" fontId="8" fillId="0" borderId="31" xfId="0" applyFont="1" applyBorder="1" applyAlignment="1">
      <alignment horizontal="center" vertical="center"/>
    </xf>
    <xf numFmtId="0" fontId="8" fillId="0" borderId="31" xfId="0" applyFont="1" applyBorder="1" applyAlignment="1">
      <alignment horizontal="left" vertical="center" wrapText="1"/>
    </xf>
    <xf numFmtId="14" fontId="8" fillId="0" borderId="31" xfId="0" applyNumberFormat="1" applyFont="1" applyBorder="1" applyAlignment="1">
      <alignment horizontal="center" vertical="center" wrapText="1"/>
    </xf>
    <xf numFmtId="0" fontId="8" fillId="0" borderId="31" xfId="0" applyFont="1" applyBorder="1" applyAlignment="1">
      <alignment horizontal="center" vertical="center" wrapText="1"/>
    </xf>
    <xf numFmtId="0" fontId="8" fillId="0" borderId="17" xfId="0" applyFont="1" applyBorder="1" applyAlignment="1">
      <alignment horizontal="center" vertical="center" wrapText="1"/>
    </xf>
    <xf numFmtId="0" fontId="4" fillId="2"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5" borderId="19" xfId="0" applyFont="1" applyFill="1" applyBorder="1" applyAlignment="1">
      <alignment horizontal="center" vertical="center"/>
    </xf>
    <xf numFmtId="0" fontId="8" fillId="0" borderId="14"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 xfId="0" applyFont="1" applyBorder="1" applyAlignment="1">
      <alignment horizontal="center" vertical="center" wrapText="1"/>
    </xf>
    <xf numFmtId="0" fontId="32" fillId="0" borderId="0" xfId="4"/>
    <xf numFmtId="0" fontId="32" fillId="0" borderId="33" xfId="4" applyBorder="1" applyAlignment="1">
      <alignment horizontal="center" vertical="center"/>
    </xf>
    <xf numFmtId="0" fontId="32" fillId="0" borderId="28" xfId="4" applyBorder="1" applyAlignment="1">
      <alignment horizontal="center" vertical="center"/>
    </xf>
    <xf numFmtId="0" fontId="32" fillId="0" borderId="42" xfId="4" applyBorder="1" applyAlignment="1">
      <alignment horizontal="center" vertical="center"/>
    </xf>
    <xf numFmtId="14" fontId="4" fillId="7" borderId="7" xfId="4" applyNumberFormat="1" applyFont="1" applyFill="1" applyBorder="1" applyAlignment="1">
      <alignment horizontal="center" vertical="center"/>
    </xf>
    <xf numFmtId="0" fontId="33" fillId="16" borderId="11" xfId="4" applyFont="1" applyFill="1" applyBorder="1" applyAlignment="1">
      <alignment horizontal="center" vertical="center"/>
    </xf>
    <xf numFmtId="0" fontId="33" fillId="16" borderId="37" xfId="4" applyFont="1" applyFill="1" applyBorder="1" applyAlignment="1">
      <alignment horizontal="center" vertical="center" wrapText="1"/>
    </xf>
    <xf numFmtId="0" fontId="33" fillId="16" borderId="12" xfId="4" applyFont="1" applyFill="1" applyBorder="1" applyAlignment="1">
      <alignment horizontal="center" vertical="center" wrapText="1"/>
    </xf>
    <xf numFmtId="0" fontId="37" fillId="7" borderId="37" xfId="4" applyFont="1" applyFill="1" applyBorder="1" applyAlignment="1">
      <alignment horizontal="center" vertical="center"/>
    </xf>
    <xf numFmtId="0" fontId="37" fillId="7" borderId="11" xfId="4" applyFont="1" applyFill="1" applyBorder="1" applyAlignment="1">
      <alignment horizontal="right" vertical="center"/>
    </xf>
    <xf numFmtId="0" fontId="37" fillId="7" borderId="38" xfId="4" applyFont="1" applyFill="1" applyBorder="1" applyAlignment="1">
      <alignment horizontal="right" vertical="center"/>
    </xf>
    <xf numFmtId="0" fontId="37" fillId="7" borderId="12" xfId="4" applyFont="1" applyFill="1" applyBorder="1" applyAlignment="1">
      <alignment horizontal="right" vertical="center"/>
    </xf>
    <xf numFmtId="0" fontId="32" fillId="0" borderId="41" xfId="4" applyBorder="1" applyAlignment="1">
      <alignment horizontal="center" vertical="top"/>
    </xf>
    <xf numFmtId="0" fontId="32" fillId="0" borderId="39" xfId="4" applyBorder="1" applyAlignment="1">
      <alignment horizontal="center" vertical="top"/>
    </xf>
    <xf numFmtId="0" fontId="32" fillId="0" borderId="40" xfId="4" applyBorder="1" applyAlignment="1">
      <alignment horizontal="center" vertical="top"/>
    </xf>
    <xf numFmtId="14" fontId="35" fillId="0" borderId="3" xfId="4" applyNumberFormat="1" applyFont="1" applyBorder="1" applyAlignment="1">
      <alignment horizontal="center" vertical="center" wrapText="1"/>
    </xf>
    <xf numFmtId="14" fontId="35" fillId="0" borderId="4" xfId="4" applyNumberFormat="1" applyFont="1" applyBorder="1" applyAlignment="1">
      <alignment horizontal="center" vertical="center"/>
    </xf>
    <xf numFmtId="14" fontId="35" fillId="0" borderId="5" xfId="4" applyNumberFormat="1" applyFont="1" applyBorder="1" applyAlignment="1">
      <alignment horizontal="center" vertical="center"/>
    </xf>
    <xf numFmtId="14" fontId="35" fillId="0" borderId="8" xfId="4" applyNumberFormat="1" applyFont="1" applyBorder="1" applyAlignment="1">
      <alignment horizontal="center" vertical="center"/>
    </xf>
    <xf numFmtId="14" fontId="35" fillId="0" borderId="9" xfId="4" applyNumberFormat="1" applyFont="1" applyBorder="1" applyAlignment="1">
      <alignment horizontal="center" vertical="center"/>
    </xf>
    <xf numFmtId="14" fontId="35" fillId="0" borderId="10" xfId="4" applyNumberFormat="1" applyFont="1" applyBorder="1" applyAlignment="1">
      <alignment horizontal="center" vertical="center"/>
    </xf>
    <xf numFmtId="0" fontId="33" fillId="16" borderId="11" xfId="4" applyFont="1" applyFill="1" applyBorder="1" applyAlignment="1">
      <alignment horizontal="center" vertical="center"/>
    </xf>
    <xf numFmtId="0" fontId="33" fillId="16" borderId="38" xfId="4" applyFont="1" applyFill="1" applyBorder="1" applyAlignment="1">
      <alignment horizontal="center" vertical="center"/>
    </xf>
    <xf numFmtId="0" fontId="34" fillId="7" borderId="11" xfId="4" applyFont="1" applyFill="1" applyBorder="1" applyAlignment="1">
      <alignment horizontal="center" vertical="center"/>
    </xf>
    <xf numFmtId="0" fontId="34" fillId="7" borderId="38" xfId="4" applyFont="1" applyFill="1" applyBorder="1" applyAlignment="1">
      <alignment horizontal="center" vertical="center"/>
    </xf>
    <xf numFmtId="0" fontId="34" fillId="7" borderId="12" xfId="4" applyFont="1" applyFill="1" applyBorder="1" applyAlignment="1">
      <alignment horizontal="center" vertical="center"/>
    </xf>
    <xf numFmtId="0" fontId="32" fillId="0" borderId="44" xfId="4" applyBorder="1" applyAlignment="1">
      <alignment horizontal="center" vertical="top"/>
    </xf>
    <xf numFmtId="0" fontId="32" fillId="0" borderId="34" xfId="4" applyBorder="1" applyAlignment="1">
      <alignment horizontal="center" vertical="top"/>
    </xf>
    <xf numFmtId="0" fontId="32" fillId="0" borderId="43" xfId="4" applyBorder="1" applyAlignment="1">
      <alignment horizontal="center" vertical="top"/>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18" fillId="0" borderId="34" xfId="0" applyFont="1" applyBorder="1" applyAlignment="1">
      <alignment horizontal="center" vertical="center"/>
    </xf>
    <xf numFmtId="14" fontId="0" fillId="0" borderId="15" xfId="0" applyNumberFormat="1" applyBorder="1" applyAlignment="1">
      <alignment horizontal="center" vertical="center"/>
    </xf>
  </cellXfs>
  <cellStyles count="5">
    <cellStyle name="Normal" xfId="0" builtinId="0"/>
    <cellStyle name="Normal 2" xfId="2" xr:uid="{00000000-0005-0000-0000-000001000000}"/>
    <cellStyle name="Normal 2 2" xfId="4" xr:uid="{F75B66B8-65C2-4BD3-83B1-F9BA958CF84D}"/>
    <cellStyle name="Normal 3" xfId="1" xr:uid="{00000000-0005-0000-0000-000002000000}"/>
    <cellStyle name="표준_Drawing List(electrical-preliminary)" xfId="3" xr:uid="{D1D20D1F-5F07-4A5F-89B3-F2064C9DB4EF}"/>
  </cellStyles>
  <dxfs count="167">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8</xdr:col>
      <xdr:colOff>328828</xdr:colOff>
      <xdr:row>4</xdr:row>
      <xdr:rowOff>28188</xdr:rowOff>
    </xdr:from>
    <xdr:ext cx="2157198" cy="295662"/>
    <xdr:pic>
      <xdr:nvPicPr>
        <xdr:cNvPr id="2" name="Picture 1" descr="Zero Emission | Advanced Technology | Ultium Cells LLC">
          <a:extLst>
            <a:ext uri="{FF2B5EF4-FFF2-40B4-BE49-F238E27FC236}">
              <a16:creationId xmlns:a16="http://schemas.microsoft.com/office/drawing/2014/main" id="{9B169F4B-86F1-409F-872B-09BF9F5820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96028" y="675888"/>
          <a:ext cx="2157198" cy="2956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114299</xdr:colOff>
      <xdr:row>3</xdr:row>
      <xdr:rowOff>101216</xdr:rowOff>
    </xdr:from>
    <xdr:ext cx="2505075" cy="565533"/>
    <xdr:pic>
      <xdr:nvPicPr>
        <xdr:cNvPr id="3" name="ShapeProperty">
          <a:extLst>
            <a:ext uri="{FF2B5EF4-FFF2-40B4-BE49-F238E27FC236}">
              <a16:creationId xmlns:a16="http://schemas.microsoft.com/office/drawing/2014/main" id="{A04D461F-7ECE-496D-B0A2-10105D05AF72}"/>
            </a:ext>
          </a:extLst>
        </xdr:cNvPr>
        <xdr:cNvPicPr>
          <a:picLocks/>
        </xdr:cNvPicPr>
      </xdr:nvPicPr>
      <xdr:blipFill>
        <a:blip xmlns:r="http://schemas.openxmlformats.org/officeDocument/2006/relationships" r:embed="rId2">
          <a:lum bright="3999" contrast="24000"/>
        </a:blip>
        <a:stretch/>
      </xdr:blipFill>
      <xdr:spPr>
        <a:xfrm>
          <a:off x="1181099" y="586991"/>
          <a:ext cx="2505075" cy="565533"/>
        </a:xfrm>
        <a:prstGeom prst="rect">
          <a:avLst/>
        </a:prstGeom>
        <a:noFill/>
        <a:ln w="9525">
          <a:noFill/>
          <a:miter/>
        </a:ln>
        <a:effec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4570569</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twoCellAnchor>
    <xdr:from>
      <xdr:col>5</xdr:col>
      <xdr:colOff>141516</xdr:colOff>
      <xdr:row>12</xdr:row>
      <xdr:rowOff>2590800</xdr:rowOff>
    </xdr:from>
    <xdr:to>
      <xdr:col>5</xdr:col>
      <xdr:colOff>5105402</xdr:colOff>
      <xdr:row>12</xdr:row>
      <xdr:rowOff>5086489</xdr:rowOff>
    </xdr:to>
    <xdr:pic>
      <xdr:nvPicPr>
        <xdr:cNvPr id="3" name="Picture 1">
          <a:extLst>
            <a:ext uri="{FF2B5EF4-FFF2-40B4-BE49-F238E27FC236}">
              <a16:creationId xmlns:a16="http://schemas.microsoft.com/office/drawing/2014/main" id="{DBD6F24A-8F1C-E8A1-CEE5-96265336A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0630" y="18886714"/>
          <a:ext cx="4963886" cy="2495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4203697</xdr:colOff>
      <xdr:row>4</xdr:row>
      <xdr:rowOff>265841</xdr:rowOff>
    </xdr:to>
    <xdr:pic>
      <xdr:nvPicPr>
        <xdr:cNvPr id="2" name="Picture 1">
          <a:extLst>
            <a:ext uri="{FF2B5EF4-FFF2-40B4-BE49-F238E27FC236}">
              <a16:creationId xmlns:a16="http://schemas.microsoft.com/office/drawing/2014/main" id="{671C1BCE-BC65-46D5-BEE2-8C28044A275E}"/>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4188096</xdr:colOff>
      <xdr:row>4</xdr:row>
      <xdr:rowOff>265841</xdr:rowOff>
    </xdr:to>
    <xdr:pic>
      <xdr:nvPicPr>
        <xdr:cNvPr id="2" name="Picture 1">
          <a:extLst>
            <a:ext uri="{FF2B5EF4-FFF2-40B4-BE49-F238E27FC236}">
              <a16:creationId xmlns:a16="http://schemas.microsoft.com/office/drawing/2014/main" id="{CDCF006A-9574-4F5A-BAD9-FF30E53D2487}"/>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73DA3E94-61C6-413F-BCDA-64C9EDF62614}"/>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73820" cy="1042128"/>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F5E8BEAA-64D9-4C86-B254-3BDEE8FFCBE2}"/>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4304662</xdr:colOff>
      <xdr:row>4</xdr:row>
      <xdr:rowOff>265841</xdr:rowOff>
    </xdr:to>
    <xdr:pic>
      <xdr:nvPicPr>
        <xdr:cNvPr id="2" name="Picture 1">
          <a:extLst>
            <a:ext uri="{FF2B5EF4-FFF2-40B4-BE49-F238E27FC236}">
              <a16:creationId xmlns:a16="http://schemas.microsoft.com/office/drawing/2014/main" id="{56C5CE97-13D1-4AF1-BBAC-68F2F11F5961}"/>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47D3F11D-F2B7-4BFE-925D-3FA3D78D81BA}"/>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92233DC8-CBEB-4AB5-8E11-3E449820D438}"/>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4536648</xdr:colOff>
      <xdr:row>4</xdr:row>
      <xdr:rowOff>265841</xdr:rowOff>
    </xdr:to>
    <xdr:pic>
      <xdr:nvPicPr>
        <xdr:cNvPr id="2" name="Picture 1">
          <a:extLst>
            <a:ext uri="{FF2B5EF4-FFF2-40B4-BE49-F238E27FC236}">
              <a16:creationId xmlns:a16="http://schemas.microsoft.com/office/drawing/2014/main" id="{5157603C-AF8D-41F6-8EA1-575D4C8E18CD}"/>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67680" cy="104212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C256-7F8E-4215-8DBF-E465DB433F4A}">
  <dimension ref="C3:J16"/>
  <sheetViews>
    <sheetView tabSelected="1" workbookViewId="0">
      <selection activeCell="F19" sqref="F19"/>
    </sheetView>
  </sheetViews>
  <sheetFormatPr defaultColWidth="9.109375" defaultRowHeight="14.4"/>
  <cols>
    <col min="1" max="1" width="9.109375" style="218"/>
    <col min="2" max="2" width="4.44140625" style="218" customWidth="1"/>
    <col min="3" max="3" width="13.33203125" style="218" customWidth="1"/>
    <col min="4" max="5" width="9.109375" style="218" customWidth="1"/>
    <col min="6" max="6" width="10.5546875" style="218" customWidth="1"/>
    <col min="7" max="7" width="20.6640625" style="218" customWidth="1"/>
    <col min="8" max="9" width="17.88671875" style="218" customWidth="1"/>
    <col min="10" max="10" width="22.5546875" style="218" customWidth="1"/>
    <col min="11" max="11" width="17.5546875" style="218" customWidth="1"/>
    <col min="12" max="16384" width="9.109375" style="218"/>
  </cols>
  <sheetData>
    <row r="3" spans="3:10" ht="15" thickBot="1"/>
    <row r="4" spans="3:10">
      <c r="C4" s="233" t="s">
        <v>954</v>
      </c>
      <c r="D4" s="234"/>
      <c r="E4" s="234"/>
      <c r="F4" s="234"/>
      <c r="G4" s="234"/>
      <c r="H4" s="234"/>
      <c r="I4" s="234"/>
      <c r="J4" s="235"/>
    </row>
    <row r="5" spans="3:10" ht="93" customHeight="1" thickBot="1">
      <c r="C5" s="236"/>
      <c r="D5" s="237"/>
      <c r="E5" s="237"/>
      <c r="F5" s="237"/>
      <c r="G5" s="237"/>
      <c r="H5" s="237"/>
      <c r="I5" s="237"/>
      <c r="J5" s="238"/>
    </row>
    <row r="6" spans="3:10" ht="30" customHeight="1" thickBot="1">
      <c r="C6" s="241" t="s">
        <v>955</v>
      </c>
      <c r="D6" s="242"/>
      <c r="E6" s="242"/>
      <c r="F6" s="242"/>
      <c r="G6" s="242"/>
      <c r="H6" s="242"/>
      <c r="I6" s="243"/>
      <c r="J6" s="222">
        <f ca="1">TODAY()</f>
        <v>45380</v>
      </c>
    </row>
    <row r="7" spans="3:10" ht="29.4" thickBot="1">
      <c r="C7" s="239" t="s">
        <v>956</v>
      </c>
      <c r="D7" s="240"/>
      <c r="E7" s="240"/>
      <c r="F7" s="240"/>
      <c r="G7" s="223" t="s">
        <v>957</v>
      </c>
      <c r="H7" s="224" t="s">
        <v>961</v>
      </c>
      <c r="I7" s="224" t="s">
        <v>958</v>
      </c>
      <c r="J7" s="225" t="s">
        <v>959</v>
      </c>
    </row>
    <row r="8" spans="3:10">
      <c r="C8" s="244" t="s">
        <v>946</v>
      </c>
      <c r="D8" s="245"/>
      <c r="E8" s="245"/>
      <c r="F8" s="246"/>
      <c r="G8" s="221">
        <f>COUNTA('Area 100'!B8:B112)</f>
        <v>103</v>
      </c>
      <c r="H8" s="220">
        <f>COUNTIF('Area 100'!B8:B112, "&lt;=3")</f>
        <v>28</v>
      </c>
      <c r="I8" s="220">
        <f>COUNTIF('Area 100'!B8:B112, "=4")</f>
        <v>75</v>
      </c>
      <c r="J8" s="219">
        <f>SUM(G8-I8)</f>
        <v>28</v>
      </c>
    </row>
    <row r="9" spans="3:10">
      <c r="C9" s="230" t="s">
        <v>947</v>
      </c>
      <c r="D9" s="231"/>
      <c r="E9" s="231"/>
      <c r="F9" s="232"/>
      <c r="G9" s="221">
        <f>COUNTA('Area 200'!B8:B98)</f>
        <v>91</v>
      </c>
      <c r="H9" s="220">
        <f>COUNTIF('Area 200'!B8:B98,"&lt;=3")</f>
        <v>23</v>
      </c>
      <c r="I9" s="220">
        <f>COUNTIF('Area 200'!B8:B98,"=4")</f>
        <v>68</v>
      </c>
      <c r="J9" s="219">
        <f t="shared" ref="J9:J15" si="0">SUM(G9-I9)</f>
        <v>23</v>
      </c>
    </row>
    <row r="10" spans="3:10">
      <c r="C10" s="230" t="s">
        <v>950</v>
      </c>
      <c r="D10" s="231"/>
      <c r="E10" s="231"/>
      <c r="F10" s="232"/>
      <c r="G10" s="221">
        <f>COUNTA(SRP!B8:B20)</f>
        <v>13</v>
      </c>
      <c r="H10" s="220">
        <f>COUNTIF(SRP!B8:B20, "&lt;=3")</f>
        <v>2</v>
      </c>
      <c r="I10" s="220">
        <f>COUNTIF(SRP!B8:B20, "=4")</f>
        <v>11</v>
      </c>
      <c r="J10" s="219">
        <f t="shared" si="0"/>
        <v>2</v>
      </c>
    </row>
    <row r="11" spans="3:10">
      <c r="C11" s="230" t="s">
        <v>951</v>
      </c>
      <c r="D11" s="231"/>
      <c r="E11" s="231"/>
      <c r="F11" s="232"/>
      <c r="G11" s="221">
        <f>COUNTA('Roll Press'!B8:B20)</f>
        <v>12</v>
      </c>
      <c r="H11" s="220">
        <f>COUNTIF('Roll Press'!B8:B20, "&lt;=3")</f>
        <v>3</v>
      </c>
      <c r="I11" s="220">
        <f>COUNTIF('Roll Press'!B8:B20, "4")</f>
        <v>9</v>
      </c>
      <c r="J11" s="219">
        <f t="shared" si="0"/>
        <v>3</v>
      </c>
    </row>
    <row r="12" spans="3:10">
      <c r="C12" s="230" t="s">
        <v>948</v>
      </c>
      <c r="D12" s="231"/>
      <c r="E12" s="231"/>
      <c r="F12" s="232"/>
      <c r="G12" s="221">
        <f>COUNTA('Area 300'!B8:B21)</f>
        <v>14</v>
      </c>
      <c r="H12" s="220">
        <f>COUNTIF('Area 300'!B8:B21, "&lt;=3")</f>
        <v>7</v>
      </c>
      <c r="I12" s="220">
        <f>COUNTIF('Area 300'!B8:B21, "=4")</f>
        <v>7</v>
      </c>
      <c r="J12" s="219">
        <f t="shared" si="0"/>
        <v>7</v>
      </c>
    </row>
    <row r="13" spans="3:10">
      <c r="C13" s="230" t="s">
        <v>949</v>
      </c>
      <c r="D13" s="231"/>
      <c r="E13" s="231"/>
      <c r="F13" s="232"/>
      <c r="G13" s="221">
        <f>COUNTA('Area 400'!B8:B20)</f>
        <v>13</v>
      </c>
      <c r="H13" s="220">
        <f>COUNTIF('Area 400'!B8:B20, "&lt;=3")</f>
        <v>3</v>
      </c>
      <c r="I13" s="220">
        <f>COUNTIF('Area 400'!B8:B20, "=4")</f>
        <v>10</v>
      </c>
      <c r="J13" s="219">
        <f t="shared" si="0"/>
        <v>3</v>
      </c>
    </row>
    <row r="14" spans="3:10">
      <c r="C14" s="230" t="s">
        <v>952</v>
      </c>
      <c r="D14" s="231"/>
      <c r="E14" s="231"/>
      <c r="F14" s="232"/>
      <c r="G14" s="221">
        <f>COUNTA('Area 500'!B8:B10)</f>
        <v>3</v>
      </c>
      <c r="H14" s="220">
        <f>COUNTIF('Area 500'!B8:B10, "&lt;=3")</f>
        <v>2</v>
      </c>
      <c r="I14" s="220">
        <f>COUNTIF('Area 500'!B8:B10, "=4")</f>
        <v>1</v>
      </c>
      <c r="J14" s="219">
        <f t="shared" si="0"/>
        <v>2</v>
      </c>
    </row>
    <row r="15" spans="3:10" ht="15" thickBot="1">
      <c r="C15" s="230" t="s">
        <v>953</v>
      </c>
      <c r="D15" s="231"/>
      <c r="E15" s="231"/>
      <c r="F15" s="232"/>
      <c r="G15" s="221">
        <f>COUNTA('IPD Facility Issues'!B8:B14)</f>
        <v>7</v>
      </c>
      <c r="H15" s="220">
        <f>COUNTIF('IPD Facility Issues'!B8:B14, "&lt;=3")</f>
        <v>5</v>
      </c>
      <c r="I15" s="220">
        <f>COUNTIF('IPD Facility Issues'!B8:B14, "=4")</f>
        <v>2</v>
      </c>
      <c r="J15" s="219">
        <f t="shared" si="0"/>
        <v>5</v>
      </c>
    </row>
    <row r="16" spans="3:10" ht="24" customHeight="1" thickBot="1">
      <c r="C16" s="227" t="s">
        <v>960</v>
      </c>
      <c r="D16" s="228"/>
      <c r="E16" s="228"/>
      <c r="F16" s="229"/>
      <c r="G16" s="226">
        <f>SUM(G8:G15)</f>
        <v>256</v>
      </c>
      <c r="H16" s="226">
        <f>SUM(H8:H15)</f>
        <v>73</v>
      </c>
      <c r="I16" s="226">
        <f>SUM(I8:I15)</f>
        <v>183</v>
      </c>
      <c r="J16" s="226">
        <f>SUM(J8:J15)</f>
        <v>73</v>
      </c>
    </row>
  </sheetData>
  <mergeCells count="12">
    <mergeCell ref="C10:F10"/>
    <mergeCell ref="C11:F11"/>
    <mergeCell ref="C4:J5"/>
    <mergeCell ref="C7:F7"/>
    <mergeCell ref="C6:I6"/>
    <mergeCell ref="C8:F8"/>
    <mergeCell ref="C9:F9"/>
    <mergeCell ref="C16:F16"/>
    <mergeCell ref="C12:F12"/>
    <mergeCell ref="C14:F14"/>
    <mergeCell ref="C15:F15"/>
    <mergeCell ref="C13:F13"/>
  </mergeCells>
  <pageMargins left="0.7" right="0.7" top="0.75" bottom="0.75" header="0.3" footer="0.3"/>
  <pageSetup orientation="portrait" r:id="rId1"/>
  <ignoredErrors>
    <ignoredError sqref="G11:I13"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filterMode="1">
    <tabColor theme="9" tint="-0.499984740745262"/>
    <pageSetUpPr fitToPage="1"/>
  </sheetPr>
  <dimension ref="B1:J127"/>
  <sheetViews>
    <sheetView topLeftCell="A74" zoomScale="80" zoomScaleNormal="80" workbookViewId="0">
      <selection activeCell="F106" sqref="F106"/>
    </sheetView>
  </sheetViews>
  <sheetFormatPr defaultRowHeight="24.9" customHeight="1"/>
  <cols>
    <col min="1" max="1" width="4.6640625" customWidth="1"/>
    <col min="2" max="3" width="12.6640625" style="1" customWidth="1"/>
    <col min="4" max="4" width="12.33203125" style="1" customWidth="1"/>
    <col min="5" max="5" width="11" style="1" customWidth="1"/>
    <col min="6" max="6" width="75.88671875" style="2" customWidth="1"/>
    <col min="7" max="7" width="0.109375" style="2" customWidth="1"/>
    <col min="8" max="8" width="12.6640625" style="1" customWidth="1"/>
    <col min="9" max="9" width="16.6640625" style="1" customWidth="1"/>
    <col min="10" max="10" width="72.6640625" style="2" customWidth="1"/>
  </cols>
  <sheetData>
    <row r="1" spans="2:10" ht="24.9" customHeight="1" thickBot="1"/>
    <row r="2" spans="2:10" ht="24.9" customHeight="1">
      <c r="B2" s="247"/>
      <c r="C2" s="248"/>
      <c r="D2" s="249"/>
      <c r="E2" s="250" t="s">
        <v>10</v>
      </c>
      <c r="F2" s="251"/>
      <c r="G2" s="251"/>
      <c r="H2" s="252"/>
      <c r="I2" s="259"/>
      <c r="J2" s="260"/>
    </row>
    <row r="3" spans="2:10" ht="24.9" customHeight="1">
      <c r="B3" s="263"/>
      <c r="C3" s="264"/>
      <c r="D3" s="4">
        <v>1</v>
      </c>
      <c r="E3" s="253"/>
      <c r="F3" s="254"/>
      <c r="G3" s="254"/>
      <c r="H3" s="255"/>
      <c r="I3" s="261"/>
      <c r="J3" s="262"/>
    </row>
    <row r="4" spans="2:10" ht="24.9" customHeight="1">
      <c r="B4" s="265"/>
      <c r="C4" s="266"/>
      <c r="D4" s="5">
        <v>2</v>
      </c>
      <c r="E4" s="253"/>
      <c r="F4" s="254"/>
      <c r="G4" s="254"/>
      <c r="H4" s="255"/>
      <c r="I4" s="261"/>
      <c r="J4" s="262"/>
    </row>
    <row r="5" spans="2:10" ht="24.9" customHeight="1" thickBot="1">
      <c r="B5" s="267"/>
      <c r="C5" s="268"/>
      <c r="D5" s="6">
        <v>3</v>
      </c>
      <c r="E5" s="253"/>
      <c r="F5" s="254"/>
      <c r="G5" s="254"/>
      <c r="H5" s="255"/>
      <c r="I5" s="261"/>
      <c r="J5" s="262"/>
    </row>
    <row r="6" spans="2:10" ht="39" customHeight="1" thickBot="1">
      <c r="B6" s="269"/>
      <c r="C6" s="270"/>
      <c r="D6" s="8">
        <v>4</v>
      </c>
      <c r="E6" s="256"/>
      <c r="F6" s="257"/>
      <c r="G6" s="257"/>
      <c r="H6" s="258"/>
      <c r="I6" s="7" t="s">
        <v>1</v>
      </c>
      <c r="J6" s="14">
        <f ca="1">NOW()</f>
        <v>45380.629301736109</v>
      </c>
    </row>
    <row r="7" spans="2:10" s="11" customFormat="1" ht="79.2" customHeight="1" thickBot="1">
      <c r="B7" s="9" t="s">
        <v>0</v>
      </c>
      <c r="C7" s="10" t="s">
        <v>2</v>
      </c>
      <c r="D7" s="10" t="s">
        <v>3</v>
      </c>
      <c r="E7" s="10" t="s">
        <v>4</v>
      </c>
      <c r="F7" s="10" t="s">
        <v>5</v>
      </c>
      <c r="G7" s="10" t="s">
        <v>6</v>
      </c>
      <c r="H7" s="10" t="s">
        <v>7</v>
      </c>
      <c r="I7" s="10" t="s">
        <v>8</v>
      </c>
      <c r="J7" s="79" t="s">
        <v>9</v>
      </c>
    </row>
    <row r="8" spans="2:10" s="3" customFormat="1" ht="386.25" hidden="1" customHeight="1">
      <c r="B8" s="38">
        <v>4</v>
      </c>
      <c r="C8" s="39">
        <v>45188</v>
      </c>
      <c r="D8" s="39">
        <v>45369</v>
      </c>
      <c r="E8" s="40" t="s">
        <v>71</v>
      </c>
      <c r="F8" s="68" t="s">
        <v>72</v>
      </c>
      <c r="G8" s="69"/>
      <c r="H8" s="41" t="s">
        <v>124</v>
      </c>
      <c r="I8" s="70" t="s">
        <v>256</v>
      </c>
      <c r="J8" s="42" t="s">
        <v>446</v>
      </c>
    </row>
    <row r="9" spans="2:10" s="3" customFormat="1" ht="374.4" hidden="1">
      <c r="B9" s="43">
        <v>4</v>
      </c>
      <c r="C9" s="32">
        <v>45188</v>
      </c>
      <c r="D9" s="32">
        <v>45300</v>
      </c>
      <c r="E9" s="33" t="s">
        <v>71</v>
      </c>
      <c r="F9" s="71" t="s">
        <v>73</v>
      </c>
      <c r="G9" s="72"/>
      <c r="H9" s="41">
        <v>45286</v>
      </c>
      <c r="I9" s="73" t="s">
        <v>16</v>
      </c>
      <c r="J9" s="42" t="s">
        <v>92</v>
      </c>
    </row>
    <row r="10" spans="2:10" s="3" customFormat="1" ht="275.39999999999998" hidden="1" customHeight="1">
      <c r="B10" s="16">
        <v>4</v>
      </c>
      <c r="C10" s="18">
        <v>45188</v>
      </c>
      <c r="D10" s="19"/>
      <c r="E10" s="19" t="s">
        <v>71</v>
      </c>
      <c r="F10" s="20" t="s">
        <v>74</v>
      </c>
      <c r="G10" s="46"/>
      <c r="H10" s="41">
        <v>44928</v>
      </c>
      <c r="I10" s="19" t="s">
        <v>93</v>
      </c>
      <c r="J10" s="42" t="s">
        <v>325</v>
      </c>
    </row>
    <row r="11" spans="2:10" s="3" customFormat="1" ht="253.2" hidden="1" customHeight="1">
      <c r="B11" s="16">
        <v>4</v>
      </c>
      <c r="C11" s="18">
        <v>45188</v>
      </c>
      <c r="D11" s="90">
        <v>45307</v>
      </c>
      <c r="E11" s="19" t="s">
        <v>71</v>
      </c>
      <c r="F11" s="47" t="s">
        <v>75</v>
      </c>
      <c r="G11" s="46"/>
      <c r="H11" s="41">
        <v>45286</v>
      </c>
      <c r="I11" s="19" t="s">
        <v>16</v>
      </c>
      <c r="J11" s="42" t="s">
        <v>125</v>
      </c>
    </row>
    <row r="12" spans="2:10" s="3" customFormat="1" ht="408.75" hidden="1" customHeight="1">
      <c r="B12" s="16">
        <v>4</v>
      </c>
      <c r="C12" s="22">
        <v>45201</v>
      </c>
      <c r="D12" s="22"/>
      <c r="E12" s="23" t="s">
        <v>71</v>
      </c>
      <c r="F12" s="24" t="s">
        <v>111</v>
      </c>
      <c r="G12" s="48"/>
      <c r="H12" s="41">
        <v>45286</v>
      </c>
      <c r="I12" s="25" t="s">
        <v>16</v>
      </c>
      <c r="J12" s="49" t="s">
        <v>156</v>
      </c>
    </row>
    <row r="13" spans="2:10" s="3" customFormat="1" ht="409.2" hidden="1" customHeight="1">
      <c r="B13" s="16">
        <v>4</v>
      </c>
      <c r="C13" s="22">
        <v>45202</v>
      </c>
      <c r="D13" s="22">
        <v>45369</v>
      </c>
      <c r="E13" s="23" t="s">
        <v>29</v>
      </c>
      <c r="F13" s="24" t="s">
        <v>110</v>
      </c>
      <c r="G13" s="50"/>
      <c r="H13" s="41">
        <v>45258</v>
      </c>
      <c r="I13" s="25" t="s">
        <v>16</v>
      </c>
      <c r="J13" s="21" t="s">
        <v>373</v>
      </c>
    </row>
    <row r="14" spans="2:10" s="3" customFormat="1" ht="62.4" hidden="1">
      <c r="B14" s="16">
        <v>4</v>
      </c>
      <c r="C14" s="22">
        <v>45209</v>
      </c>
      <c r="D14" s="22"/>
      <c r="E14" s="23" t="s">
        <v>71</v>
      </c>
      <c r="F14" s="51" t="s">
        <v>76</v>
      </c>
      <c r="G14" s="74"/>
      <c r="H14" s="53">
        <v>44935</v>
      </c>
      <c r="I14" s="25" t="s">
        <v>93</v>
      </c>
      <c r="J14" s="42" t="s">
        <v>157</v>
      </c>
    </row>
    <row r="15" spans="2:10" ht="364.95" hidden="1" customHeight="1">
      <c r="B15" s="16">
        <v>4</v>
      </c>
      <c r="C15" s="22">
        <v>45212</v>
      </c>
      <c r="D15" s="22">
        <v>45342</v>
      </c>
      <c r="E15" s="55" t="s">
        <v>30</v>
      </c>
      <c r="F15" s="92" t="s">
        <v>77</v>
      </c>
      <c r="G15" s="57"/>
      <c r="H15" s="53">
        <v>45286</v>
      </c>
      <c r="I15" s="58" t="s">
        <v>16</v>
      </c>
      <c r="J15" s="42" t="s">
        <v>305</v>
      </c>
    </row>
    <row r="16" spans="2:10" ht="148.19999999999999" hidden="1" customHeight="1">
      <c r="B16" s="16">
        <v>4</v>
      </c>
      <c r="C16" s="22">
        <v>45250</v>
      </c>
      <c r="D16" s="59"/>
      <c r="E16" s="37" t="s">
        <v>71</v>
      </c>
      <c r="F16" s="20" t="s">
        <v>78</v>
      </c>
      <c r="G16" s="50"/>
      <c r="H16" s="94" t="s">
        <v>126</v>
      </c>
      <c r="I16" s="95" t="s">
        <v>16</v>
      </c>
      <c r="J16" s="96" t="s">
        <v>176</v>
      </c>
    </row>
    <row r="17" spans="2:10" ht="288" hidden="1" customHeight="1">
      <c r="B17" s="16">
        <v>4</v>
      </c>
      <c r="C17" s="22">
        <v>45250</v>
      </c>
      <c r="D17" s="22">
        <v>45363</v>
      </c>
      <c r="E17" s="36" t="s">
        <v>71</v>
      </c>
      <c r="F17" s="93" t="s">
        <v>344</v>
      </c>
      <c r="G17" s="50"/>
      <c r="H17" s="41">
        <v>45286</v>
      </c>
      <c r="I17" s="25" t="s">
        <v>16</v>
      </c>
      <c r="J17" s="42" t="s">
        <v>374</v>
      </c>
    </row>
    <row r="18" spans="2:10" ht="292.2" hidden="1" customHeight="1">
      <c r="B18" s="16">
        <v>4</v>
      </c>
      <c r="C18" s="22">
        <v>45261</v>
      </c>
      <c r="D18" s="22">
        <v>45342</v>
      </c>
      <c r="E18" s="23" t="s">
        <v>15</v>
      </c>
      <c r="F18" s="24" t="s">
        <v>127</v>
      </c>
      <c r="G18" s="50"/>
      <c r="H18" s="41">
        <v>44935</v>
      </c>
      <c r="I18" s="25" t="s">
        <v>94</v>
      </c>
      <c r="J18" s="42" t="s">
        <v>257</v>
      </c>
    </row>
    <row r="19" spans="2:10" ht="73.2" hidden="1" customHeight="1">
      <c r="B19" s="16">
        <v>4</v>
      </c>
      <c r="C19" s="22">
        <v>45265</v>
      </c>
      <c r="D19" s="22">
        <v>45321</v>
      </c>
      <c r="E19" s="23" t="s">
        <v>71</v>
      </c>
      <c r="F19" s="24" t="s">
        <v>79</v>
      </c>
      <c r="G19" s="50"/>
      <c r="H19" s="41">
        <v>45286</v>
      </c>
      <c r="I19" s="25" t="s">
        <v>95</v>
      </c>
      <c r="J19" s="21" t="s">
        <v>177</v>
      </c>
    </row>
    <row r="20" spans="2:10" ht="31.2" hidden="1">
      <c r="B20" s="16">
        <v>4</v>
      </c>
      <c r="C20" s="22">
        <v>45265</v>
      </c>
      <c r="D20" s="22">
        <v>45321</v>
      </c>
      <c r="E20" s="23" t="s">
        <v>71</v>
      </c>
      <c r="F20" s="20" t="s">
        <v>80</v>
      </c>
      <c r="G20" s="50"/>
      <c r="H20" s="41" t="s">
        <v>96</v>
      </c>
      <c r="I20" s="25" t="s">
        <v>97</v>
      </c>
      <c r="J20" s="63" t="s">
        <v>98</v>
      </c>
    </row>
    <row r="21" spans="2:10" ht="172.5" hidden="1" customHeight="1">
      <c r="B21" s="16">
        <v>4</v>
      </c>
      <c r="C21" s="22">
        <v>45265</v>
      </c>
      <c r="D21" s="22">
        <v>45300</v>
      </c>
      <c r="E21" s="23" t="s">
        <v>71</v>
      </c>
      <c r="F21" s="24" t="s">
        <v>107</v>
      </c>
      <c r="G21" s="50"/>
      <c r="H21" s="41">
        <v>45282</v>
      </c>
      <c r="I21" s="25" t="s">
        <v>16</v>
      </c>
      <c r="J21" s="64" t="s">
        <v>108</v>
      </c>
    </row>
    <row r="22" spans="2:10" ht="77.400000000000006" hidden="1" customHeight="1">
      <c r="B22" s="16">
        <v>4</v>
      </c>
      <c r="C22" s="22">
        <v>45272</v>
      </c>
      <c r="D22" s="22">
        <v>45300</v>
      </c>
      <c r="E22" s="23" t="s">
        <v>71</v>
      </c>
      <c r="F22" s="24" t="s">
        <v>81</v>
      </c>
      <c r="G22" s="50"/>
      <c r="H22" s="41">
        <v>45286</v>
      </c>
      <c r="I22" s="25" t="s">
        <v>95</v>
      </c>
      <c r="J22" s="42" t="s">
        <v>99</v>
      </c>
    </row>
    <row r="23" spans="2:10" ht="69.599999999999994" hidden="1" customHeight="1">
      <c r="B23" s="16">
        <v>4</v>
      </c>
      <c r="C23" s="22">
        <v>45272</v>
      </c>
      <c r="D23" s="22">
        <v>45307</v>
      </c>
      <c r="E23" s="23" t="s">
        <v>71</v>
      </c>
      <c r="F23" s="24" t="s">
        <v>82</v>
      </c>
      <c r="G23" s="50"/>
      <c r="H23" s="41">
        <v>45272</v>
      </c>
      <c r="I23" s="25" t="s">
        <v>100</v>
      </c>
      <c r="J23" s="21" t="s">
        <v>101</v>
      </c>
    </row>
    <row r="24" spans="2:10" ht="46.8" hidden="1">
      <c r="B24" s="16">
        <v>4</v>
      </c>
      <c r="C24" s="22"/>
      <c r="D24" s="22">
        <v>45307</v>
      </c>
      <c r="E24" s="23" t="s">
        <v>71</v>
      </c>
      <c r="F24" s="24" t="s">
        <v>83</v>
      </c>
      <c r="G24" s="50"/>
      <c r="H24" s="41">
        <v>45286</v>
      </c>
      <c r="I24" s="25"/>
      <c r="J24" s="21" t="s">
        <v>128</v>
      </c>
    </row>
    <row r="25" spans="2:10" ht="193.5" hidden="1" customHeight="1">
      <c r="B25" s="16">
        <v>4</v>
      </c>
      <c r="C25" s="22"/>
      <c r="D25" s="22">
        <v>45300</v>
      </c>
      <c r="E25" s="23" t="s">
        <v>16</v>
      </c>
      <c r="F25" s="66" t="s">
        <v>84</v>
      </c>
      <c r="G25" s="24"/>
      <c r="H25" s="41">
        <v>45286</v>
      </c>
      <c r="I25" s="25" t="s">
        <v>53</v>
      </c>
      <c r="J25" s="21" t="s">
        <v>109</v>
      </c>
    </row>
    <row r="26" spans="2:10" ht="46.8" hidden="1">
      <c r="B26" s="16">
        <v>4</v>
      </c>
      <c r="C26" s="22">
        <v>45275</v>
      </c>
      <c r="D26" s="22">
        <v>45307</v>
      </c>
      <c r="E26" s="23" t="s">
        <v>30</v>
      </c>
      <c r="F26" s="24" t="s">
        <v>85</v>
      </c>
      <c r="G26" s="24"/>
      <c r="H26" s="41">
        <v>45286</v>
      </c>
      <c r="I26" s="25" t="s">
        <v>16</v>
      </c>
      <c r="J26" s="21" t="s">
        <v>102</v>
      </c>
    </row>
    <row r="27" spans="2:10" ht="280.8" hidden="1">
      <c r="B27" s="16">
        <v>4</v>
      </c>
      <c r="C27" s="22">
        <v>45275</v>
      </c>
      <c r="D27" s="22">
        <v>45335</v>
      </c>
      <c r="E27" s="23" t="s">
        <v>30</v>
      </c>
      <c r="F27" s="24" t="s">
        <v>86</v>
      </c>
      <c r="G27" s="24"/>
      <c r="H27" s="41">
        <v>44935</v>
      </c>
      <c r="I27" s="25" t="s">
        <v>16</v>
      </c>
      <c r="J27" s="21" t="s">
        <v>212</v>
      </c>
    </row>
    <row r="28" spans="2:10" ht="46.5" hidden="1" customHeight="1">
      <c r="B28" s="16">
        <v>4</v>
      </c>
      <c r="C28" s="22">
        <v>45275</v>
      </c>
      <c r="D28" s="22">
        <v>45300</v>
      </c>
      <c r="E28" s="23" t="s">
        <v>30</v>
      </c>
      <c r="F28" s="24" t="s">
        <v>87</v>
      </c>
      <c r="G28" s="24"/>
      <c r="H28" s="41">
        <v>45286</v>
      </c>
      <c r="I28" s="25" t="s">
        <v>16</v>
      </c>
      <c r="J28" s="21" t="s">
        <v>103</v>
      </c>
    </row>
    <row r="29" spans="2:10" ht="28.5" hidden="1" customHeight="1">
      <c r="B29" s="16">
        <v>4</v>
      </c>
      <c r="C29" s="22">
        <v>45279</v>
      </c>
      <c r="D29" s="22">
        <v>45300</v>
      </c>
      <c r="E29" s="23" t="s">
        <v>71</v>
      </c>
      <c r="F29" s="24" t="s">
        <v>88</v>
      </c>
      <c r="G29" s="24"/>
      <c r="H29" s="41">
        <v>45286</v>
      </c>
      <c r="I29" s="25" t="s">
        <v>104</v>
      </c>
      <c r="J29" s="21" t="s">
        <v>105</v>
      </c>
    </row>
    <row r="30" spans="2:10" ht="39.75" hidden="1" customHeight="1">
      <c r="B30" s="16">
        <v>4</v>
      </c>
      <c r="C30" s="22">
        <v>45279</v>
      </c>
      <c r="D30" s="22">
        <v>45300</v>
      </c>
      <c r="E30" s="23" t="s">
        <v>71</v>
      </c>
      <c r="F30" s="24" t="s">
        <v>89</v>
      </c>
      <c r="G30" s="24"/>
      <c r="H30" s="26">
        <v>44935</v>
      </c>
      <c r="I30" s="25" t="s">
        <v>16</v>
      </c>
      <c r="J30" s="21" t="s">
        <v>106</v>
      </c>
    </row>
    <row r="31" spans="2:10" ht="158.25" customHeight="1">
      <c r="B31" s="16">
        <v>3</v>
      </c>
      <c r="C31" s="22">
        <v>45279</v>
      </c>
      <c r="D31" s="22"/>
      <c r="E31" s="23" t="s">
        <v>33</v>
      </c>
      <c r="F31" s="24" t="s">
        <v>803</v>
      </c>
      <c r="G31" s="24"/>
      <c r="H31" s="119" t="s">
        <v>804</v>
      </c>
      <c r="I31" s="25" t="s">
        <v>16</v>
      </c>
      <c r="J31" s="21" t="s">
        <v>918</v>
      </c>
    </row>
    <row r="32" spans="2:10" ht="156" hidden="1">
      <c r="B32" s="16">
        <v>4</v>
      </c>
      <c r="C32" s="32">
        <v>45279</v>
      </c>
      <c r="D32" s="32">
        <v>45335</v>
      </c>
      <c r="E32" s="33" t="s">
        <v>71</v>
      </c>
      <c r="F32" s="24" t="s">
        <v>90</v>
      </c>
      <c r="G32" s="24"/>
      <c r="H32" s="26">
        <v>45286</v>
      </c>
      <c r="I32" s="25" t="s">
        <v>16</v>
      </c>
      <c r="J32" s="21" t="s">
        <v>258</v>
      </c>
    </row>
    <row r="33" spans="2:10" ht="30.75" hidden="1" customHeight="1">
      <c r="B33" s="16">
        <v>4</v>
      </c>
      <c r="C33" s="22">
        <v>45279</v>
      </c>
      <c r="D33" s="22"/>
      <c r="E33" s="23" t="s">
        <v>119</v>
      </c>
      <c r="F33" s="24" t="s">
        <v>91</v>
      </c>
      <c r="G33" s="24"/>
      <c r="H33" s="26">
        <v>45383</v>
      </c>
      <c r="I33" s="25" t="s">
        <v>16</v>
      </c>
      <c r="J33" s="21" t="s">
        <v>178</v>
      </c>
    </row>
    <row r="34" spans="2:10" ht="141" hidden="1" customHeight="1">
      <c r="B34" s="16">
        <v>4</v>
      </c>
      <c r="C34" s="22">
        <v>45286</v>
      </c>
      <c r="D34" s="34">
        <v>45349</v>
      </c>
      <c r="E34" s="65" t="s">
        <v>15</v>
      </c>
      <c r="F34" s="24" t="s">
        <v>129</v>
      </c>
      <c r="G34" s="24"/>
      <c r="H34" s="26">
        <v>44935</v>
      </c>
      <c r="I34" s="25" t="s">
        <v>16</v>
      </c>
      <c r="J34" s="21" t="s">
        <v>324</v>
      </c>
    </row>
    <row r="35" spans="2:10" ht="250.2" hidden="1" customHeight="1">
      <c r="B35" s="16">
        <v>4</v>
      </c>
      <c r="C35" s="22">
        <v>45300</v>
      </c>
      <c r="D35" s="22">
        <v>45369</v>
      </c>
      <c r="E35" s="23" t="s">
        <v>30</v>
      </c>
      <c r="F35" s="24" t="s">
        <v>472</v>
      </c>
      <c r="G35" s="24"/>
      <c r="H35" s="119">
        <v>45372</v>
      </c>
      <c r="I35" s="25" t="s">
        <v>16</v>
      </c>
      <c r="J35" s="21" t="s">
        <v>450</v>
      </c>
    </row>
    <row r="36" spans="2:10" ht="78" hidden="1">
      <c r="B36" s="16">
        <v>4</v>
      </c>
      <c r="C36" s="22">
        <v>45303</v>
      </c>
      <c r="D36" s="22">
        <v>45321</v>
      </c>
      <c r="E36" s="23" t="s">
        <v>30</v>
      </c>
      <c r="F36" s="24" t="s">
        <v>145</v>
      </c>
      <c r="G36" s="24"/>
      <c r="H36" s="26"/>
      <c r="I36" s="25" t="s">
        <v>16</v>
      </c>
      <c r="J36" s="91" t="s">
        <v>179</v>
      </c>
    </row>
    <row r="37" spans="2:10" ht="187.2">
      <c r="B37" s="16">
        <v>2</v>
      </c>
      <c r="C37" s="22">
        <v>45307</v>
      </c>
      <c r="D37" s="22"/>
      <c r="E37" s="23" t="s">
        <v>30</v>
      </c>
      <c r="F37" s="24" t="s">
        <v>500</v>
      </c>
      <c r="G37" s="24"/>
      <c r="H37" s="119" t="s">
        <v>923</v>
      </c>
      <c r="I37" s="17" t="s">
        <v>443</v>
      </c>
      <c r="J37" s="21" t="s">
        <v>922</v>
      </c>
    </row>
    <row r="38" spans="2:10" ht="177" hidden="1" customHeight="1">
      <c r="B38" s="16">
        <v>4</v>
      </c>
      <c r="C38" s="22">
        <v>45307</v>
      </c>
      <c r="D38" s="22">
        <v>45342</v>
      </c>
      <c r="E38" s="23" t="s">
        <v>30</v>
      </c>
      <c r="F38" s="35" t="s">
        <v>146</v>
      </c>
      <c r="G38" s="24"/>
      <c r="H38" s="26"/>
      <c r="I38" s="25" t="s">
        <v>16</v>
      </c>
      <c r="J38" s="82" t="s">
        <v>259</v>
      </c>
    </row>
    <row r="39" spans="2:10" ht="46.8" hidden="1">
      <c r="B39" s="16">
        <v>4</v>
      </c>
      <c r="C39" s="22">
        <v>45307</v>
      </c>
      <c r="D39" s="22"/>
      <c r="E39" s="23" t="s">
        <v>158</v>
      </c>
      <c r="F39" s="35" t="s">
        <v>147</v>
      </c>
      <c r="G39" s="24"/>
      <c r="H39" s="26"/>
      <c r="I39" s="25" t="s">
        <v>16</v>
      </c>
      <c r="J39" s="83" t="s">
        <v>180</v>
      </c>
    </row>
    <row r="40" spans="2:10" ht="53.4" hidden="1" customHeight="1">
      <c r="B40" s="16">
        <v>4</v>
      </c>
      <c r="C40" s="22">
        <v>45307</v>
      </c>
      <c r="D40" s="22">
        <v>45342</v>
      </c>
      <c r="E40" s="23" t="s">
        <v>30</v>
      </c>
      <c r="F40" s="24" t="s">
        <v>159</v>
      </c>
      <c r="G40" s="24"/>
      <c r="H40" s="26"/>
      <c r="I40" s="25" t="s">
        <v>16</v>
      </c>
      <c r="J40" s="21" t="s">
        <v>213</v>
      </c>
    </row>
    <row r="41" spans="2:10" ht="24.9" hidden="1" customHeight="1">
      <c r="B41" s="16">
        <v>4</v>
      </c>
      <c r="C41" s="22">
        <v>45307</v>
      </c>
      <c r="D41" s="22">
        <v>45335</v>
      </c>
      <c r="E41" s="23" t="s">
        <v>15</v>
      </c>
      <c r="F41" s="24" t="s">
        <v>181</v>
      </c>
      <c r="G41" s="24"/>
      <c r="H41" s="26"/>
      <c r="I41" s="25" t="s">
        <v>16</v>
      </c>
      <c r="J41" s="21"/>
    </row>
    <row r="42" spans="2:10" ht="44.25" hidden="1" customHeight="1">
      <c r="B42" s="16">
        <v>4</v>
      </c>
      <c r="C42" s="22">
        <v>45313</v>
      </c>
      <c r="D42" s="22">
        <v>45335</v>
      </c>
      <c r="E42" s="23" t="s">
        <v>30</v>
      </c>
      <c r="F42" s="24" t="s">
        <v>162</v>
      </c>
      <c r="G42" s="24"/>
      <c r="H42" s="26">
        <v>45335</v>
      </c>
      <c r="I42" s="25" t="s">
        <v>16</v>
      </c>
      <c r="J42" s="21" t="s">
        <v>238</v>
      </c>
    </row>
    <row r="43" spans="2:10" ht="202.2" hidden="1" customHeight="1">
      <c r="B43" s="16">
        <v>4</v>
      </c>
      <c r="C43" s="22">
        <v>45313</v>
      </c>
      <c r="D43" s="22">
        <v>45363</v>
      </c>
      <c r="E43" s="23" t="s">
        <v>30</v>
      </c>
      <c r="F43" s="24" t="s">
        <v>376</v>
      </c>
      <c r="G43" s="24"/>
      <c r="H43" s="26">
        <v>45331</v>
      </c>
      <c r="I43" s="25" t="s">
        <v>16</v>
      </c>
      <c r="J43" s="21" t="s">
        <v>345</v>
      </c>
    </row>
    <row r="44" spans="2:10" ht="24.9" hidden="1" customHeight="1">
      <c r="B44" s="16">
        <v>4</v>
      </c>
      <c r="C44" s="22"/>
      <c r="D44" s="22"/>
      <c r="E44" s="23"/>
      <c r="F44" s="24"/>
      <c r="G44" s="24"/>
      <c r="H44" s="26"/>
      <c r="I44" s="25"/>
      <c r="J44" s="21"/>
    </row>
    <row r="45" spans="2:10" ht="24.9" hidden="1" customHeight="1">
      <c r="B45" s="16">
        <v>4</v>
      </c>
      <c r="C45" s="22">
        <v>45314</v>
      </c>
      <c r="D45" s="22">
        <v>45321</v>
      </c>
      <c r="E45" s="23" t="s">
        <v>71</v>
      </c>
      <c r="F45" s="24" t="s">
        <v>183</v>
      </c>
      <c r="G45" s="24"/>
      <c r="H45" s="26"/>
      <c r="I45" s="25" t="s">
        <v>16</v>
      </c>
      <c r="J45" s="21"/>
    </row>
    <row r="46" spans="2:10" ht="31.2" hidden="1">
      <c r="B46" s="16">
        <v>4</v>
      </c>
      <c r="C46" s="22">
        <v>45314</v>
      </c>
      <c r="D46" s="22">
        <v>45342</v>
      </c>
      <c r="E46" s="23" t="s">
        <v>29</v>
      </c>
      <c r="F46" s="24" t="s">
        <v>184</v>
      </c>
      <c r="G46" s="24"/>
      <c r="H46" s="26"/>
      <c r="I46" s="25" t="s">
        <v>16</v>
      </c>
      <c r="J46" s="21" t="s">
        <v>260</v>
      </c>
    </row>
    <row r="47" spans="2:10" ht="24.9" hidden="1" customHeight="1">
      <c r="B47" s="16">
        <v>4</v>
      </c>
      <c r="C47" s="22">
        <v>45321</v>
      </c>
      <c r="D47" s="22">
        <v>45363</v>
      </c>
      <c r="E47" s="23" t="s">
        <v>15</v>
      </c>
      <c r="F47" s="24" t="s">
        <v>206</v>
      </c>
      <c r="G47" s="24"/>
      <c r="H47" s="26"/>
      <c r="I47" s="25"/>
      <c r="J47" s="21" t="s">
        <v>239</v>
      </c>
    </row>
    <row r="48" spans="2:10" ht="24.9" hidden="1" customHeight="1">
      <c r="B48" s="16">
        <v>4</v>
      </c>
      <c r="C48" s="22">
        <v>45321</v>
      </c>
      <c r="D48" s="22"/>
      <c r="E48" s="23" t="s">
        <v>71</v>
      </c>
      <c r="F48" s="24" t="s">
        <v>207</v>
      </c>
      <c r="G48" s="24"/>
      <c r="H48" s="26"/>
      <c r="I48" s="25"/>
      <c r="J48" s="21" t="s">
        <v>261</v>
      </c>
    </row>
    <row r="49" spans="2:10" ht="24.9" hidden="1" customHeight="1">
      <c r="B49" s="16">
        <v>4</v>
      </c>
      <c r="C49" s="22">
        <v>45321</v>
      </c>
      <c r="D49" s="22">
        <v>45342</v>
      </c>
      <c r="E49" s="23" t="s">
        <v>71</v>
      </c>
      <c r="F49" s="24" t="s">
        <v>208</v>
      </c>
      <c r="G49" s="24"/>
      <c r="H49" s="26">
        <v>45341</v>
      </c>
      <c r="I49" s="25" t="s">
        <v>16</v>
      </c>
      <c r="J49" s="21" t="s">
        <v>306</v>
      </c>
    </row>
    <row r="50" spans="2:10" ht="24.9" hidden="1" customHeight="1">
      <c r="B50" s="16">
        <v>4</v>
      </c>
      <c r="C50" s="22">
        <v>45321</v>
      </c>
      <c r="D50" s="22">
        <v>45328</v>
      </c>
      <c r="E50" s="23" t="s">
        <v>29</v>
      </c>
      <c r="F50" s="24" t="s">
        <v>211</v>
      </c>
      <c r="G50" s="24"/>
      <c r="H50" s="26"/>
      <c r="I50" s="25" t="s">
        <v>209</v>
      </c>
      <c r="J50" s="21" t="s">
        <v>210</v>
      </c>
    </row>
    <row r="51" spans="2:10" ht="30.75" hidden="1" customHeight="1">
      <c r="B51" s="16">
        <v>4</v>
      </c>
      <c r="C51" s="22">
        <v>45321</v>
      </c>
      <c r="D51" s="22">
        <v>45335</v>
      </c>
      <c r="E51" s="23" t="s">
        <v>214</v>
      </c>
      <c r="F51" s="20" t="s">
        <v>215</v>
      </c>
      <c r="G51" s="20"/>
      <c r="H51" s="26"/>
      <c r="I51" s="25" t="s">
        <v>235</v>
      </c>
      <c r="J51" s="27" t="s">
        <v>236</v>
      </c>
    </row>
    <row r="52" spans="2:10" ht="45.75" hidden="1" customHeight="1">
      <c r="B52" s="16">
        <v>4</v>
      </c>
      <c r="C52" s="22">
        <v>45321</v>
      </c>
      <c r="D52" s="22">
        <v>45363</v>
      </c>
      <c r="E52" s="23" t="s">
        <v>214</v>
      </c>
      <c r="F52" s="24" t="s">
        <v>237</v>
      </c>
      <c r="G52" s="20"/>
      <c r="H52" s="26"/>
      <c r="I52" s="25"/>
      <c r="J52" s="21" t="s">
        <v>377</v>
      </c>
    </row>
    <row r="53" spans="2:10" ht="109.2" hidden="1">
      <c r="B53" s="16">
        <v>4</v>
      </c>
      <c r="C53" s="22">
        <v>45327</v>
      </c>
      <c r="D53" s="22">
        <v>45363</v>
      </c>
      <c r="E53" s="23" t="s">
        <v>71</v>
      </c>
      <c r="F53" s="20" t="s">
        <v>234</v>
      </c>
      <c r="G53" s="66"/>
      <c r="H53" s="26"/>
      <c r="I53" s="25" t="s">
        <v>16</v>
      </c>
      <c r="J53" s="21" t="s">
        <v>378</v>
      </c>
    </row>
    <row r="54" spans="2:10" ht="24.9" hidden="1" customHeight="1">
      <c r="B54" s="16">
        <v>4</v>
      </c>
      <c r="C54" s="22">
        <v>45328</v>
      </c>
      <c r="D54" s="22">
        <v>45349</v>
      </c>
      <c r="E54" s="23" t="s">
        <v>71</v>
      </c>
      <c r="F54" s="24" t="s">
        <v>262</v>
      </c>
      <c r="G54" s="20"/>
      <c r="H54" s="67"/>
      <c r="I54" s="25" t="s">
        <v>33</v>
      </c>
      <c r="J54" s="21" t="s">
        <v>307</v>
      </c>
    </row>
    <row r="55" spans="2:10" ht="62.4" hidden="1">
      <c r="B55" s="16">
        <v>4</v>
      </c>
      <c r="C55" s="22">
        <v>45328</v>
      </c>
      <c r="D55" s="22">
        <v>45363</v>
      </c>
      <c r="E55" s="23" t="s">
        <v>30</v>
      </c>
      <c r="F55" s="24" t="s">
        <v>263</v>
      </c>
      <c r="G55" s="20"/>
      <c r="H55" s="67" t="s">
        <v>264</v>
      </c>
      <c r="I55" s="25" t="s">
        <v>16</v>
      </c>
      <c r="J55" s="27" t="s">
        <v>379</v>
      </c>
    </row>
    <row r="56" spans="2:10" ht="31.2" hidden="1">
      <c r="B56" s="16">
        <v>4</v>
      </c>
      <c r="C56" s="22">
        <v>45328</v>
      </c>
      <c r="D56" s="22">
        <v>45363</v>
      </c>
      <c r="E56" s="23" t="s">
        <v>240</v>
      </c>
      <c r="F56" s="24" t="s">
        <v>241</v>
      </c>
      <c r="G56" s="20"/>
      <c r="H56" s="67"/>
      <c r="I56" s="25"/>
      <c r="J56" s="21" t="s">
        <v>308</v>
      </c>
    </row>
    <row r="57" spans="2:10" ht="234" hidden="1">
      <c r="B57" s="43">
        <v>4</v>
      </c>
      <c r="C57" s="32">
        <v>45201</v>
      </c>
      <c r="D57" s="32">
        <v>45369</v>
      </c>
      <c r="E57" s="88" t="s">
        <v>29</v>
      </c>
      <c r="F57" s="111" t="s">
        <v>35</v>
      </c>
      <c r="G57" s="44"/>
      <c r="H57" s="120" t="s">
        <v>473</v>
      </c>
      <c r="I57" s="112" t="s">
        <v>16</v>
      </c>
      <c r="J57" s="113" t="s">
        <v>445</v>
      </c>
    </row>
    <row r="58" spans="2:10" ht="94.2" customHeight="1">
      <c r="B58" s="16">
        <v>3</v>
      </c>
      <c r="C58" s="22">
        <v>45329</v>
      </c>
      <c r="D58" s="22"/>
      <c r="E58" s="22" t="s">
        <v>71</v>
      </c>
      <c r="F58" s="24" t="s">
        <v>247</v>
      </c>
      <c r="G58" s="20"/>
      <c r="H58" s="121" t="s">
        <v>474</v>
      </c>
      <c r="I58" s="25" t="s">
        <v>16</v>
      </c>
      <c r="J58" s="21" t="s">
        <v>921</v>
      </c>
    </row>
    <row r="59" spans="2:10" ht="69" hidden="1" customHeight="1">
      <c r="B59" s="16">
        <v>4</v>
      </c>
      <c r="C59" s="22">
        <v>45314</v>
      </c>
      <c r="D59" s="22">
        <v>45363</v>
      </c>
      <c r="E59" s="23" t="s">
        <v>168</v>
      </c>
      <c r="F59" s="24" t="s">
        <v>182</v>
      </c>
      <c r="G59" s="24"/>
      <c r="H59" s="26">
        <v>45364</v>
      </c>
      <c r="I59" s="25" t="s">
        <v>16</v>
      </c>
      <c r="J59" s="21" t="s">
        <v>346</v>
      </c>
    </row>
    <row r="60" spans="2:10" ht="156">
      <c r="B60" s="16">
        <v>2</v>
      </c>
      <c r="C60" s="22">
        <v>45335</v>
      </c>
      <c r="D60" s="22"/>
      <c r="E60" s="22" t="s">
        <v>30</v>
      </c>
      <c r="F60" s="24" t="s">
        <v>265</v>
      </c>
      <c r="G60" s="20"/>
      <c r="H60" s="121">
        <v>45376</v>
      </c>
      <c r="I60" s="25" t="s">
        <v>16</v>
      </c>
      <c r="J60" s="21" t="s">
        <v>924</v>
      </c>
    </row>
    <row r="61" spans="2:10" ht="40.200000000000003" hidden="1" customHeight="1">
      <c r="B61" s="16">
        <v>4</v>
      </c>
      <c r="C61" s="22">
        <v>45335</v>
      </c>
      <c r="D61" s="22">
        <v>45363</v>
      </c>
      <c r="E61" s="22" t="s">
        <v>30</v>
      </c>
      <c r="F61" s="24" t="s">
        <v>266</v>
      </c>
      <c r="G61" s="20"/>
      <c r="H61" s="67"/>
      <c r="I61" s="25" t="s">
        <v>267</v>
      </c>
      <c r="J61" s="21" t="s">
        <v>309</v>
      </c>
    </row>
    <row r="62" spans="2:10" ht="24.9" hidden="1" customHeight="1">
      <c r="B62" s="16">
        <v>4</v>
      </c>
      <c r="C62" s="22">
        <v>45335</v>
      </c>
      <c r="D62" s="22"/>
      <c r="E62" s="22" t="s">
        <v>268</v>
      </c>
      <c r="F62" s="24" t="s">
        <v>347</v>
      </c>
      <c r="G62" s="20"/>
      <c r="H62" s="67"/>
      <c r="I62" s="25" t="s">
        <v>33</v>
      </c>
      <c r="J62" s="21" t="s">
        <v>348</v>
      </c>
    </row>
    <row r="63" spans="2:10" ht="24.9" hidden="1" customHeight="1">
      <c r="B63" s="16">
        <v>4</v>
      </c>
      <c r="C63" s="22">
        <v>45337</v>
      </c>
      <c r="D63" s="22">
        <v>45342</v>
      </c>
      <c r="E63" s="22" t="s">
        <v>287</v>
      </c>
      <c r="F63" s="24" t="s">
        <v>288</v>
      </c>
      <c r="G63" s="20"/>
      <c r="H63" s="67"/>
      <c r="I63" s="25" t="s">
        <v>16</v>
      </c>
      <c r="J63" s="21"/>
    </row>
    <row r="64" spans="2:10" ht="33" customHeight="1">
      <c r="B64" s="16">
        <v>1</v>
      </c>
      <c r="C64" s="22">
        <v>45338</v>
      </c>
      <c r="D64" s="22"/>
      <c r="E64" s="22" t="s">
        <v>168</v>
      </c>
      <c r="F64" s="24" t="s">
        <v>290</v>
      </c>
      <c r="G64" s="20"/>
      <c r="H64" s="121">
        <v>45370</v>
      </c>
      <c r="I64" s="25" t="s">
        <v>291</v>
      </c>
      <c r="J64" s="21" t="s">
        <v>475</v>
      </c>
    </row>
    <row r="65" spans="2:10" ht="24.9" hidden="1" customHeight="1">
      <c r="B65" s="16"/>
      <c r="C65" s="22"/>
      <c r="D65" s="22"/>
      <c r="E65" s="22"/>
      <c r="F65" s="24"/>
      <c r="G65" s="20"/>
      <c r="H65" s="67"/>
      <c r="I65" s="25"/>
      <c r="J65" s="21"/>
    </row>
    <row r="66" spans="2:10" ht="154.94999999999999" hidden="1" customHeight="1">
      <c r="B66" s="16">
        <v>4</v>
      </c>
      <c r="C66" s="22">
        <v>45349</v>
      </c>
      <c r="D66" s="22">
        <v>45369</v>
      </c>
      <c r="E66" s="22" t="s">
        <v>30</v>
      </c>
      <c r="F66" s="24" t="s">
        <v>342</v>
      </c>
      <c r="G66" s="20"/>
      <c r="H66" s="67"/>
      <c r="I66" s="25" t="s">
        <v>343</v>
      </c>
      <c r="J66" s="62" t="s">
        <v>380</v>
      </c>
    </row>
    <row r="67" spans="2:10" ht="43.95" hidden="1" customHeight="1">
      <c r="B67" s="16">
        <v>4</v>
      </c>
      <c r="C67" s="22">
        <v>45349</v>
      </c>
      <c r="D67" s="22">
        <v>45370</v>
      </c>
      <c r="E67" s="22" t="s">
        <v>71</v>
      </c>
      <c r="F67" s="24" t="s">
        <v>349</v>
      </c>
      <c r="G67" s="20"/>
      <c r="H67" s="121">
        <v>45370</v>
      </c>
      <c r="I67" s="25" t="s">
        <v>16</v>
      </c>
      <c r="J67" s="21" t="s">
        <v>449</v>
      </c>
    </row>
    <row r="68" spans="2:10" ht="36" hidden="1" customHeight="1">
      <c r="B68" s="16">
        <v>4</v>
      </c>
      <c r="C68" s="22">
        <v>45356</v>
      </c>
      <c r="D68" s="22">
        <v>45369</v>
      </c>
      <c r="E68" s="22" t="s">
        <v>71</v>
      </c>
      <c r="F68" s="24" t="s">
        <v>363</v>
      </c>
      <c r="G68" s="20"/>
      <c r="H68" s="121" t="s">
        <v>476</v>
      </c>
      <c r="I68" s="25" t="s">
        <v>16</v>
      </c>
      <c r="J68" s="21" t="s">
        <v>448</v>
      </c>
    </row>
    <row r="69" spans="2:10" ht="109.2" hidden="1">
      <c r="B69" s="16">
        <v>4</v>
      </c>
      <c r="C69" s="18">
        <v>45356</v>
      </c>
      <c r="D69" s="18">
        <v>45369</v>
      </c>
      <c r="E69" s="19" t="s">
        <v>30</v>
      </c>
      <c r="F69" s="20" t="s">
        <v>499</v>
      </c>
      <c r="G69" s="20"/>
      <c r="H69" s="122">
        <v>45370</v>
      </c>
      <c r="I69" s="17" t="s">
        <v>443</v>
      </c>
      <c r="J69" s="27" t="s">
        <v>444</v>
      </c>
    </row>
    <row r="70" spans="2:10" ht="62.4" hidden="1">
      <c r="B70" s="16">
        <v>4</v>
      </c>
      <c r="C70" s="18">
        <v>45356</v>
      </c>
      <c r="D70" s="18">
        <v>45369</v>
      </c>
      <c r="E70" s="19" t="s">
        <v>30</v>
      </c>
      <c r="F70" s="20" t="s">
        <v>375</v>
      </c>
      <c r="G70" s="20"/>
      <c r="H70" s="122">
        <v>45370</v>
      </c>
      <c r="I70" s="17" t="s">
        <v>443</v>
      </c>
      <c r="J70" s="27" t="s">
        <v>442</v>
      </c>
    </row>
    <row r="71" spans="2:10" ht="62.4" hidden="1">
      <c r="B71" s="16">
        <v>4</v>
      </c>
      <c r="C71" s="18">
        <v>45356</v>
      </c>
      <c r="D71" s="18">
        <v>45377</v>
      </c>
      <c r="E71" s="19" t="s">
        <v>71</v>
      </c>
      <c r="F71" s="20" t="s">
        <v>381</v>
      </c>
      <c r="G71" s="20"/>
      <c r="H71" s="122">
        <v>45370</v>
      </c>
      <c r="I71" s="17" t="s">
        <v>443</v>
      </c>
      <c r="J71" s="27" t="s">
        <v>913</v>
      </c>
    </row>
    <row r="72" spans="2:10" ht="78">
      <c r="B72" s="16">
        <v>2</v>
      </c>
      <c r="C72" s="18">
        <v>45356</v>
      </c>
      <c r="D72" s="19"/>
      <c r="E72" s="19" t="s">
        <v>33</v>
      </c>
      <c r="F72" s="20" t="s">
        <v>382</v>
      </c>
      <c r="G72" s="20"/>
      <c r="H72" s="122">
        <v>45370</v>
      </c>
      <c r="I72" s="17" t="s">
        <v>16</v>
      </c>
      <c r="J72" s="27" t="s">
        <v>917</v>
      </c>
    </row>
    <row r="73" spans="2:10" ht="31.2" hidden="1">
      <c r="B73" s="16">
        <v>4</v>
      </c>
      <c r="C73" s="18">
        <v>45358</v>
      </c>
      <c r="D73" s="18">
        <v>45363</v>
      </c>
      <c r="E73" s="19" t="s">
        <v>30</v>
      </c>
      <c r="F73" s="20" t="s">
        <v>393</v>
      </c>
      <c r="G73" s="20"/>
      <c r="H73" s="17"/>
      <c r="I73" s="17" t="s">
        <v>394</v>
      </c>
      <c r="J73" s="27" t="s">
        <v>395</v>
      </c>
    </row>
    <row r="74" spans="2:10" ht="62.4">
      <c r="B74" s="16">
        <v>1</v>
      </c>
      <c r="C74" s="18">
        <v>45359</v>
      </c>
      <c r="D74" s="19"/>
      <c r="E74" s="19" t="s">
        <v>30</v>
      </c>
      <c r="F74" s="20" t="s">
        <v>412</v>
      </c>
      <c r="G74" s="20"/>
      <c r="H74" s="122">
        <v>45370</v>
      </c>
      <c r="I74" s="17" t="s">
        <v>394</v>
      </c>
      <c r="J74" s="27" t="s">
        <v>925</v>
      </c>
    </row>
    <row r="75" spans="2:10" ht="24.9" hidden="1" customHeight="1">
      <c r="B75" s="16">
        <v>4</v>
      </c>
      <c r="C75" s="18">
        <v>45359</v>
      </c>
      <c r="D75" s="18">
        <v>45369</v>
      </c>
      <c r="E75" s="19" t="s">
        <v>30</v>
      </c>
      <c r="F75" s="20" t="s">
        <v>413</v>
      </c>
      <c r="G75" s="20"/>
      <c r="H75" s="122">
        <v>45370</v>
      </c>
      <c r="I75" s="17" t="s">
        <v>394</v>
      </c>
      <c r="J75" s="27" t="s">
        <v>441</v>
      </c>
    </row>
    <row r="76" spans="2:10" ht="31.2" hidden="1">
      <c r="B76" s="16">
        <v>4</v>
      </c>
      <c r="C76" s="18">
        <v>45359</v>
      </c>
      <c r="D76" s="18">
        <v>45369</v>
      </c>
      <c r="E76" s="19" t="s">
        <v>414</v>
      </c>
      <c r="F76" s="20" t="s">
        <v>415</v>
      </c>
      <c r="G76" s="20"/>
      <c r="H76" s="122">
        <v>45370</v>
      </c>
      <c r="I76" s="17" t="s">
        <v>439</v>
      </c>
      <c r="J76" s="27" t="s">
        <v>440</v>
      </c>
    </row>
    <row r="77" spans="2:10" ht="24.9" hidden="1" customHeight="1">
      <c r="B77" s="16">
        <v>4</v>
      </c>
      <c r="C77" s="18">
        <v>45359</v>
      </c>
      <c r="D77" s="18">
        <v>45369</v>
      </c>
      <c r="E77" s="19" t="s">
        <v>30</v>
      </c>
      <c r="F77" s="20" t="s">
        <v>416</v>
      </c>
      <c r="G77" s="20"/>
      <c r="H77" s="122">
        <v>45370</v>
      </c>
      <c r="I77" s="17" t="s">
        <v>438</v>
      </c>
      <c r="J77" s="27" t="s">
        <v>437</v>
      </c>
    </row>
    <row r="78" spans="2:10" ht="46.8" hidden="1">
      <c r="B78" s="16">
        <v>4</v>
      </c>
      <c r="C78" s="18">
        <v>45363</v>
      </c>
      <c r="D78" s="18">
        <v>45371</v>
      </c>
      <c r="E78" s="19" t="s">
        <v>30</v>
      </c>
      <c r="F78" s="20" t="s">
        <v>419</v>
      </c>
      <c r="G78" s="20"/>
      <c r="H78" s="122">
        <v>45370</v>
      </c>
      <c r="I78" s="17" t="s">
        <v>16</v>
      </c>
      <c r="J78" s="27" t="s">
        <v>831</v>
      </c>
    </row>
    <row r="79" spans="2:10" ht="31.2" hidden="1">
      <c r="B79" s="16">
        <v>4</v>
      </c>
      <c r="C79" s="18">
        <v>45363</v>
      </c>
      <c r="D79" s="18">
        <v>45369</v>
      </c>
      <c r="E79" s="19" t="s">
        <v>358</v>
      </c>
      <c r="F79" s="20" t="s">
        <v>447</v>
      </c>
      <c r="G79" s="20"/>
      <c r="H79" s="122">
        <v>45370</v>
      </c>
      <c r="I79" s="17" t="s">
        <v>16</v>
      </c>
      <c r="J79" s="27" t="s">
        <v>477</v>
      </c>
    </row>
    <row r="80" spans="2:10" ht="24.9" hidden="1" customHeight="1">
      <c r="B80" s="16">
        <v>4</v>
      </c>
      <c r="C80" s="18">
        <v>45363</v>
      </c>
      <c r="D80" s="18">
        <v>45369</v>
      </c>
      <c r="E80" s="19" t="s">
        <v>405</v>
      </c>
      <c r="F80" s="20" t="s">
        <v>478</v>
      </c>
      <c r="G80" s="20"/>
      <c r="H80" s="122">
        <v>45370</v>
      </c>
      <c r="I80" s="17" t="s">
        <v>96</v>
      </c>
      <c r="J80" s="27" t="s">
        <v>479</v>
      </c>
    </row>
    <row r="81" spans="2:10" ht="24.9" hidden="1" customHeight="1">
      <c r="B81" s="16">
        <v>4</v>
      </c>
      <c r="C81" s="18">
        <v>45369</v>
      </c>
      <c r="D81" s="18">
        <v>45371</v>
      </c>
      <c r="E81" s="19" t="s">
        <v>33</v>
      </c>
      <c r="F81" s="20" t="s">
        <v>495</v>
      </c>
      <c r="G81" s="20"/>
      <c r="H81" s="17"/>
      <c r="I81" s="17"/>
      <c r="J81" s="27"/>
    </row>
    <row r="82" spans="2:10" ht="24.9" hidden="1" customHeight="1">
      <c r="B82" s="16">
        <v>4</v>
      </c>
      <c r="C82" s="18">
        <v>45369</v>
      </c>
      <c r="D82" s="18">
        <v>45370</v>
      </c>
      <c r="E82" s="19" t="s">
        <v>71</v>
      </c>
      <c r="F82" s="20" t="s">
        <v>496</v>
      </c>
      <c r="G82" s="20"/>
      <c r="H82" s="122">
        <v>45370</v>
      </c>
      <c r="I82" s="17" t="s">
        <v>16</v>
      </c>
      <c r="J82" s="27"/>
    </row>
    <row r="83" spans="2:10" ht="24.9" hidden="1" customHeight="1">
      <c r="B83" s="84"/>
      <c r="C83" s="18">
        <v>45369</v>
      </c>
      <c r="D83" s="19"/>
      <c r="E83" s="19" t="s">
        <v>71</v>
      </c>
      <c r="F83" s="20" t="s">
        <v>497</v>
      </c>
      <c r="G83" s="20"/>
      <c r="H83" s="122">
        <v>45370</v>
      </c>
      <c r="I83" s="17" t="s">
        <v>498</v>
      </c>
      <c r="J83" s="27"/>
    </row>
    <row r="84" spans="2:10" ht="24.9" hidden="1" customHeight="1">
      <c r="B84" s="16">
        <v>4</v>
      </c>
      <c r="C84" s="18">
        <v>45369</v>
      </c>
      <c r="D84" s="18">
        <v>45377</v>
      </c>
      <c r="E84" s="19" t="s">
        <v>30</v>
      </c>
      <c r="F84" s="20" t="s">
        <v>501</v>
      </c>
      <c r="G84" s="20"/>
      <c r="H84" s="122">
        <v>45370</v>
      </c>
      <c r="I84" s="17" t="s">
        <v>394</v>
      </c>
      <c r="J84" s="27" t="s">
        <v>835</v>
      </c>
    </row>
    <row r="85" spans="2:10" ht="46.8">
      <c r="B85" s="16">
        <v>2</v>
      </c>
      <c r="C85" s="18">
        <v>45369</v>
      </c>
      <c r="D85" s="19"/>
      <c r="E85" s="19" t="s">
        <v>30</v>
      </c>
      <c r="F85" s="20" t="s">
        <v>502</v>
      </c>
      <c r="G85" s="20"/>
      <c r="H85" s="122">
        <v>45370</v>
      </c>
      <c r="I85" s="17" t="s">
        <v>394</v>
      </c>
      <c r="J85" s="27" t="s">
        <v>926</v>
      </c>
    </row>
    <row r="86" spans="2:10" ht="24.9" customHeight="1">
      <c r="B86" s="16">
        <v>2</v>
      </c>
      <c r="C86" s="18">
        <v>45369</v>
      </c>
      <c r="D86" s="19"/>
      <c r="E86" s="19" t="s">
        <v>30</v>
      </c>
      <c r="F86" s="20" t="s">
        <v>503</v>
      </c>
      <c r="G86" s="20"/>
      <c r="H86" s="122">
        <v>45370</v>
      </c>
      <c r="I86" s="17" t="s">
        <v>394</v>
      </c>
      <c r="J86" s="27"/>
    </row>
    <row r="87" spans="2:10" ht="24.9" customHeight="1">
      <c r="B87" s="16">
        <v>2</v>
      </c>
      <c r="C87" s="18">
        <v>45369</v>
      </c>
      <c r="D87" s="18">
        <v>45377</v>
      </c>
      <c r="E87" s="19" t="s">
        <v>30</v>
      </c>
      <c r="F87" s="20" t="s">
        <v>504</v>
      </c>
      <c r="G87" s="20"/>
      <c r="H87" s="122">
        <v>45370</v>
      </c>
      <c r="I87" s="17" t="s">
        <v>343</v>
      </c>
      <c r="J87" s="27"/>
    </row>
    <row r="88" spans="2:10" ht="33" customHeight="1">
      <c r="B88" s="16">
        <v>2</v>
      </c>
      <c r="C88" s="18">
        <v>45369</v>
      </c>
      <c r="D88" s="19"/>
      <c r="E88" s="19" t="s">
        <v>30</v>
      </c>
      <c r="F88" s="20" t="s">
        <v>505</v>
      </c>
      <c r="G88" s="20"/>
      <c r="H88" s="122">
        <v>45370</v>
      </c>
      <c r="I88" s="17" t="s">
        <v>506</v>
      </c>
      <c r="J88" s="27" t="s">
        <v>927</v>
      </c>
    </row>
    <row r="89" spans="2:10" ht="24.9" customHeight="1">
      <c r="B89" s="16">
        <v>2</v>
      </c>
      <c r="C89" s="18">
        <v>45369</v>
      </c>
      <c r="D89" s="19"/>
      <c r="E89" s="19" t="s">
        <v>30</v>
      </c>
      <c r="F89" s="20" t="s">
        <v>507</v>
      </c>
      <c r="G89" s="20"/>
      <c r="H89" s="122">
        <v>45370</v>
      </c>
      <c r="I89" s="17" t="s">
        <v>508</v>
      </c>
      <c r="J89" s="27"/>
    </row>
    <row r="90" spans="2:10" ht="24.9" customHeight="1">
      <c r="B90" s="16">
        <v>2</v>
      </c>
      <c r="C90" s="18">
        <v>45369</v>
      </c>
      <c r="D90" s="19"/>
      <c r="E90" s="19" t="s">
        <v>30</v>
      </c>
      <c r="F90" s="20" t="s">
        <v>509</v>
      </c>
      <c r="G90" s="20"/>
      <c r="H90" s="122">
        <v>45370</v>
      </c>
      <c r="I90" s="17" t="s">
        <v>443</v>
      </c>
      <c r="J90" s="27" t="s">
        <v>836</v>
      </c>
    </row>
    <row r="91" spans="2:10" ht="24.9" hidden="1" customHeight="1">
      <c r="B91" s="16">
        <v>4</v>
      </c>
      <c r="C91" s="18">
        <v>45369</v>
      </c>
      <c r="D91" s="18">
        <v>45377</v>
      </c>
      <c r="E91" s="19" t="s">
        <v>30</v>
      </c>
      <c r="F91" s="20" t="s">
        <v>511</v>
      </c>
      <c r="G91" s="20"/>
      <c r="H91" s="122">
        <v>45370</v>
      </c>
      <c r="I91" s="17" t="s">
        <v>443</v>
      </c>
      <c r="J91" s="27" t="s">
        <v>837</v>
      </c>
    </row>
    <row r="92" spans="2:10" ht="24.9" hidden="1" customHeight="1">
      <c r="B92" s="16">
        <v>4</v>
      </c>
      <c r="C92" s="18">
        <v>45369</v>
      </c>
      <c r="D92" s="18">
        <v>45377</v>
      </c>
      <c r="E92" s="19" t="s">
        <v>30</v>
      </c>
      <c r="F92" s="20" t="s">
        <v>510</v>
      </c>
      <c r="G92" s="20"/>
      <c r="H92" s="122">
        <v>45370</v>
      </c>
      <c r="I92" s="17" t="s">
        <v>443</v>
      </c>
      <c r="J92" s="27" t="s">
        <v>838</v>
      </c>
    </row>
    <row r="93" spans="2:10" ht="24.9" customHeight="1">
      <c r="B93" s="16">
        <v>2</v>
      </c>
      <c r="C93" s="18">
        <v>45369</v>
      </c>
      <c r="D93" s="19"/>
      <c r="E93" s="19" t="s">
        <v>30</v>
      </c>
      <c r="F93" s="20" t="s">
        <v>513</v>
      </c>
      <c r="G93" s="20"/>
      <c r="H93" s="122">
        <v>45370</v>
      </c>
      <c r="I93" s="17" t="s">
        <v>443</v>
      </c>
      <c r="J93" s="27" t="s">
        <v>928</v>
      </c>
    </row>
    <row r="94" spans="2:10" ht="31.2">
      <c r="B94" s="16">
        <v>2</v>
      </c>
      <c r="C94" s="18">
        <v>45369</v>
      </c>
      <c r="D94" s="19"/>
      <c r="E94" s="19" t="s">
        <v>30</v>
      </c>
      <c r="F94" s="20" t="s">
        <v>512</v>
      </c>
      <c r="G94" s="20"/>
      <c r="H94" s="122">
        <v>45370</v>
      </c>
      <c r="I94" s="17" t="s">
        <v>443</v>
      </c>
      <c r="J94" s="27"/>
    </row>
    <row r="95" spans="2:10" ht="34.5" hidden="1" customHeight="1">
      <c r="B95" s="16">
        <v>4</v>
      </c>
      <c r="C95" s="18">
        <v>45370</v>
      </c>
      <c r="D95" s="18">
        <v>45377</v>
      </c>
      <c r="E95" s="19" t="s">
        <v>15</v>
      </c>
      <c r="F95" s="20" t="s">
        <v>807</v>
      </c>
      <c r="G95" s="20"/>
      <c r="H95" s="122">
        <v>45370</v>
      </c>
      <c r="I95" s="17" t="s">
        <v>806</v>
      </c>
      <c r="J95" s="27" t="s">
        <v>830</v>
      </c>
    </row>
    <row r="96" spans="2:10" ht="24.9" customHeight="1">
      <c r="B96" s="16">
        <v>2</v>
      </c>
      <c r="C96" s="18">
        <v>45370</v>
      </c>
      <c r="D96" s="19"/>
      <c r="E96" s="19" t="s">
        <v>358</v>
      </c>
      <c r="F96" s="20" t="s">
        <v>821</v>
      </c>
      <c r="G96" s="20"/>
      <c r="H96" s="17"/>
      <c r="I96" s="17" t="s">
        <v>822</v>
      </c>
      <c r="J96" s="27" t="s">
        <v>911</v>
      </c>
    </row>
    <row r="97" spans="2:10" ht="24.9" hidden="1" customHeight="1">
      <c r="B97" s="16">
        <v>4</v>
      </c>
      <c r="C97" s="18">
        <v>45370</v>
      </c>
      <c r="D97" s="18">
        <v>45377</v>
      </c>
      <c r="E97" s="19" t="s">
        <v>130</v>
      </c>
      <c r="F97" s="20" t="s">
        <v>832</v>
      </c>
      <c r="G97" s="20"/>
      <c r="H97" s="17"/>
      <c r="I97" s="17" t="s">
        <v>137</v>
      </c>
      <c r="J97" s="27"/>
    </row>
    <row r="98" spans="2:10" ht="24.9" hidden="1" customHeight="1">
      <c r="B98" s="16">
        <v>4</v>
      </c>
      <c r="C98" s="18">
        <v>45370</v>
      </c>
      <c r="D98" s="18">
        <v>45377</v>
      </c>
      <c r="E98" s="19" t="s">
        <v>130</v>
      </c>
      <c r="F98" s="20" t="s">
        <v>833</v>
      </c>
      <c r="G98" s="20"/>
      <c r="H98" s="17"/>
      <c r="I98" s="17" t="s">
        <v>137</v>
      </c>
      <c r="J98" s="27"/>
    </row>
    <row r="99" spans="2:10" ht="24.9" customHeight="1">
      <c r="B99" s="16">
        <v>2</v>
      </c>
      <c r="C99" s="18">
        <v>45370</v>
      </c>
      <c r="D99" s="19"/>
      <c r="E99" s="19" t="s">
        <v>168</v>
      </c>
      <c r="F99" s="20" t="s">
        <v>908</v>
      </c>
      <c r="G99" s="20"/>
      <c r="H99" s="17"/>
      <c r="I99" s="17" t="s">
        <v>137</v>
      </c>
      <c r="J99" s="27" t="s">
        <v>909</v>
      </c>
    </row>
    <row r="100" spans="2:10" ht="24.9" customHeight="1">
      <c r="B100" s="16">
        <v>3</v>
      </c>
      <c r="C100" s="18">
        <v>45370</v>
      </c>
      <c r="D100" s="19"/>
      <c r="E100" s="19" t="s">
        <v>168</v>
      </c>
      <c r="F100" s="20" t="s">
        <v>834</v>
      </c>
      <c r="G100" s="20"/>
      <c r="H100" s="17"/>
      <c r="I100" s="17" t="s">
        <v>137</v>
      </c>
      <c r="J100" s="27" t="s">
        <v>910</v>
      </c>
    </row>
    <row r="101" spans="2:10" ht="31.2">
      <c r="B101" s="16">
        <v>1</v>
      </c>
      <c r="C101" s="18">
        <v>45370</v>
      </c>
      <c r="D101" s="19"/>
      <c r="E101" s="19" t="s">
        <v>358</v>
      </c>
      <c r="F101" s="20" t="s">
        <v>839</v>
      </c>
      <c r="G101" s="20"/>
      <c r="H101" s="17"/>
      <c r="I101" s="17" t="s">
        <v>16</v>
      </c>
      <c r="J101" s="27" t="s">
        <v>912</v>
      </c>
    </row>
    <row r="102" spans="2:10" ht="27" customHeight="1">
      <c r="B102" s="16">
        <v>2</v>
      </c>
      <c r="C102" s="18">
        <v>45373</v>
      </c>
      <c r="D102" s="19"/>
      <c r="E102" s="19" t="s">
        <v>71</v>
      </c>
      <c r="F102" s="20" t="s">
        <v>869</v>
      </c>
      <c r="G102" s="20"/>
      <c r="H102" s="77">
        <v>45381</v>
      </c>
      <c r="I102" s="17" t="s">
        <v>16</v>
      </c>
      <c r="J102" s="27" t="s">
        <v>914</v>
      </c>
    </row>
    <row r="103" spans="2:10" ht="31.2" hidden="1">
      <c r="B103" s="16">
        <v>4</v>
      </c>
      <c r="C103" s="18">
        <v>45373</v>
      </c>
      <c r="D103" s="18">
        <v>45377</v>
      </c>
      <c r="E103" s="19" t="s">
        <v>71</v>
      </c>
      <c r="F103" s="20" t="s">
        <v>870</v>
      </c>
      <c r="G103" s="20"/>
      <c r="H103" s="77">
        <v>45381</v>
      </c>
      <c r="I103" s="17" t="s">
        <v>16</v>
      </c>
      <c r="J103" s="204"/>
    </row>
    <row r="104" spans="2:10" ht="31.2">
      <c r="B104" s="16">
        <v>2</v>
      </c>
      <c r="C104" s="205">
        <v>45377</v>
      </c>
      <c r="D104" s="206"/>
      <c r="E104" s="206" t="s">
        <v>30</v>
      </c>
      <c r="F104" s="207" t="s">
        <v>902</v>
      </c>
      <c r="G104" s="207"/>
      <c r="H104" s="208"/>
      <c r="I104" s="209" t="s">
        <v>16</v>
      </c>
      <c r="J104" s="204" t="s">
        <v>929</v>
      </c>
    </row>
    <row r="105" spans="2:10" ht="31.2">
      <c r="B105" s="16">
        <v>2</v>
      </c>
      <c r="C105" s="200">
        <v>45377</v>
      </c>
      <c r="D105" s="201"/>
      <c r="E105" s="201" t="s">
        <v>30</v>
      </c>
      <c r="F105" s="202" t="s">
        <v>903</v>
      </c>
      <c r="G105" s="202"/>
      <c r="H105" s="116"/>
      <c r="I105" s="203"/>
      <c r="J105" s="204" t="s">
        <v>930</v>
      </c>
    </row>
    <row r="106" spans="2:10" ht="27" customHeight="1">
      <c r="B106" s="16">
        <v>2</v>
      </c>
      <c r="C106" s="200">
        <v>45377</v>
      </c>
      <c r="D106" s="201"/>
      <c r="E106" s="201" t="s">
        <v>30</v>
      </c>
      <c r="F106" s="202" t="s">
        <v>904</v>
      </c>
      <c r="G106" s="202"/>
      <c r="H106" s="116"/>
      <c r="I106" s="203"/>
      <c r="J106" s="204" t="s">
        <v>931</v>
      </c>
    </row>
    <row r="107" spans="2:10" ht="27" hidden="1" customHeight="1">
      <c r="B107" s="16">
        <v>4</v>
      </c>
      <c r="C107" s="200">
        <v>45377</v>
      </c>
      <c r="D107" s="200">
        <v>45377</v>
      </c>
      <c r="E107" s="201" t="s">
        <v>30</v>
      </c>
      <c r="F107" s="202" t="s">
        <v>905</v>
      </c>
      <c r="G107" s="202"/>
      <c r="H107" s="116"/>
      <c r="I107" s="203"/>
      <c r="J107" s="204"/>
    </row>
    <row r="108" spans="2:10" ht="27" customHeight="1">
      <c r="B108" s="16">
        <v>2</v>
      </c>
      <c r="C108" s="200">
        <v>45377</v>
      </c>
      <c r="D108" s="201"/>
      <c r="E108" s="201" t="s">
        <v>30</v>
      </c>
      <c r="F108" s="202" t="s">
        <v>906</v>
      </c>
      <c r="G108" s="202"/>
      <c r="H108" s="116">
        <v>45378</v>
      </c>
      <c r="I108" s="203"/>
      <c r="J108" s="204" t="s">
        <v>932</v>
      </c>
    </row>
    <row r="109" spans="2:10" ht="31.2">
      <c r="B109" s="16">
        <v>2</v>
      </c>
      <c r="C109" s="200">
        <v>45377</v>
      </c>
      <c r="D109" s="201"/>
      <c r="E109" s="201" t="s">
        <v>30</v>
      </c>
      <c r="F109" s="202" t="s">
        <v>907</v>
      </c>
      <c r="G109" s="202"/>
      <c r="H109" s="116"/>
      <c r="I109" s="203"/>
      <c r="J109" s="204" t="s">
        <v>933</v>
      </c>
    </row>
    <row r="110" spans="2:10" ht="31.2">
      <c r="B110" s="16">
        <v>2</v>
      </c>
      <c r="C110" s="200">
        <v>45377</v>
      </c>
      <c r="D110" s="201"/>
      <c r="E110" s="201" t="s">
        <v>71</v>
      </c>
      <c r="F110" s="202" t="s">
        <v>915</v>
      </c>
      <c r="G110" s="202"/>
      <c r="H110" s="116"/>
      <c r="I110" s="203" t="s">
        <v>16</v>
      </c>
      <c r="J110" s="204" t="s">
        <v>916</v>
      </c>
    </row>
    <row r="111" spans="2:10" ht="27" customHeight="1">
      <c r="B111" s="16">
        <v>2</v>
      </c>
      <c r="C111" s="200">
        <v>45377</v>
      </c>
      <c r="D111" s="201"/>
      <c r="E111" s="201" t="s">
        <v>71</v>
      </c>
      <c r="F111" s="202" t="s">
        <v>919</v>
      </c>
      <c r="G111" s="202"/>
      <c r="H111" s="116"/>
      <c r="I111" s="203" t="s">
        <v>920</v>
      </c>
      <c r="J111" s="204"/>
    </row>
    <row r="112" spans="2:10" ht="27" customHeight="1">
      <c r="B112" s="16">
        <v>2</v>
      </c>
      <c r="C112" s="200">
        <v>45377</v>
      </c>
      <c r="D112" s="201"/>
      <c r="E112" s="201" t="s">
        <v>30</v>
      </c>
      <c r="F112" s="202" t="s">
        <v>934</v>
      </c>
      <c r="G112" s="202"/>
      <c r="H112" s="116"/>
      <c r="I112" s="203" t="s">
        <v>16</v>
      </c>
      <c r="J112" s="204" t="s">
        <v>935</v>
      </c>
    </row>
    <row r="113" spans="2:10" ht="27" customHeight="1">
      <c r="B113" s="16"/>
      <c r="C113" s="200"/>
      <c r="D113" s="201"/>
      <c r="E113" s="201"/>
      <c r="F113" s="202"/>
      <c r="G113" s="202"/>
      <c r="H113" s="116"/>
      <c r="I113" s="203"/>
      <c r="J113" s="204"/>
    </row>
    <row r="114" spans="2:10" ht="27" customHeight="1">
      <c r="B114" s="16"/>
      <c r="C114" s="200"/>
      <c r="D114" s="201"/>
      <c r="E114" s="201"/>
      <c r="F114" s="202"/>
      <c r="G114" s="202"/>
      <c r="H114" s="116"/>
      <c r="I114" s="203"/>
      <c r="J114" s="204"/>
    </row>
    <row r="115" spans="2:10" ht="27" customHeight="1">
      <c r="B115" s="16"/>
      <c r="C115" s="200"/>
      <c r="D115" s="201"/>
      <c r="E115" s="201"/>
      <c r="F115" s="202"/>
      <c r="G115" s="202"/>
      <c r="H115" s="116"/>
      <c r="I115" s="203"/>
      <c r="J115" s="204"/>
    </row>
    <row r="116" spans="2:10" ht="27" customHeight="1">
      <c r="B116" s="16"/>
      <c r="C116" s="200"/>
      <c r="D116" s="201"/>
      <c r="E116" s="201"/>
      <c r="F116" s="202"/>
      <c r="G116" s="202"/>
      <c r="H116" s="116"/>
      <c r="I116" s="203"/>
      <c r="J116" s="204"/>
    </row>
    <row r="117" spans="2:10" ht="27" customHeight="1">
      <c r="B117" s="16"/>
      <c r="C117" s="200"/>
      <c r="D117" s="201"/>
      <c r="E117" s="201"/>
      <c r="F117" s="202"/>
      <c r="G117" s="202"/>
      <c r="H117" s="116"/>
      <c r="I117" s="203"/>
      <c r="J117" s="204"/>
    </row>
    <row r="118" spans="2:10" ht="27" customHeight="1">
      <c r="B118" s="16"/>
      <c r="C118" s="200"/>
      <c r="D118" s="201"/>
      <c r="E118" s="201"/>
      <c r="F118" s="202"/>
      <c r="G118" s="202"/>
      <c r="H118" s="116"/>
      <c r="I118" s="203"/>
      <c r="J118" s="204"/>
    </row>
    <row r="119" spans="2:10" ht="27" customHeight="1">
      <c r="B119" s="16"/>
      <c r="C119" s="200"/>
      <c r="D119" s="201"/>
      <c r="E119" s="201"/>
      <c r="F119" s="202"/>
      <c r="G119" s="202"/>
      <c r="H119" s="116"/>
      <c r="I119" s="203"/>
      <c r="J119" s="204"/>
    </row>
    <row r="120" spans="2:10" ht="27" customHeight="1">
      <c r="B120" s="16"/>
      <c r="C120" s="200"/>
      <c r="D120" s="201"/>
      <c r="E120" s="201"/>
      <c r="F120" s="202"/>
      <c r="G120" s="202"/>
      <c r="H120" s="116"/>
      <c r="I120" s="203"/>
      <c r="J120" s="204"/>
    </row>
    <row r="121" spans="2:10" ht="27" customHeight="1">
      <c r="B121" s="16"/>
      <c r="C121" s="200"/>
      <c r="D121" s="201"/>
      <c r="E121" s="201"/>
      <c r="F121" s="202"/>
      <c r="G121" s="202"/>
      <c r="H121" s="116"/>
      <c r="I121" s="203"/>
      <c r="J121" s="204"/>
    </row>
    <row r="122" spans="2:10" ht="27" customHeight="1">
      <c r="B122" s="16"/>
      <c r="C122" s="200"/>
      <c r="D122" s="201"/>
      <c r="E122" s="201"/>
      <c r="F122" s="202"/>
      <c r="G122" s="202"/>
      <c r="H122" s="116"/>
      <c r="I122" s="203"/>
      <c r="J122" s="204"/>
    </row>
    <row r="123" spans="2:10" ht="27" customHeight="1">
      <c r="B123" s="16"/>
      <c r="C123" s="200"/>
      <c r="D123" s="201"/>
      <c r="E123" s="201"/>
      <c r="F123" s="202"/>
      <c r="G123" s="202"/>
      <c r="H123" s="116"/>
      <c r="I123" s="203"/>
      <c r="J123" s="204"/>
    </row>
    <row r="124" spans="2:10" ht="49.95" customHeight="1" thickBot="1">
      <c r="B124" s="210"/>
      <c r="C124" s="78"/>
      <c r="D124" s="28"/>
      <c r="E124" s="28"/>
      <c r="F124" s="29"/>
      <c r="G124" s="29"/>
      <c r="H124" s="197"/>
      <c r="I124" s="30"/>
      <c r="J124" s="31"/>
    </row>
    <row r="125" spans="2:10" ht="24.9" customHeight="1">
      <c r="C125" s="13"/>
      <c r="F125" s="12"/>
    </row>
    <row r="126" spans="2:10" ht="24.9" customHeight="1">
      <c r="C126" s="13"/>
      <c r="F126" s="12"/>
    </row>
    <row r="127" spans="2:10" ht="24.9" customHeight="1">
      <c r="C127" s="13"/>
    </row>
  </sheetData>
  <protectedRanges>
    <protectedRange sqref="H53"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57" name="Priority_5_1"/>
  </protectedRanges>
  <autoFilter ref="B7:J112"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82">
    <cfRule type="cellIs" dxfId="166" priority="8" operator="equal">
      <formula>3</formula>
    </cfRule>
    <cfRule type="cellIs" dxfId="165" priority="9" operator="equal">
      <formula>2</formula>
    </cfRule>
    <cfRule type="cellIs" dxfId="164" priority="10" operator="equal">
      <formula>1</formula>
    </cfRule>
  </conditionalFormatting>
  <conditionalFormatting sqref="B20 B32:J36 B37:H37 B38:J56">
    <cfRule type="expression" dxfId="163" priority="88" stopIfTrue="1">
      <formula>$B20=4</formula>
    </cfRule>
  </conditionalFormatting>
  <conditionalFormatting sqref="B84:B124">
    <cfRule type="cellIs" dxfId="162" priority="1" operator="equal">
      <formula>3</formula>
    </cfRule>
    <cfRule type="cellIs" dxfId="161" priority="2" operator="equal">
      <formula>2</formula>
    </cfRule>
    <cfRule type="cellIs" dxfId="160" priority="3" operator="equal">
      <formula>1</formula>
    </cfRule>
  </conditionalFormatting>
  <conditionalFormatting sqref="B57:D57 I53:I58 I60:I68">
    <cfRule type="expression" dxfId="159" priority="18" stopIfTrue="1">
      <formula>$B53=4</formula>
    </cfRule>
  </conditionalFormatting>
  <conditionalFormatting sqref="B8:G29 B30:H31 I8:I22 C25:C31 F25:F31">
    <cfRule type="expression" dxfId="158" priority="122" stopIfTrue="1">
      <formula>$B8=4</formula>
    </cfRule>
  </conditionalFormatting>
  <conditionalFormatting sqref="B58:J124">
    <cfRule type="expression" dxfId="157" priority="11" stopIfTrue="1">
      <formula>$B58=4</formula>
    </cfRule>
  </conditionalFormatting>
  <conditionalFormatting sqref="C14">
    <cfRule type="expression" dxfId="156" priority="98" stopIfTrue="1">
      <formula>$B14=4</formula>
    </cfRule>
  </conditionalFormatting>
  <conditionalFormatting sqref="C18">
    <cfRule type="expression" dxfId="155" priority="60" stopIfTrue="1">
      <formula>$B18=4</formula>
    </cfRule>
  </conditionalFormatting>
  <conditionalFormatting sqref="C20:D24">
    <cfRule type="expression" dxfId="154" priority="72" stopIfTrue="1">
      <formula>$B20=4</formula>
    </cfRule>
  </conditionalFormatting>
  <conditionalFormatting sqref="D18:D19">
    <cfRule type="expression" dxfId="153" priority="59" stopIfTrue="1">
      <formula>$B18=4</formula>
    </cfRule>
  </conditionalFormatting>
  <conditionalFormatting sqref="E57">
    <cfRule type="expression" dxfId="152" priority="15" stopIfTrue="1">
      <formula>$C57=4</formula>
    </cfRule>
  </conditionalFormatting>
  <conditionalFormatting sqref="F8:F10 J8:J22 H8:H29 C12:C13">
    <cfRule type="expression" dxfId="151" priority="43" stopIfTrue="1">
      <formula>#REF!=4</formula>
    </cfRule>
  </conditionalFormatting>
  <conditionalFormatting sqref="F12:F13">
    <cfRule type="expression" dxfId="150" priority="42" stopIfTrue="1">
      <formula>#REF!=4</formula>
    </cfRule>
  </conditionalFormatting>
  <conditionalFormatting sqref="F20">
    <cfRule type="expression" dxfId="149" priority="39" stopIfTrue="1">
      <formula>$B20=4</formula>
    </cfRule>
  </conditionalFormatting>
  <conditionalFormatting sqref="F54">
    <cfRule type="expression" dxfId="148" priority="144" stopIfTrue="1">
      <formula>$B54=4</formula>
    </cfRule>
  </conditionalFormatting>
  <conditionalFormatting sqref="F57 H57 J57">
    <cfRule type="expression" dxfId="147" priority="16" stopIfTrue="1">
      <formula>#REF!=4</formula>
    </cfRule>
  </conditionalFormatting>
  <conditionalFormatting sqref="F57:G57">
    <cfRule type="expression" dxfId="146" priority="17" stopIfTrue="1">
      <formula>$B57=4</formula>
    </cfRule>
  </conditionalFormatting>
  <conditionalFormatting sqref="G12:G13">
    <cfRule type="expression" dxfId="145" priority="115" stopIfTrue="1">
      <formula>$B12=4</formula>
    </cfRule>
  </conditionalFormatting>
  <conditionalFormatting sqref="G54:G55">
    <cfRule type="expression" dxfId="144" priority="143" stopIfTrue="1">
      <formula>$B54=4</formula>
    </cfRule>
  </conditionalFormatting>
  <conditionalFormatting sqref="I23:J31">
    <cfRule type="expression" dxfId="143" priority="38" stopIfTrue="1">
      <formula>$B23=4</formula>
    </cfRule>
  </conditionalFormatting>
  <conditionalFormatting sqref="I37:J37">
    <cfRule type="expression" dxfId="142" priority="7" stopIfTrue="1">
      <formula>$B37=4</formula>
    </cfRule>
  </conditionalFormatting>
  <pageMargins left="0.25" right="0.25" top="0.75" bottom="0.75" header="0.3" footer="0.3"/>
  <pageSetup paperSize="3" scale="69"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71D8-8A62-46FC-814D-F3B07115717C}">
  <dimension ref="A1:FL89"/>
  <sheetViews>
    <sheetView topLeftCell="B1" zoomScale="70" zoomScaleNormal="70" workbookViewId="0">
      <pane ySplit="7" topLeftCell="A23" activePane="bottomLeft" state="frozen"/>
      <selection activeCell="F28" sqref="F28"/>
      <selection pane="bottomLeft" activeCell="G96" sqref="G96"/>
    </sheetView>
  </sheetViews>
  <sheetFormatPr defaultColWidth="8.5546875" defaultRowHeight="14.4" outlineLevelCol="1"/>
  <cols>
    <col min="1" max="1" width="5.33203125" style="123" hidden="1" customWidth="1"/>
    <col min="2" max="2" width="5.33203125" style="123" customWidth="1"/>
    <col min="3" max="3" width="9.33203125" style="123" bestFit="1" customWidth="1"/>
    <col min="4" max="4" width="8.6640625" style="123" bestFit="1" customWidth="1"/>
    <col min="5" max="5" width="12.5546875" style="123" customWidth="1"/>
    <col min="6" max="6" width="30.44140625" style="123" bestFit="1" customWidth="1"/>
    <col min="7" max="7" width="71.44140625" style="127" bestFit="1" customWidth="1"/>
    <col min="8" max="8" width="8.44140625" style="123" customWidth="1"/>
    <col min="9" max="9" width="11.5546875" style="123" hidden="1" customWidth="1"/>
    <col min="10" max="10" width="8.44140625" style="123" hidden="1" customWidth="1"/>
    <col min="11" max="13" width="8.5546875" style="123" hidden="1" customWidth="1" outlineLevel="1"/>
    <col min="14" max="14" width="27.5546875" style="123" hidden="1" customWidth="1" outlineLevel="1"/>
    <col min="15" max="15" width="10.5546875" style="123" hidden="1" customWidth="1" outlineLevel="1"/>
    <col min="16" max="18" width="8.5546875" style="123" hidden="1" customWidth="1" outlineLevel="1"/>
    <col min="19" max="19" width="8.5546875" style="123" hidden="1" customWidth="1" collapsed="1"/>
    <col min="20" max="21" width="12.5546875" style="123" customWidth="1"/>
    <col min="22" max="22" width="4.6640625" style="123" hidden="1" customWidth="1"/>
    <col min="23" max="23" width="8.44140625" style="123" hidden="1" customWidth="1"/>
    <col min="24" max="24" width="12.33203125" style="128" hidden="1" customWidth="1"/>
    <col min="25" max="25" width="8.33203125" style="123" hidden="1" customWidth="1"/>
    <col min="26" max="26" width="5" style="123" hidden="1" customWidth="1"/>
    <col min="27" max="27" width="56.88671875" style="127" hidden="1" customWidth="1"/>
    <col min="28" max="28" width="13.44140625" style="123" hidden="1" customWidth="1" outlineLevel="1"/>
    <col min="29" max="29" width="8.33203125" style="123" hidden="1" customWidth="1" outlineLevel="1"/>
    <col min="30" max="30" width="4.88671875" style="123" hidden="1" customWidth="1" outlineLevel="1"/>
    <col min="31" max="31" width="7.5546875" style="123" hidden="1" customWidth="1" outlineLevel="1"/>
    <col min="32" max="32" width="9.44140625" style="123" hidden="1" customWidth="1" outlineLevel="1"/>
    <col min="33" max="33" width="8.33203125" style="123" hidden="1" customWidth="1" outlineLevel="1"/>
    <col min="34" max="34" width="4.88671875" style="123" hidden="1" customWidth="1" outlineLevel="1"/>
    <col min="35" max="35" width="7.5546875" style="123" hidden="1" customWidth="1" outlineLevel="1"/>
    <col min="36" max="36" width="9.109375" style="123" hidden="1" customWidth="1" outlineLevel="1"/>
    <col min="37" max="37" width="8.33203125" style="123" hidden="1" customWidth="1" outlineLevel="1"/>
    <col min="38" max="38" width="4.88671875" style="123" hidden="1" customWidth="1" outlineLevel="1"/>
    <col min="39" max="39" width="7.5546875" style="123" hidden="1" customWidth="1" outlineLevel="1"/>
    <col min="40" max="40" width="9.109375" style="123" hidden="1" customWidth="1" outlineLevel="1"/>
    <col min="41" max="41" width="8.33203125" style="123" hidden="1" customWidth="1" outlineLevel="1"/>
    <col min="42" max="42" width="4.88671875" style="123" hidden="1" customWidth="1" outlineLevel="1"/>
    <col min="43" max="43" width="7.5546875" style="123" hidden="1" customWidth="1" outlineLevel="1"/>
    <col min="44" max="44" width="9.109375" style="123" hidden="1" customWidth="1" outlineLevel="1"/>
    <col min="45" max="45" width="8.33203125" style="123" hidden="1" customWidth="1" outlineLevel="1"/>
    <col min="46" max="46" width="4.88671875" style="123" hidden="1" customWidth="1" outlineLevel="1"/>
    <col min="47" max="47" width="7.5546875" style="123" hidden="1" customWidth="1" outlineLevel="1"/>
    <col min="48" max="48" width="8.5546875" style="123" customWidth="1" collapsed="1"/>
    <col min="49" max="50" width="8.5546875" style="123" customWidth="1"/>
    <col min="51" max="51" width="1.6640625" style="123" customWidth="1"/>
    <col min="52" max="16384" width="8.5546875" style="123"/>
  </cols>
  <sheetData>
    <row r="1" spans="1:168">
      <c r="B1" s="124" t="s">
        <v>514</v>
      </c>
      <c r="C1" s="125"/>
      <c r="D1" s="126"/>
    </row>
    <row r="2" spans="1:168">
      <c r="B2" s="129" t="s">
        <v>515</v>
      </c>
      <c r="C2" s="125" t="s">
        <v>516</v>
      </c>
      <c r="D2" s="126"/>
    </row>
    <row r="3" spans="1:168">
      <c r="B3" s="129" t="s">
        <v>517</v>
      </c>
      <c r="C3" s="125" t="s">
        <v>518</v>
      </c>
      <c r="D3" s="126"/>
    </row>
    <row r="4" spans="1:168">
      <c r="B4" s="129" t="s">
        <v>519</v>
      </c>
      <c r="C4" s="125" t="s">
        <v>520</v>
      </c>
      <c r="D4" s="126"/>
    </row>
    <row r="5" spans="1:168">
      <c r="B5" s="129" t="s">
        <v>521</v>
      </c>
      <c r="C5" s="125" t="s">
        <v>522</v>
      </c>
      <c r="D5" s="126"/>
    </row>
    <row r="6" spans="1:168">
      <c r="K6" s="271" t="s">
        <v>523</v>
      </c>
      <c r="L6" s="271"/>
      <c r="M6" s="271"/>
      <c r="X6" s="128" t="s">
        <v>524</v>
      </c>
      <c r="AB6" s="123" t="s">
        <v>525</v>
      </c>
      <c r="AF6" s="123" t="s">
        <v>526</v>
      </c>
      <c r="AJ6" s="123" t="s">
        <v>527</v>
      </c>
      <c r="AN6" s="123" t="s">
        <v>528</v>
      </c>
      <c r="AR6" s="123" t="s">
        <v>529</v>
      </c>
    </row>
    <row r="7" spans="1:168" ht="28.8">
      <c r="A7" s="130" t="s">
        <v>530</v>
      </c>
      <c r="B7" s="130" t="s">
        <v>530</v>
      </c>
      <c r="C7" s="130" t="s">
        <v>531</v>
      </c>
      <c r="D7" s="130" t="s">
        <v>532</v>
      </c>
      <c r="E7" s="130" t="s">
        <v>533</v>
      </c>
      <c r="F7" s="130" t="s">
        <v>534</v>
      </c>
      <c r="G7" s="130" t="s">
        <v>535</v>
      </c>
      <c r="H7" s="131" t="s">
        <v>536</v>
      </c>
      <c r="I7" s="132" t="s">
        <v>537</v>
      </c>
      <c r="J7" s="132" t="s">
        <v>538</v>
      </c>
      <c r="K7" s="133" t="s">
        <v>539</v>
      </c>
      <c r="L7" s="133" t="s">
        <v>540</v>
      </c>
      <c r="M7" s="133" t="s">
        <v>541</v>
      </c>
      <c r="N7" s="133" t="s">
        <v>542</v>
      </c>
      <c r="O7" s="133" t="s">
        <v>543</v>
      </c>
      <c r="P7" s="133" t="s">
        <v>544</v>
      </c>
      <c r="Q7" s="134" t="s">
        <v>545</v>
      </c>
      <c r="R7" s="134" t="s">
        <v>546</v>
      </c>
      <c r="S7" s="134" t="s">
        <v>547</v>
      </c>
      <c r="T7" s="135" t="s">
        <v>548</v>
      </c>
      <c r="U7" s="136" t="s">
        <v>549</v>
      </c>
      <c r="V7" s="135" t="s">
        <v>550</v>
      </c>
      <c r="W7" s="135" t="s">
        <v>551</v>
      </c>
      <c r="X7" s="137" t="s">
        <v>552</v>
      </c>
      <c r="Y7" s="138" t="s">
        <v>553</v>
      </c>
      <c r="Z7" s="138" t="s">
        <v>554</v>
      </c>
      <c r="AA7" s="138" t="s">
        <v>555</v>
      </c>
      <c r="AB7" s="139" t="s">
        <v>552</v>
      </c>
      <c r="AC7" s="140" t="s">
        <v>553</v>
      </c>
      <c r="AD7" s="140" t="s">
        <v>554</v>
      </c>
      <c r="AE7" s="140" t="s">
        <v>555</v>
      </c>
      <c r="AF7" s="141" t="s">
        <v>552</v>
      </c>
      <c r="AG7" s="142" t="s">
        <v>553</v>
      </c>
      <c r="AH7" s="142" t="s">
        <v>554</v>
      </c>
      <c r="AI7" s="142" t="s">
        <v>555</v>
      </c>
      <c r="AJ7" s="139" t="s">
        <v>552</v>
      </c>
      <c r="AK7" s="140" t="s">
        <v>553</v>
      </c>
      <c r="AL7" s="140" t="s">
        <v>554</v>
      </c>
      <c r="AM7" s="140" t="s">
        <v>555</v>
      </c>
      <c r="AN7" s="141" t="s">
        <v>552</v>
      </c>
      <c r="AO7" s="142" t="s">
        <v>553</v>
      </c>
      <c r="AP7" s="142" t="s">
        <v>554</v>
      </c>
      <c r="AQ7" s="142" t="s">
        <v>555</v>
      </c>
      <c r="AR7" s="139" t="s">
        <v>552</v>
      </c>
      <c r="AS7" s="140" t="s">
        <v>553</v>
      </c>
      <c r="AT7" s="140" t="s">
        <v>554</v>
      </c>
      <c r="AU7" s="140" t="s">
        <v>555</v>
      </c>
    </row>
    <row r="8" spans="1:168">
      <c r="A8" s="130"/>
      <c r="B8" s="130"/>
      <c r="C8" s="130"/>
      <c r="D8" s="130"/>
      <c r="E8" s="130"/>
      <c r="F8" s="130"/>
      <c r="G8" s="143"/>
      <c r="H8" s="131"/>
      <c r="I8" s="131"/>
      <c r="J8" s="131"/>
      <c r="K8" s="133"/>
      <c r="L8" s="133"/>
      <c r="M8" s="133"/>
      <c r="N8" s="133"/>
      <c r="O8" s="133"/>
      <c r="P8" s="133"/>
      <c r="Q8" s="134"/>
      <c r="R8" s="134"/>
      <c r="S8" s="134"/>
      <c r="T8" s="135"/>
      <c r="U8" s="135"/>
      <c r="V8" s="135"/>
      <c r="W8" s="135"/>
      <c r="X8" s="137"/>
      <c r="Y8" s="138"/>
      <c r="Z8" s="138"/>
      <c r="AA8" s="144"/>
      <c r="AB8" s="139"/>
      <c r="AC8" s="140"/>
      <c r="AD8" s="140"/>
      <c r="AE8" s="140"/>
      <c r="AF8" s="141"/>
      <c r="AG8" s="142"/>
      <c r="AH8" s="142"/>
      <c r="AI8" s="142"/>
      <c r="AJ8" s="139"/>
      <c r="AK8" s="140"/>
      <c r="AL8" s="140"/>
      <c r="AM8" s="140"/>
      <c r="AN8" s="141"/>
      <c r="AO8" s="142"/>
      <c r="AP8" s="142"/>
      <c r="AQ8" s="142"/>
      <c r="AR8" s="139"/>
      <c r="AS8" s="140"/>
      <c r="AT8" s="140"/>
      <c r="AU8" s="140"/>
    </row>
    <row r="9" spans="1:168" s="151" customFormat="1">
      <c r="A9" s="145"/>
      <c r="B9" s="146"/>
      <c r="C9" s="147" t="s">
        <v>556</v>
      </c>
      <c r="D9" s="146"/>
      <c r="E9" s="146"/>
      <c r="F9" s="146"/>
      <c r="G9" s="148"/>
      <c r="H9" s="146"/>
      <c r="I9" s="146"/>
      <c r="J9" s="146"/>
      <c r="K9" s="146"/>
      <c r="L9" s="146"/>
      <c r="M9" s="146"/>
      <c r="N9" s="146"/>
      <c r="O9" s="146"/>
      <c r="P9" s="146"/>
      <c r="Q9" s="146"/>
      <c r="R9" s="146"/>
      <c r="S9" s="146"/>
      <c r="T9" s="146"/>
      <c r="U9" s="146"/>
      <c r="V9" s="146"/>
      <c r="W9" s="146"/>
      <c r="X9" s="149"/>
      <c r="Y9" s="146"/>
      <c r="Z9" s="146"/>
      <c r="AA9" s="148"/>
      <c r="AB9" s="146"/>
      <c r="AC9" s="146"/>
      <c r="AD9" s="146"/>
      <c r="AE9" s="146"/>
      <c r="AF9" s="146"/>
      <c r="AG9" s="146"/>
      <c r="AH9" s="146"/>
      <c r="AI9" s="146"/>
      <c r="AJ9" s="146"/>
      <c r="AK9" s="146"/>
      <c r="AL9" s="146"/>
      <c r="AM9" s="146"/>
      <c r="AN9" s="146"/>
      <c r="AO9" s="146"/>
      <c r="AP9" s="146"/>
      <c r="AQ9" s="146"/>
      <c r="AR9" s="146"/>
      <c r="AS9" s="146"/>
      <c r="AT9" s="146"/>
      <c r="AU9" s="146"/>
      <c r="AV9" s="150"/>
      <c r="AW9" s="150"/>
      <c r="AX9" s="150"/>
      <c r="AY9" s="150"/>
      <c r="AZ9" s="150"/>
      <c r="BA9" s="150"/>
      <c r="BB9" s="150"/>
      <c r="BC9" s="150"/>
      <c r="BD9" s="150"/>
      <c r="BE9" s="150"/>
      <c r="BF9" s="150"/>
      <c r="BG9" s="150"/>
      <c r="BH9" s="150"/>
      <c r="BI9" s="150"/>
      <c r="BJ9" s="150"/>
      <c r="BK9" s="150"/>
      <c r="BL9" s="150"/>
      <c r="BM9" s="150"/>
      <c r="BN9" s="150"/>
      <c r="BO9" s="150"/>
      <c r="BP9" s="150"/>
      <c r="BQ9" s="150"/>
      <c r="BR9" s="150"/>
      <c r="BS9" s="150"/>
      <c r="BT9" s="150"/>
      <c r="BU9" s="150"/>
      <c r="BV9" s="150"/>
      <c r="BW9" s="150"/>
      <c r="BX9" s="150"/>
      <c r="BY9" s="150"/>
      <c r="BZ9" s="150"/>
      <c r="CA9" s="150"/>
      <c r="CB9" s="150"/>
      <c r="CC9" s="150"/>
      <c r="CD9" s="150"/>
      <c r="CE9" s="150"/>
      <c r="CF9" s="150"/>
      <c r="CG9" s="150"/>
      <c r="CH9" s="150"/>
      <c r="CI9" s="150"/>
      <c r="CJ9" s="150"/>
      <c r="CK9" s="150"/>
      <c r="CL9" s="150"/>
      <c r="CM9" s="150"/>
      <c r="CN9" s="150"/>
      <c r="CO9" s="150"/>
      <c r="CP9" s="150"/>
      <c r="CQ9" s="150"/>
      <c r="CR9" s="150"/>
      <c r="CS9" s="150"/>
      <c r="CT9" s="150"/>
      <c r="CU9" s="150"/>
      <c r="CV9" s="150"/>
      <c r="CW9" s="150"/>
      <c r="CX9" s="150"/>
      <c r="CY9" s="150"/>
      <c r="CZ9" s="150"/>
      <c r="DA9" s="150"/>
      <c r="DB9" s="150"/>
      <c r="DC9" s="150"/>
      <c r="DD9" s="150"/>
      <c r="DE9" s="150"/>
      <c r="DF9" s="150"/>
      <c r="DG9" s="150"/>
      <c r="DH9" s="150"/>
      <c r="DI9" s="150"/>
      <c r="DJ9" s="150"/>
      <c r="DK9" s="150"/>
      <c r="DL9" s="150"/>
      <c r="DM9" s="150"/>
      <c r="DN9" s="150"/>
      <c r="DO9" s="150"/>
      <c r="DP9" s="150"/>
      <c r="DQ9" s="150"/>
      <c r="DR9" s="150"/>
      <c r="DS9" s="150"/>
      <c r="DT9" s="150"/>
      <c r="DU9" s="150"/>
      <c r="DV9" s="150"/>
      <c r="DW9" s="150"/>
      <c r="DX9" s="150"/>
      <c r="DY9" s="150"/>
      <c r="DZ9" s="150"/>
      <c r="EA9" s="150"/>
      <c r="EB9" s="150"/>
      <c r="EC9" s="150"/>
      <c r="ED9" s="150"/>
      <c r="EE9" s="150"/>
      <c r="EF9" s="150"/>
      <c r="EG9" s="150"/>
      <c r="EH9" s="150"/>
      <c r="EI9" s="150"/>
      <c r="EJ9" s="150"/>
      <c r="EK9" s="150"/>
      <c r="EL9" s="150"/>
      <c r="EM9" s="150"/>
      <c r="EN9" s="150"/>
      <c r="EO9" s="150"/>
      <c r="EP9" s="150"/>
      <c r="EQ9" s="150"/>
      <c r="ER9" s="150"/>
      <c r="ES9" s="150"/>
      <c r="ET9" s="150"/>
      <c r="EU9" s="150"/>
      <c r="EV9" s="150"/>
      <c r="EW9" s="150"/>
      <c r="EX9" s="150"/>
      <c r="EY9" s="150"/>
      <c r="EZ9" s="150"/>
      <c r="FA9" s="150"/>
      <c r="FB9" s="150"/>
      <c r="FC9" s="150"/>
      <c r="FD9" s="150"/>
      <c r="FE9" s="150"/>
      <c r="FF9" s="150"/>
      <c r="FG9" s="150"/>
      <c r="FH9" s="150"/>
      <c r="FI9" s="150"/>
      <c r="FJ9" s="150"/>
      <c r="FK9" s="150"/>
      <c r="FL9" s="150"/>
    </row>
    <row r="10" spans="1:168">
      <c r="A10" s="152">
        <v>2</v>
      </c>
      <c r="B10" s="153"/>
      <c r="C10" s="153" t="s">
        <v>557</v>
      </c>
      <c r="D10" s="153">
        <v>2</v>
      </c>
      <c r="E10" s="153" t="s">
        <v>558</v>
      </c>
      <c r="F10" s="153" t="s">
        <v>559</v>
      </c>
      <c r="G10" s="154" t="s">
        <v>560</v>
      </c>
      <c r="H10" s="153" t="s">
        <v>561</v>
      </c>
      <c r="I10" s="153" t="s">
        <v>562</v>
      </c>
      <c r="J10" s="155" t="s">
        <v>563</v>
      </c>
      <c r="K10" s="153"/>
      <c r="L10" s="153"/>
      <c r="M10" s="153"/>
      <c r="N10" s="153"/>
      <c r="O10" s="153"/>
      <c r="P10" s="153"/>
      <c r="Q10" s="153"/>
      <c r="R10" s="153"/>
      <c r="S10" s="153"/>
      <c r="T10" s="156">
        <v>45370</v>
      </c>
      <c r="V10" s="153"/>
      <c r="W10" s="153"/>
      <c r="X10" s="156" t="e">
        <f t="shared" ref="X10:X15" si="0">INDEX(AB10:AZ10,MATCH(MAX(AB10:AZ10),AB10:AZ10,0))</f>
        <v>#N/A</v>
      </c>
      <c r="Y10" s="153" t="e" cm="1">
        <f t="array" ref="Y10">INDEX(AB10:AZ10,MATCH(MAX(AB10:AZ10),AB10:AZ10,0)+1)</f>
        <v>#N/A</v>
      </c>
      <c r="Z10" s="153" t="e" cm="1">
        <f t="array" ref="Z10">INDEX(AB10:AZ10,MATCH(MAX(AB10:AZ10),AB10:AZ10,0)+2)</f>
        <v>#N/A</v>
      </c>
      <c r="AA10" s="154"/>
      <c r="AB10" s="156"/>
      <c r="AC10" s="153"/>
      <c r="AD10" s="153"/>
      <c r="AE10" s="153"/>
      <c r="AF10" s="153"/>
      <c r="AG10" s="153"/>
      <c r="AH10" s="153"/>
      <c r="AI10" s="153"/>
      <c r="AJ10" s="156"/>
      <c r="AK10" s="153"/>
      <c r="AL10" s="153"/>
      <c r="AM10" s="153"/>
      <c r="AN10" s="153"/>
      <c r="AO10" s="153"/>
      <c r="AP10" s="153"/>
      <c r="AQ10" s="153"/>
      <c r="AR10" s="153"/>
      <c r="AS10" s="153"/>
      <c r="AT10" s="153"/>
      <c r="AU10" s="153"/>
    </row>
    <row r="11" spans="1:168">
      <c r="A11" s="152"/>
      <c r="B11" s="153"/>
      <c r="C11" s="153" t="s">
        <v>557</v>
      </c>
      <c r="D11" s="153">
        <v>2</v>
      </c>
      <c r="E11" s="153" t="s">
        <v>558</v>
      </c>
      <c r="F11" s="153" t="s">
        <v>564</v>
      </c>
      <c r="G11" s="157" t="s">
        <v>565</v>
      </c>
      <c r="H11" s="153" t="s">
        <v>566</v>
      </c>
      <c r="I11" s="153" t="s">
        <v>562</v>
      </c>
      <c r="J11" s="155" t="s">
        <v>563</v>
      </c>
      <c r="K11" s="153"/>
      <c r="L11" s="153"/>
      <c r="M11" s="153"/>
      <c r="N11" s="153"/>
      <c r="O11" s="153"/>
      <c r="P11" s="153"/>
      <c r="Q11" s="153"/>
      <c r="R11" s="153"/>
      <c r="S11" s="153"/>
      <c r="T11" s="156">
        <v>45370</v>
      </c>
      <c r="U11" s="156"/>
      <c r="V11" s="153"/>
      <c r="W11" s="153"/>
      <c r="X11" s="156" t="e">
        <f t="shared" si="0"/>
        <v>#N/A</v>
      </c>
      <c r="Y11" s="153" t="e" cm="1">
        <f t="array" ref="Y11">INDEX(AB11:AZ11,MATCH(MAX(AB11:AZ11),AB11:AZ11,0)+1)</f>
        <v>#N/A</v>
      </c>
      <c r="Z11" s="153" t="e" cm="1">
        <f t="array" ref="Z11">INDEX(AB11:AZ11,MATCH(MAX(AB11:AZ11),AB11:AZ11,0)+2)</f>
        <v>#N/A</v>
      </c>
      <c r="AA11" s="154"/>
      <c r="AB11" s="156"/>
      <c r="AC11" s="153"/>
      <c r="AD11" s="153"/>
      <c r="AE11" s="153"/>
      <c r="AF11" s="156"/>
      <c r="AG11" s="153"/>
      <c r="AH11" s="153"/>
      <c r="AI11" s="153"/>
      <c r="AJ11" s="156"/>
      <c r="AK11" s="153"/>
      <c r="AL11" s="153"/>
      <c r="AM11" s="153"/>
      <c r="AN11" s="153"/>
      <c r="AO11" s="153"/>
      <c r="AP11" s="153"/>
      <c r="AQ11" s="153"/>
      <c r="AR11" s="153"/>
      <c r="AS11" s="153"/>
      <c r="AT11" s="153"/>
      <c r="AU11" s="153"/>
    </row>
    <row r="12" spans="1:168">
      <c r="A12" s="152">
        <v>4</v>
      </c>
      <c r="B12" s="153"/>
      <c r="C12" s="153" t="s">
        <v>557</v>
      </c>
      <c r="D12" s="153">
        <v>2</v>
      </c>
      <c r="E12" s="153" t="s">
        <v>558</v>
      </c>
      <c r="F12" s="153" t="s">
        <v>567</v>
      </c>
      <c r="G12" s="154" t="s">
        <v>568</v>
      </c>
      <c r="H12" s="153" t="s">
        <v>569</v>
      </c>
      <c r="I12" s="153" t="s">
        <v>562</v>
      </c>
      <c r="J12" s="155" t="s">
        <v>563</v>
      </c>
      <c r="K12" s="153"/>
      <c r="L12" s="153"/>
      <c r="M12" s="153"/>
      <c r="N12" s="153"/>
      <c r="O12" s="153"/>
      <c r="P12" s="153"/>
      <c r="Q12" s="153"/>
      <c r="R12" s="153"/>
      <c r="S12" s="153"/>
      <c r="T12" s="156">
        <v>45370</v>
      </c>
      <c r="U12" s="156"/>
      <c r="V12" s="156"/>
      <c r="W12" s="153"/>
      <c r="X12" s="156" t="e">
        <f t="shared" si="0"/>
        <v>#N/A</v>
      </c>
      <c r="Y12" s="153" t="e" cm="1">
        <f t="array" ref="Y12">INDEX(AB12:AZ12,MATCH(MAX(AB12:AZ12),AB12:AZ12,0)+1)</f>
        <v>#N/A</v>
      </c>
      <c r="Z12" s="153" t="e" cm="1">
        <f t="array" ref="Z12">INDEX(AB12:AZ12,MATCH(MAX(AB12:AZ12),AB12:AZ12,0)+2)</f>
        <v>#N/A</v>
      </c>
      <c r="AA12" s="154"/>
      <c r="AB12" s="156"/>
      <c r="AC12" s="153"/>
      <c r="AD12" s="153"/>
      <c r="AE12" s="153"/>
      <c r="AF12" s="156"/>
      <c r="AG12" s="153"/>
      <c r="AH12" s="153"/>
      <c r="AI12" s="153"/>
      <c r="AJ12" s="153"/>
      <c r="AK12" s="153"/>
      <c r="AL12" s="153"/>
      <c r="AM12" s="153"/>
      <c r="AN12" s="153"/>
      <c r="AO12" s="153"/>
      <c r="AP12" s="153"/>
      <c r="AQ12" s="153"/>
      <c r="AR12" s="153"/>
      <c r="AS12" s="153"/>
      <c r="AT12" s="153"/>
      <c r="AU12" s="153"/>
    </row>
    <row r="13" spans="1:168">
      <c r="A13" s="152"/>
      <c r="B13" s="153"/>
      <c r="C13" s="153" t="s">
        <v>570</v>
      </c>
      <c r="D13" s="153">
        <v>2</v>
      </c>
      <c r="E13" s="153" t="s">
        <v>558</v>
      </c>
      <c r="F13" s="153" t="s">
        <v>571</v>
      </c>
      <c r="G13" s="154" t="s">
        <v>572</v>
      </c>
      <c r="H13" s="153" t="s">
        <v>561</v>
      </c>
      <c r="I13" s="153" t="s">
        <v>562</v>
      </c>
      <c r="J13" s="155" t="s">
        <v>563</v>
      </c>
      <c r="K13" s="153"/>
      <c r="L13" s="153"/>
      <c r="M13" s="153"/>
      <c r="N13" s="153"/>
      <c r="O13" s="153"/>
      <c r="P13" s="153"/>
      <c r="Q13" s="153"/>
      <c r="R13" s="153"/>
      <c r="S13" s="153"/>
      <c r="T13" s="156">
        <v>45384</v>
      </c>
      <c r="U13" s="156"/>
      <c r="V13" s="153"/>
      <c r="W13" s="153"/>
      <c r="X13" s="156" t="e">
        <f t="shared" si="0"/>
        <v>#N/A</v>
      </c>
      <c r="Y13" s="153" t="e" cm="1">
        <f t="array" ref="Y13">INDEX(AB13:AZ13,MATCH(MAX(AB13:AZ13),AB13:AZ13,0)+1)</f>
        <v>#N/A</v>
      </c>
      <c r="Z13" s="153" t="e" cm="1">
        <f t="array" ref="Z13">INDEX(AB13:AZ13,MATCH(MAX(AB13:AZ13),AB13:AZ13,0)+2)</f>
        <v>#N/A</v>
      </c>
      <c r="AA13" s="154"/>
      <c r="AB13" s="156"/>
      <c r="AC13" s="153"/>
      <c r="AD13" s="153"/>
      <c r="AE13" s="153"/>
      <c r="AF13" s="153"/>
      <c r="AG13" s="153"/>
      <c r="AH13" s="153"/>
      <c r="AI13" s="153"/>
      <c r="AJ13" s="156"/>
      <c r="AK13" s="153"/>
      <c r="AL13" s="153"/>
      <c r="AM13" s="153"/>
      <c r="AN13" s="153"/>
      <c r="AO13" s="153"/>
      <c r="AP13" s="153"/>
      <c r="AQ13" s="153"/>
      <c r="AR13" s="153"/>
      <c r="AS13" s="153"/>
      <c r="AT13" s="153"/>
      <c r="AU13" s="153"/>
    </row>
    <row r="14" spans="1:168">
      <c r="A14" s="152"/>
      <c r="B14" s="153"/>
      <c r="C14" s="153" t="s">
        <v>570</v>
      </c>
      <c r="D14" s="153">
        <v>2</v>
      </c>
      <c r="E14" s="153" t="s">
        <v>558</v>
      </c>
      <c r="F14" s="153" t="s">
        <v>573</v>
      </c>
      <c r="G14" s="157" t="s">
        <v>574</v>
      </c>
      <c r="H14" s="153" t="s">
        <v>566</v>
      </c>
      <c r="I14" s="153" t="s">
        <v>562</v>
      </c>
      <c r="J14" s="155" t="s">
        <v>563</v>
      </c>
      <c r="K14" s="153"/>
      <c r="L14" s="153"/>
      <c r="M14" s="153"/>
      <c r="N14" s="153"/>
      <c r="O14" s="153"/>
      <c r="P14" s="153"/>
      <c r="Q14" s="153"/>
      <c r="R14" s="153"/>
      <c r="S14" s="153"/>
      <c r="T14" s="156">
        <v>45384</v>
      </c>
      <c r="U14" s="156"/>
      <c r="V14" s="153"/>
      <c r="W14" s="153"/>
      <c r="X14" s="156" t="e">
        <f t="shared" si="0"/>
        <v>#N/A</v>
      </c>
      <c r="Y14" s="153" t="e" cm="1">
        <f t="array" ref="Y14">INDEX(AB14:AZ14,MATCH(MAX(AB14:AZ14),AB14:AZ14,0)+1)</f>
        <v>#N/A</v>
      </c>
      <c r="Z14" s="153" t="e" cm="1">
        <f t="array" ref="Z14">INDEX(AB14:AZ14,MATCH(MAX(AB14:AZ14),AB14:AZ14,0)+2)</f>
        <v>#N/A</v>
      </c>
      <c r="AA14" s="154"/>
      <c r="AB14" s="156"/>
      <c r="AC14" s="153"/>
      <c r="AD14" s="153"/>
      <c r="AE14" s="153"/>
      <c r="AF14" s="156"/>
      <c r="AG14" s="153"/>
      <c r="AH14" s="153"/>
      <c r="AI14" s="153"/>
      <c r="AJ14" s="156"/>
      <c r="AK14" s="153"/>
      <c r="AL14" s="153"/>
      <c r="AM14" s="153"/>
      <c r="AN14" s="153"/>
      <c r="AO14" s="153"/>
      <c r="AP14" s="153"/>
      <c r="AQ14" s="153"/>
      <c r="AR14" s="153"/>
      <c r="AS14" s="153"/>
      <c r="AT14" s="153"/>
      <c r="AU14" s="153"/>
    </row>
    <row r="15" spans="1:168">
      <c r="A15" s="152">
        <v>3</v>
      </c>
      <c r="B15" s="153"/>
      <c r="C15" s="153" t="s">
        <v>570</v>
      </c>
      <c r="D15" s="153">
        <v>2</v>
      </c>
      <c r="E15" s="153" t="s">
        <v>558</v>
      </c>
      <c r="F15" s="153" t="s">
        <v>575</v>
      </c>
      <c r="G15" s="154" t="s">
        <v>576</v>
      </c>
      <c r="H15" s="153" t="s">
        <v>569</v>
      </c>
      <c r="I15" s="153" t="s">
        <v>562</v>
      </c>
      <c r="J15" s="155" t="s">
        <v>563</v>
      </c>
      <c r="K15" s="153"/>
      <c r="L15" s="153"/>
      <c r="M15" s="153"/>
      <c r="N15" s="153"/>
      <c r="O15" s="153"/>
      <c r="P15" s="153"/>
      <c r="Q15" s="153"/>
      <c r="R15" s="153"/>
      <c r="S15" s="153"/>
      <c r="T15" s="156">
        <v>45384</v>
      </c>
      <c r="U15" s="156"/>
      <c r="V15" s="156"/>
      <c r="W15" s="153"/>
      <c r="X15" s="156" t="e">
        <f t="shared" si="0"/>
        <v>#N/A</v>
      </c>
      <c r="Y15" s="153" t="e" cm="1">
        <f t="array" ref="Y15">INDEX(AB15:AZ15,MATCH(MAX(AB15:AZ15),AB15:AZ15,0)+1)</f>
        <v>#N/A</v>
      </c>
      <c r="Z15" s="153" t="e" cm="1">
        <f t="array" ref="Z15">INDEX(AB15:AZ15,MATCH(MAX(AB15:AZ15),AB15:AZ15,0)+2)</f>
        <v>#N/A</v>
      </c>
      <c r="AA15" s="154"/>
      <c r="AB15" s="156"/>
      <c r="AC15" s="153"/>
      <c r="AD15" s="153"/>
      <c r="AE15" s="153"/>
      <c r="AF15" s="156"/>
      <c r="AG15" s="153"/>
      <c r="AH15" s="153"/>
      <c r="AI15" s="153"/>
      <c r="AJ15" s="153"/>
      <c r="AK15" s="153"/>
      <c r="AL15" s="153"/>
      <c r="AM15" s="153"/>
      <c r="AN15" s="153"/>
      <c r="AO15" s="153"/>
      <c r="AP15" s="153"/>
      <c r="AQ15" s="153"/>
      <c r="AR15" s="153"/>
      <c r="AS15" s="153"/>
      <c r="AT15" s="153"/>
      <c r="AU15" s="153"/>
    </row>
    <row r="16" spans="1:168" s="151" customFormat="1">
      <c r="A16" s="145"/>
      <c r="B16" s="146"/>
      <c r="C16" s="147" t="s">
        <v>577</v>
      </c>
      <c r="D16" s="146"/>
      <c r="E16" s="146"/>
      <c r="F16" s="146"/>
      <c r="G16" s="148"/>
      <c r="H16" s="146"/>
      <c r="I16" s="146"/>
      <c r="J16" s="146"/>
      <c r="K16" s="146"/>
      <c r="L16" s="146"/>
      <c r="M16" s="146"/>
      <c r="N16" s="146"/>
      <c r="O16" s="146"/>
      <c r="P16" s="146"/>
      <c r="Q16" s="146"/>
      <c r="R16" s="146"/>
      <c r="S16" s="146"/>
      <c r="T16" s="149"/>
      <c r="U16" s="149"/>
      <c r="V16" s="149"/>
      <c r="W16" s="146"/>
      <c r="X16" s="149"/>
      <c r="Y16" s="146"/>
      <c r="Z16" s="146"/>
      <c r="AA16" s="148"/>
      <c r="AB16" s="146"/>
      <c r="AC16" s="146"/>
      <c r="AD16" s="146"/>
      <c r="AE16" s="146"/>
      <c r="AF16" s="146"/>
      <c r="AG16" s="146"/>
      <c r="AH16" s="146"/>
      <c r="AI16" s="146"/>
      <c r="AJ16" s="146"/>
      <c r="AK16" s="146"/>
      <c r="AL16" s="146"/>
      <c r="AM16" s="146"/>
      <c r="AN16" s="146"/>
      <c r="AO16" s="146"/>
      <c r="AP16" s="146"/>
      <c r="AQ16" s="146"/>
      <c r="AR16" s="146"/>
      <c r="AS16" s="146"/>
      <c r="AT16" s="146"/>
      <c r="AU16" s="146"/>
      <c r="AV16" s="150"/>
      <c r="AW16" s="150"/>
      <c r="AX16" s="150"/>
      <c r="AY16" s="150"/>
      <c r="AZ16" s="150"/>
      <c r="BA16" s="150"/>
      <c r="BB16" s="150"/>
      <c r="BC16" s="150"/>
      <c r="BD16" s="150"/>
      <c r="BE16" s="150"/>
      <c r="BF16" s="150"/>
      <c r="BG16" s="150"/>
      <c r="BH16" s="150"/>
      <c r="BI16" s="150"/>
      <c r="BJ16" s="150"/>
      <c r="BK16" s="150"/>
      <c r="BL16" s="150"/>
      <c r="BM16" s="150"/>
      <c r="BN16" s="150"/>
      <c r="BO16" s="150"/>
      <c r="BP16" s="150"/>
      <c r="BQ16" s="150"/>
      <c r="BR16" s="150"/>
      <c r="BS16" s="150"/>
      <c r="BT16" s="150"/>
      <c r="BU16" s="150"/>
      <c r="BV16" s="150"/>
      <c r="BW16" s="150"/>
      <c r="BX16" s="150"/>
      <c r="BY16" s="150"/>
      <c r="BZ16" s="150"/>
      <c r="CA16" s="150"/>
      <c r="CB16" s="150"/>
      <c r="CC16" s="150"/>
      <c r="CD16" s="150"/>
      <c r="CE16" s="150"/>
      <c r="CF16" s="150"/>
      <c r="CG16" s="150"/>
      <c r="CH16" s="150"/>
      <c r="CI16" s="150"/>
      <c r="CJ16" s="150"/>
      <c r="CK16" s="150"/>
      <c r="CL16" s="150"/>
      <c r="CM16" s="150"/>
      <c r="CN16" s="150"/>
      <c r="CO16" s="150"/>
      <c r="CP16" s="150"/>
      <c r="CQ16" s="150"/>
      <c r="CR16" s="150"/>
      <c r="CS16" s="150"/>
      <c r="CT16" s="150"/>
      <c r="CU16" s="150"/>
      <c r="CV16" s="150"/>
      <c r="CW16" s="150"/>
      <c r="CX16" s="150"/>
      <c r="CY16" s="150"/>
      <c r="CZ16" s="150"/>
      <c r="DA16" s="150"/>
      <c r="DB16" s="150"/>
      <c r="DC16" s="150"/>
      <c r="DD16" s="150"/>
      <c r="DE16" s="150"/>
      <c r="DF16" s="150"/>
      <c r="DG16" s="150"/>
      <c r="DH16" s="150"/>
      <c r="DI16" s="150"/>
      <c r="DJ16" s="150"/>
      <c r="DK16" s="150"/>
      <c r="DL16" s="150"/>
      <c r="DM16" s="150"/>
      <c r="DN16" s="150"/>
      <c r="DO16" s="150"/>
      <c r="DP16" s="150"/>
      <c r="DQ16" s="150"/>
      <c r="DR16" s="150"/>
      <c r="DS16" s="150"/>
      <c r="DT16" s="150"/>
      <c r="DU16" s="150"/>
      <c r="DV16" s="150"/>
      <c r="DW16" s="150"/>
      <c r="DX16" s="150"/>
      <c r="DY16" s="150"/>
      <c r="DZ16" s="150"/>
      <c r="EA16" s="150"/>
      <c r="EB16" s="150"/>
      <c r="EC16" s="150"/>
      <c r="ED16" s="150"/>
      <c r="EE16" s="150"/>
      <c r="EF16" s="150"/>
      <c r="EG16" s="150"/>
      <c r="EH16" s="150"/>
      <c r="EI16" s="150"/>
      <c r="EJ16" s="150"/>
      <c r="EK16" s="150"/>
      <c r="EL16" s="150"/>
      <c r="EM16" s="150"/>
      <c r="EN16" s="150"/>
      <c r="EO16" s="150"/>
      <c r="EP16" s="150"/>
      <c r="EQ16" s="150"/>
      <c r="ER16" s="150"/>
      <c r="ES16" s="150"/>
      <c r="ET16" s="150"/>
      <c r="EU16" s="150"/>
      <c r="EV16" s="150"/>
      <c r="EW16" s="150"/>
      <c r="EX16" s="150"/>
      <c r="EY16" s="150"/>
      <c r="EZ16" s="150"/>
      <c r="FA16" s="150"/>
      <c r="FB16" s="150"/>
      <c r="FC16" s="150"/>
      <c r="FD16" s="150"/>
      <c r="FE16" s="150"/>
      <c r="FF16" s="150"/>
      <c r="FG16" s="150"/>
      <c r="FH16" s="150"/>
      <c r="FI16" s="150"/>
      <c r="FJ16" s="150"/>
      <c r="FK16" s="150"/>
      <c r="FL16" s="150"/>
    </row>
    <row r="17" spans="1:168">
      <c r="A17" s="152">
        <v>5</v>
      </c>
      <c r="B17" s="153"/>
      <c r="C17" s="153" t="s">
        <v>558</v>
      </c>
      <c r="D17" s="153" t="s">
        <v>558</v>
      </c>
      <c r="E17" s="153" t="s">
        <v>558</v>
      </c>
      <c r="F17" s="153" t="s">
        <v>578</v>
      </c>
      <c r="G17" s="154" t="s">
        <v>579</v>
      </c>
      <c r="H17" s="153" t="s">
        <v>580</v>
      </c>
      <c r="I17" s="153" t="s">
        <v>562</v>
      </c>
      <c r="J17" s="155" t="s">
        <v>581</v>
      </c>
      <c r="K17" s="153"/>
      <c r="L17" s="153"/>
      <c r="M17" s="153"/>
      <c r="N17" s="153"/>
      <c r="O17" s="153"/>
      <c r="P17" s="153"/>
      <c r="Q17" s="153"/>
      <c r="R17" s="153"/>
      <c r="S17" s="153"/>
      <c r="T17" s="156" t="s">
        <v>582</v>
      </c>
      <c r="U17" s="156"/>
      <c r="V17" s="156"/>
      <c r="W17" s="153"/>
      <c r="X17" s="156" t="e">
        <f>INDEX(AB17:AZ17,MATCH(MAX(AB17:AZ17),AB17:AZ17,0))</f>
        <v>#N/A</v>
      </c>
      <c r="Y17" s="153" t="e" cm="1">
        <f t="array" ref="Y17">INDEX(AB17:AZ17,MATCH(MAX(AB17:AZ17),AB17:AZ17,0)+1)</f>
        <v>#N/A</v>
      </c>
      <c r="Z17" s="153" t="e" cm="1">
        <f t="array" ref="Z17">INDEX(AB17:AZ17,MATCH(MAX(AB17:AZ17),AB17:AZ17,0)+2)</f>
        <v>#N/A</v>
      </c>
      <c r="AA17" s="154" t="s">
        <v>583</v>
      </c>
      <c r="AB17" s="156"/>
      <c r="AC17" s="153"/>
      <c r="AD17" s="153"/>
      <c r="AE17" s="153"/>
      <c r="AF17" s="156"/>
      <c r="AG17" s="153"/>
      <c r="AH17" s="153"/>
      <c r="AI17" s="153"/>
      <c r="AJ17" s="156"/>
      <c r="AK17" s="153"/>
      <c r="AL17" s="153"/>
      <c r="AM17" s="153"/>
      <c r="AN17" s="153"/>
      <c r="AO17" s="153"/>
      <c r="AP17" s="153"/>
      <c r="AQ17" s="153"/>
      <c r="AR17" s="153"/>
      <c r="AS17" s="153"/>
      <c r="AT17" s="153"/>
      <c r="AU17" s="153"/>
    </row>
    <row r="18" spans="1:168">
      <c r="A18" s="152">
        <v>6</v>
      </c>
      <c r="B18" s="153"/>
      <c r="C18" s="153" t="s">
        <v>558</v>
      </c>
      <c r="D18" s="153" t="s">
        <v>558</v>
      </c>
      <c r="E18" s="153" t="s">
        <v>558</v>
      </c>
      <c r="F18" s="153" t="s">
        <v>584</v>
      </c>
      <c r="G18" s="154" t="s">
        <v>585</v>
      </c>
      <c r="H18" s="153" t="s">
        <v>580</v>
      </c>
      <c r="I18" s="153" t="s">
        <v>562</v>
      </c>
      <c r="J18" s="155" t="s">
        <v>581</v>
      </c>
      <c r="K18" s="153"/>
      <c r="L18" s="153"/>
      <c r="M18" s="153"/>
      <c r="N18" s="153"/>
      <c r="O18" s="153"/>
      <c r="P18" s="153"/>
      <c r="Q18" s="153"/>
      <c r="R18" s="153"/>
      <c r="S18" s="153"/>
      <c r="T18" s="156" t="s">
        <v>582</v>
      </c>
      <c r="U18" s="156"/>
      <c r="V18" s="156"/>
      <c r="W18" s="153"/>
      <c r="X18" s="156" t="e">
        <f>INDEX(AB18:AZ18,MATCH(MAX(AB18:AZ18),AB18:AZ18,0))</f>
        <v>#N/A</v>
      </c>
      <c r="Y18" s="153" t="e" cm="1">
        <f t="array" ref="Y18">INDEX(AB18:AZ18,MATCH(MAX(AB18:AZ18),AB18:AZ18,0)+1)</f>
        <v>#N/A</v>
      </c>
      <c r="Z18" s="153" t="e" cm="1">
        <f t="array" ref="Z18">INDEX(AB18:AZ18,MATCH(MAX(AB18:AZ18),AB18:AZ18,0)+2)</f>
        <v>#N/A</v>
      </c>
      <c r="AA18" s="154" t="s">
        <v>583</v>
      </c>
      <c r="AB18" s="156"/>
      <c r="AC18" s="153"/>
      <c r="AD18" s="153"/>
      <c r="AE18" s="153"/>
      <c r="AF18" s="156"/>
      <c r="AG18" s="153"/>
      <c r="AH18" s="153"/>
      <c r="AI18" s="153"/>
      <c r="AJ18" s="156"/>
      <c r="AK18" s="153"/>
      <c r="AL18" s="153"/>
      <c r="AM18" s="153"/>
      <c r="AN18" s="153"/>
      <c r="AO18" s="153"/>
      <c r="AP18" s="153"/>
      <c r="AQ18" s="153"/>
      <c r="AR18" s="153"/>
      <c r="AS18" s="153"/>
      <c r="AT18" s="153"/>
      <c r="AU18" s="153"/>
    </row>
    <row r="19" spans="1:168" s="163" customFormat="1">
      <c r="A19" s="158"/>
      <c r="B19" s="159"/>
      <c r="C19" s="159"/>
      <c r="D19" s="159"/>
      <c r="E19" s="159"/>
      <c r="F19" s="159"/>
      <c r="G19" s="160"/>
      <c r="H19" s="159"/>
      <c r="I19" s="159"/>
      <c r="J19" s="159"/>
      <c r="K19" s="159"/>
      <c r="L19" s="159"/>
      <c r="M19" s="159"/>
      <c r="N19" s="159"/>
      <c r="O19" s="159"/>
      <c r="P19" s="159"/>
      <c r="Q19" s="159"/>
      <c r="R19" s="159"/>
      <c r="S19" s="159"/>
      <c r="T19" s="161"/>
      <c r="U19" s="161"/>
      <c r="V19" s="161"/>
      <c r="W19" s="159"/>
      <c r="X19" s="161"/>
      <c r="Y19" s="159"/>
      <c r="Z19" s="159"/>
      <c r="AA19" s="160"/>
      <c r="AB19" s="161"/>
      <c r="AC19" s="159"/>
      <c r="AD19" s="159"/>
      <c r="AE19" s="159"/>
      <c r="AF19" s="161"/>
      <c r="AG19" s="159"/>
      <c r="AH19" s="159"/>
      <c r="AI19" s="159"/>
      <c r="AJ19" s="159"/>
      <c r="AK19" s="159"/>
      <c r="AL19" s="159"/>
      <c r="AM19" s="159"/>
      <c r="AN19" s="159"/>
      <c r="AO19" s="159"/>
      <c r="AP19" s="159"/>
      <c r="AQ19" s="159"/>
      <c r="AR19" s="159"/>
      <c r="AS19" s="159"/>
      <c r="AT19" s="159"/>
      <c r="AU19" s="159"/>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c r="DC19" s="162"/>
      <c r="DD19" s="162"/>
      <c r="DE19" s="162"/>
      <c r="DF19" s="162"/>
      <c r="DG19" s="162"/>
      <c r="DH19" s="162"/>
      <c r="DI19" s="162"/>
      <c r="DJ19" s="162"/>
      <c r="DK19" s="162"/>
      <c r="DL19" s="162"/>
      <c r="DM19" s="162"/>
      <c r="DN19" s="162"/>
      <c r="DO19" s="162"/>
      <c r="DP19" s="162"/>
      <c r="DQ19" s="162"/>
      <c r="DR19" s="162"/>
      <c r="DS19" s="162"/>
      <c r="DT19" s="162"/>
      <c r="DU19" s="162"/>
      <c r="DV19" s="162"/>
      <c r="DW19" s="162"/>
      <c r="DX19" s="162"/>
      <c r="DY19" s="162"/>
      <c r="DZ19" s="162"/>
      <c r="EA19" s="162"/>
      <c r="EB19" s="162"/>
      <c r="EC19" s="162"/>
      <c r="ED19" s="162"/>
      <c r="EE19" s="162"/>
      <c r="EF19" s="162"/>
      <c r="EG19" s="162"/>
      <c r="EH19" s="162"/>
      <c r="EI19" s="162"/>
      <c r="EJ19" s="162"/>
      <c r="EK19" s="162"/>
      <c r="EL19" s="162"/>
      <c r="EM19" s="162"/>
      <c r="EN19" s="162"/>
      <c r="EO19" s="162"/>
      <c r="EP19" s="162"/>
      <c r="EQ19" s="162"/>
      <c r="ER19" s="162"/>
      <c r="ES19" s="162"/>
      <c r="ET19" s="162"/>
      <c r="EU19" s="162"/>
      <c r="EV19" s="162"/>
      <c r="EW19" s="162"/>
      <c r="EX19" s="162"/>
      <c r="EY19" s="162"/>
      <c r="EZ19" s="162"/>
      <c r="FA19" s="162"/>
      <c r="FB19" s="162"/>
      <c r="FC19" s="162"/>
      <c r="FD19" s="162"/>
      <c r="FE19" s="162"/>
      <c r="FF19" s="162"/>
      <c r="FG19" s="162"/>
      <c r="FH19" s="162"/>
      <c r="FI19" s="162"/>
      <c r="FJ19" s="162"/>
      <c r="FK19" s="162"/>
      <c r="FL19" s="162"/>
    </row>
    <row r="20" spans="1:168">
      <c r="A20" s="152">
        <v>7</v>
      </c>
      <c r="B20" s="153"/>
      <c r="C20" s="153" t="s">
        <v>586</v>
      </c>
      <c r="D20" s="153">
        <v>2</v>
      </c>
      <c r="E20" s="153" t="s">
        <v>587</v>
      </c>
      <c r="F20" s="153" t="s">
        <v>588</v>
      </c>
      <c r="G20" s="154" t="s">
        <v>589</v>
      </c>
      <c r="H20" s="153" t="s">
        <v>590</v>
      </c>
      <c r="I20" s="153" t="s">
        <v>562</v>
      </c>
      <c r="J20" s="155" t="s">
        <v>591</v>
      </c>
      <c r="K20" s="153"/>
      <c r="L20" s="153"/>
      <c r="M20" s="153"/>
      <c r="N20" s="153"/>
      <c r="O20" s="153"/>
      <c r="P20" s="153"/>
      <c r="Q20" s="153"/>
      <c r="R20" s="153"/>
      <c r="S20" s="153"/>
      <c r="T20" s="156">
        <v>45370</v>
      </c>
      <c r="U20" s="156"/>
      <c r="V20" s="156"/>
      <c r="W20" s="153"/>
      <c r="X20" s="156" t="e">
        <f t="shared" ref="X20:X40" si="1">INDEX(AB20:AZ20,MATCH(MAX(AB20:AZ20),AB20:AZ20,0))</f>
        <v>#N/A</v>
      </c>
      <c r="Y20" s="153" t="e" cm="1">
        <f t="array" ref="Y20">INDEX(AB20:AZ20,MATCH(MAX(AB20:AZ20),AB20:AZ20,0)+1)</f>
        <v>#N/A</v>
      </c>
      <c r="Z20" s="153" t="e" cm="1">
        <f t="array" ref="Z20">INDEX(AB20:AZ20,MATCH(MAX(AB20:AZ20),AB20:AZ20,0)+2)</f>
        <v>#N/A</v>
      </c>
      <c r="AA20" s="164"/>
      <c r="AB20" s="153"/>
      <c r="AC20" s="153"/>
      <c r="AD20" s="153"/>
      <c r="AE20" s="153"/>
      <c r="AF20" s="153"/>
      <c r="AG20" s="153"/>
      <c r="AH20" s="153"/>
      <c r="AI20" s="153"/>
      <c r="AJ20" s="153"/>
      <c r="AK20" s="153"/>
      <c r="AL20" s="153"/>
      <c r="AM20" s="153"/>
      <c r="AN20" s="153"/>
      <c r="AO20" s="153"/>
      <c r="AP20" s="153"/>
      <c r="AQ20" s="153"/>
      <c r="AR20" s="153"/>
      <c r="AS20" s="153"/>
      <c r="AT20" s="153"/>
      <c r="AU20" s="153"/>
    </row>
    <row r="21" spans="1:168">
      <c r="A21" s="152"/>
      <c r="B21" s="153"/>
      <c r="C21" s="153" t="s">
        <v>586</v>
      </c>
      <c r="D21" s="153">
        <v>2</v>
      </c>
      <c r="E21" s="153" t="s">
        <v>587</v>
      </c>
      <c r="F21" s="153" t="s">
        <v>592</v>
      </c>
      <c r="G21" s="154" t="s">
        <v>593</v>
      </c>
      <c r="H21" s="153" t="s">
        <v>590</v>
      </c>
      <c r="I21" s="153" t="s">
        <v>562</v>
      </c>
      <c r="J21" s="155" t="s">
        <v>591</v>
      </c>
      <c r="K21" s="153"/>
      <c r="L21" s="153"/>
      <c r="M21" s="153"/>
      <c r="N21" s="153"/>
      <c r="O21" s="153"/>
      <c r="P21" s="153"/>
      <c r="Q21" s="153"/>
      <c r="R21" s="153"/>
      <c r="S21" s="153"/>
      <c r="T21" s="156">
        <v>45370</v>
      </c>
      <c r="U21" s="156"/>
      <c r="V21" s="156"/>
      <c r="W21" s="153"/>
      <c r="X21" s="156" t="e">
        <f t="shared" si="1"/>
        <v>#N/A</v>
      </c>
      <c r="Y21" s="153" t="e" cm="1">
        <f t="array" ref="Y21">INDEX(AB21:AZ21,MATCH(MAX(AB21:AZ21),AB21:AZ21,0)+1)</f>
        <v>#N/A</v>
      </c>
      <c r="Z21" s="153" t="e" cm="1">
        <f t="array" ref="Z21">INDEX(AB21:AZ21,MATCH(MAX(AB21:AZ21),AB21:AZ21,0)+2)</f>
        <v>#N/A</v>
      </c>
      <c r="AA21" s="165"/>
      <c r="AB21" s="153"/>
      <c r="AC21" s="153"/>
      <c r="AD21" s="153"/>
      <c r="AE21" s="153"/>
      <c r="AF21" s="153"/>
      <c r="AG21" s="153"/>
      <c r="AH21" s="153"/>
      <c r="AI21" s="153"/>
      <c r="AJ21" s="153"/>
      <c r="AK21" s="153"/>
      <c r="AL21" s="153"/>
      <c r="AM21" s="153"/>
      <c r="AN21" s="153"/>
      <c r="AO21" s="153"/>
      <c r="AP21" s="153"/>
      <c r="AQ21" s="153"/>
      <c r="AR21" s="153"/>
      <c r="AS21" s="153"/>
      <c r="AT21" s="153"/>
      <c r="AU21" s="153"/>
    </row>
    <row r="22" spans="1:168">
      <c r="A22" s="152"/>
      <c r="B22" s="153"/>
      <c r="C22" s="153" t="s">
        <v>586</v>
      </c>
      <c r="D22" s="153">
        <v>2</v>
      </c>
      <c r="E22" s="153" t="s">
        <v>587</v>
      </c>
      <c r="F22" s="153" t="s">
        <v>594</v>
      </c>
      <c r="G22" s="154" t="s">
        <v>595</v>
      </c>
      <c r="H22" s="153" t="s">
        <v>590</v>
      </c>
      <c r="I22" s="153" t="s">
        <v>562</v>
      </c>
      <c r="J22" s="155" t="s">
        <v>591</v>
      </c>
      <c r="K22" s="153"/>
      <c r="L22" s="153"/>
      <c r="M22" s="153"/>
      <c r="N22" s="153"/>
      <c r="O22" s="153"/>
      <c r="P22" s="153"/>
      <c r="Q22" s="153"/>
      <c r="R22" s="153"/>
      <c r="S22" s="153"/>
      <c r="T22" s="156">
        <v>45370</v>
      </c>
      <c r="U22" s="156"/>
      <c r="V22" s="156"/>
      <c r="W22" s="153"/>
      <c r="X22" s="156" t="e">
        <f t="shared" si="1"/>
        <v>#N/A</v>
      </c>
      <c r="Y22" s="153" t="e" cm="1">
        <f t="array" ref="Y22">INDEX(AB22:AZ22,MATCH(MAX(AB22:AZ22),AB22:AZ22,0)+1)</f>
        <v>#N/A</v>
      </c>
      <c r="Z22" s="153" t="e" cm="1">
        <f t="array" ref="Z22">INDEX(AB22:AZ22,MATCH(MAX(AB22:AZ22),AB22:AZ22,0)+2)</f>
        <v>#N/A</v>
      </c>
      <c r="AA22" s="154"/>
      <c r="AB22" s="153"/>
      <c r="AC22" s="153"/>
      <c r="AD22" s="153"/>
      <c r="AE22" s="153"/>
      <c r="AF22" s="153"/>
      <c r="AG22" s="153"/>
      <c r="AH22" s="153"/>
      <c r="AI22" s="153"/>
      <c r="AJ22" s="153"/>
      <c r="AK22" s="153"/>
      <c r="AL22" s="153"/>
      <c r="AM22" s="153"/>
      <c r="AN22" s="153"/>
      <c r="AO22" s="153"/>
      <c r="AP22" s="153"/>
      <c r="AQ22" s="153"/>
      <c r="AR22" s="153"/>
      <c r="AS22" s="153"/>
      <c r="AT22" s="153"/>
      <c r="AU22" s="153"/>
    </row>
    <row r="23" spans="1:168">
      <c r="A23" s="152">
        <v>11</v>
      </c>
      <c r="B23" s="153"/>
      <c r="C23" s="153" t="s">
        <v>586</v>
      </c>
      <c r="D23" s="153">
        <v>2</v>
      </c>
      <c r="E23" s="153" t="s">
        <v>587</v>
      </c>
      <c r="F23" s="153" t="s">
        <v>596</v>
      </c>
      <c r="G23" s="154" t="s">
        <v>597</v>
      </c>
      <c r="H23" s="153" t="s">
        <v>590</v>
      </c>
      <c r="I23" s="153" t="s">
        <v>562</v>
      </c>
      <c r="J23" s="155" t="s">
        <v>591</v>
      </c>
      <c r="K23" s="153"/>
      <c r="L23" s="153"/>
      <c r="M23" s="153"/>
      <c r="N23" s="153"/>
      <c r="O23" s="153"/>
      <c r="P23" s="153"/>
      <c r="Q23" s="153"/>
      <c r="R23" s="153"/>
      <c r="S23" s="153"/>
      <c r="T23" s="156">
        <v>45370</v>
      </c>
      <c r="U23" s="156"/>
      <c r="V23" s="156"/>
      <c r="W23" s="153"/>
      <c r="X23" s="156" t="e">
        <f t="shared" si="1"/>
        <v>#N/A</v>
      </c>
      <c r="Y23" s="153" t="e" cm="1">
        <f t="array" ref="Y23">INDEX(AB23:AZ23,MATCH(MAX(AB23:AZ23),AB23:AZ23,0)+1)</f>
        <v>#N/A</v>
      </c>
      <c r="Z23" s="153" t="e" cm="1">
        <f t="array" ref="Z23">INDEX(AB23:AZ23,MATCH(MAX(AB23:AZ23),AB23:AZ23,0)+2)</f>
        <v>#N/A</v>
      </c>
      <c r="AA23" s="154"/>
      <c r="AB23" s="153"/>
      <c r="AC23" s="153"/>
      <c r="AD23" s="153"/>
      <c r="AE23" s="153"/>
      <c r="AF23" s="153"/>
      <c r="AG23" s="153"/>
      <c r="AH23" s="153"/>
      <c r="AI23" s="153"/>
      <c r="AJ23" s="153"/>
      <c r="AK23" s="153"/>
      <c r="AL23" s="153"/>
      <c r="AM23" s="153"/>
      <c r="AN23" s="153"/>
      <c r="AO23" s="153"/>
      <c r="AP23" s="153"/>
      <c r="AQ23" s="153"/>
      <c r="AR23" s="153"/>
      <c r="AS23" s="153"/>
      <c r="AT23" s="153"/>
      <c r="AU23" s="153"/>
    </row>
    <row r="24" spans="1:168">
      <c r="A24" s="152">
        <v>11</v>
      </c>
      <c r="B24" s="153"/>
      <c r="C24" s="153" t="s">
        <v>586</v>
      </c>
      <c r="D24" s="153">
        <v>2</v>
      </c>
      <c r="E24" s="153" t="s">
        <v>587</v>
      </c>
      <c r="F24" s="153" t="s">
        <v>598</v>
      </c>
      <c r="G24" s="154" t="s">
        <v>599</v>
      </c>
      <c r="H24" s="153" t="s">
        <v>590</v>
      </c>
      <c r="I24" s="153" t="s">
        <v>562</v>
      </c>
      <c r="J24" s="155" t="s">
        <v>591</v>
      </c>
      <c r="K24" s="153"/>
      <c r="L24" s="153"/>
      <c r="M24" s="153"/>
      <c r="N24" s="153"/>
      <c r="O24" s="153"/>
      <c r="P24" s="153"/>
      <c r="Q24" s="153"/>
      <c r="R24" s="153"/>
      <c r="S24" s="153"/>
      <c r="T24" s="156">
        <v>45370</v>
      </c>
      <c r="U24" s="156"/>
      <c r="V24" s="156"/>
      <c r="W24" s="153"/>
      <c r="X24" s="156" t="e">
        <f t="shared" si="1"/>
        <v>#N/A</v>
      </c>
      <c r="Y24" s="153" t="e" cm="1">
        <f t="array" ref="Y24">INDEX(AB24:AZ24,MATCH(MAX(AB24:AZ24),AB24:AZ24,0)+1)</f>
        <v>#N/A</v>
      </c>
      <c r="Z24" s="153" t="e" cm="1">
        <f t="array" ref="Z24">INDEX(AB24:AZ24,MATCH(MAX(AB24:AZ24),AB24:AZ24,0)+2)</f>
        <v>#N/A</v>
      </c>
      <c r="AA24" s="154"/>
      <c r="AB24" s="153"/>
      <c r="AC24" s="153"/>
      <c r="AD24" s="153"/>
      <c r="AE24" s="153"/>
      <c r="AF24" s="153"/>
      <c r="AG24" s="153"/>
      <c r="AH24" s="153"/>
      <c r="AI24" s="153"/>
      <c r="AJ24" s="153"/>
      <c r="AK24" s="153"/>
      <c r="AL24" s="153"/>
      <c r="AM24" s="153"/>
      <c r="AN24" s="153"/>
      <c r="AO24" s="153"/>
      <c r="AP24" s="153"/>
      <c r="AQ24" s="153"/>
      <c r="AR24" s="153"/>
      <c r="AS24" s="153"/>
      <c r="AT24" s="153"/>
      <c r="AU24" s="153"/>
    </row>
    <row r="25" spans="1:168">
      <c r="A25" s="152">
        <v>8</v>
      </c>
      <c r="B25" s="153"/>
      <c r="C25" s="153" t="s">
        <v>586</v>
      </c>
      <c r="D25" s="153">
        <v>2</v>
      </c>
      <c r="E25" s="153" t="s">
        <v>600</v>
      </c>
      <c r="F25" s="153" t="s">
        <v>601</v>
      </c>
      <c r="G25" s="154" t="s">
        <v>602</v>
      </c>
      <c r="H25" s="153" t="s">
        <v>590</v>
      </c>
      <c r="I25" s="153" t="s">
        <v>562</v>
      </c>
      <c r="J25" s="155" t="s">
        <v>591</v>
      </c>
      <c r="K25" s="153"/>
      <c r="L25" s="153"/>
      <c r="M25" s="153"/>
      <c r="N25" s="153"/>
      <c r="O25" s="153"/>
      <c r="P25" s="153"/>
      <c r="Q25" s="153"/>
      <c r="R25" s="153"/>
      <c r="S25" s="153"/>
      <c r="T25" s="156">
        <v>45370</v>
      </c>
      <c r="U25" s="156"/>
      <c r="V25" s="156"/>
      <c r="W25" s="153"/>
      <c r="X25" s="156" t="e">
        <f t="shared" si="1"/>
        <v>#N/A</v>
      </c>
      <c r="Y25" s="153" t="e" cm="1">
        <f t="array" ref="Y25">INDEX(AB25:AZ25,MATCH(MAX(AB25:AZ25),AB25:AZ25,0)+1)</f>
        <v>#N/A</v>
      </c>
      <c r="Z25" s="153" t="e" cm="1">
        <f t="array" ref="Z25">INDEX(AB25:AZ25,MATCH(MAX(AB25:AZ25),AB25:AZ25,0)+2)</f>
        <v>#N/A</v>
      </c>
      <c r="AA25" s="154"/>
      <c r="AB25" s="153"/>
      <c r="AC25" s="153"/>
      <c r="AD25" s="153"/>
      <c r="AE25" s="153"/>
      <c r="AF25" s="153"/>
      <c r="AG25" s="153"/>
      <c r="AH25" s="153"/>
      <c r="AI25" s="153"/>
      <c r="AJ25" s="153"/>
      <c r="AK25" s="153"/>
      <c r="AL25" s="153"/>
      <c r="AM25" s="153"/>
      <c r="AN25" s="153"/>
      <c r="AO25" s="153"/>
      <c r="AP25" s="153"/>
      <c r="AQ25" s="153"/>
      <c r="AR25" s="153"/>
      <c r="AS25" s="153"/>
      <c r="AT25" s="153"/>
      <c r="AU25" s="153"/>
    </row>
    <row r="26" spans="1:168">
      <c r="A26" s="152"/>
      <c r="B26" s="153"/>
      <c r="C26" s="153" t="s">
        <v>586</v>
      </c>
      <c r="D26" s="153">
        <v>2</v>
      </c>
      <c r="E26" s="153" t="s">
        <v>600</v>
      </c>
      <c r="F26" s="153" t="s">
        <v>603</v>
      </c>
      <c r="G26" s="154" t="s">
        <v>604</v>
      </c>
      <c r="H26" s="153" t="s">
        <v>590</v>
      </c>
      <c r="I26" s="153" t="s">
        <v>562</v>
      </c>
      <c r="J26" s="155" t="s">
        <v>591</v>
      </c>
      <c r="K26" s="153"/>
      <c r="L26" s="153"/>
      <c r="M26" s="153"/>
      <c r="N26" s="153"/>
      <c r="O26" s="153"/>
      <c r="P26" s="153"/>
      <c r="Q26" s="153"/>
      <c r="R26" s="153"/>
      <c r="S26" s="153"/>
      <c r="T26" s="156">
        <v>45370</v>
      </c>
      <c r="U26" s="156"/>
      <c r="V26" s="156"/>
      <c r="W26" s="153"/>
      <c r="X26" s="156" t="e">
        <f t="shared" si="1"/>
        <v>#N/A</v>
      </c>
      <c r="Y26" s="153" t="e" cm="1">
        <f t="array" ref="Y26">INDEX(AB26:AZ26,MATCH(MAX(AB26:AZ26),AB26:AZ26,0)+1)</f>
        <v>#N/A</v>
      </c>
      <c r="Z26" s="153" t="e" cm="1">
        <f t="array" ref="Z26">INDEX(AB26:AZ26,MATCH(MAX(AB26:AZ26),AB26:AZ26,0)+2)</f>
        <v>#N/A</v>
      </c>
      <c r="AA26" s="154"/>
      <c r="AB26" s="153"/>
      <c r="AC26" s="153"/>
      <c r="AD26" s="153"/>
      <c r="AE26" s="153"/>
      <c r="AF26" s="153"/>
      <c r="AG26" s="153"/>
      <c r="AH26" s="153"/>
      <c r="AI26" s="153"/>
      <c r="AJ26" s="153"/>
      <c r="AK26" s="153"/>
      <c r="AL26" s="153"/>
      <c r="AM26" s="153"/>
      <c r="AN26" s="153"/>
      <c r="AO26" s="153"/>
      <c r="AP26" s="153"/>
      <c r="AQ26" s="153"/>
      <c r="AR26" s="153"/>
      <c r="AS26" s="153"/>
      <c r="AT26" s="153"/>
      <c r="AU26" s="153"/>
    </row>
    <row r="27" spans="1:168">
      <c r="A27" s="152"/>
      <c r="B27" s="153"/>
      <c r="C27" s="153" t="s">
        <v>586</v>
      </c>
      <c r="D27" s="153">
        <v>2</v>
      </c>
      <c r="E27" s="153" t="s">
        <v>600</v>
      </c>
      <c r="F27" s="153" t="s">
        <v>605</v>
      </c>
      <c r="G27" s="154" t="s">
        <v>606</v>
      </c>
      <c r="H27" s="153" t="s">
        <v>590</v>
      </c>
      <c r="I27" s="153" t="s">
        <v>562</v>
      </c>
      <c r="J27" s="155" t="s">
        <v>591</v>
      </c>
      <c r="K27" s="153"/>
      <c r="L27" s="153"/>
      <c r="M27" s="153"/>
      <c r="N27" s="153"/>
      <c r="O27" s="153"/>
      <c r="P27" s="153"/>
      <c r="Q27" s="153"/>
      <c r="R27" s="153"/>
      <c r="S27" s="153"/>
      <c r="T27" s="156">
        <v>45370</v>
      </c>
      <c r="U27" s="156"/>
      <c r="V27" s="156"/>
      <c r="W27" s="153"/>
      <c r="X27" s="156" t="e">
        <f t="shared" si="1"/>
        <v>#N/A</v>
      </c>
      <c r="Y27" s="153" t="e" cm="1">
        <f t="array" ref="Y27">INDEX(AB27:AZ27,MATCH(MAX(AB27:AZ27),AB27:AZ27,0)+1)</f>
        <v>#N/A</v>
      </c>
      <c r="Z27" s="153" t="e" cm="1">
        <f t="array" ref="Z27">INDEX(AB27:AZ27,MATCH(MAX(AB27:AZ27),AB27:AZ27,0)+2)</f>
        <v>#N/A</v>
      </c>
      <c r="AA27" s="154"/>
      <c r="AB27" s="153"/>
      <c r="AC27" s="153"/>
      <c r="AD27" s="153"/>
      <c r="AE27" s="153"/>
      <c r="AF27" s="153"/>
      <c r="AG27" s="153"/>
      <c r="AH27" s="153"/>
      <c r="AI27" s="153"/>
      <c r="AJ27" s="153"/>
      <c r="AK27" s="153"/>
      <c r="AL27" s="153"/>
      <c r="AM27" s="153"/>
      <c r="AN27" s="153"/>
      <c r="AO27" s="153"/>
      <c r="AP27" s="153"/>
      <c r="AQ27" s="153"/>
      <c r="AR27" s="153"/>
      <c r="AS27" s="153"/>
      <c r="AT27" s="153"/>
      <c r="AU27" s="153"/>
    </row>
    <row r="28" spans="1:168">
      <c r="A28" s="152"/>
      <c r="B28" s="153"/>
      <c r="C28" s="153" t="s">
        <v>586</v>
      </c>
      <c r="D28" s="153">
        <v>2</v>
      </c>
      <c r="E28" s="153" t="s">
        <v>600</v>
      </c>
      <c r="F28" s="153" t="s">
        <v>607</v>
      </c>
      <c r="G28" s="154" t="s">
        <v>608</v>
      </c>
      <c r="H28" s="153" t="s">
        <v>590</v>
      </c>
      <c r="I28" s="153" t="s">
        <v>562</v>
      </c>
      <c r="J28" s="155" t="s">
        <v>591</v>
      </c>
      <c r="K28" s="153"/>
      <c r="L28" s="153"/>
      <c r="M28" s="153"/>
      <c r="N28" s="153"/>
      <c r="O28" s="153"/>
      <c r="P28" s="153"/>
      <c r="Q28" s="153"/>
      <c r="R28" s="153"/>
      <c r="S28" s="153"/>
      <c r="T28" s="156">
        <v>45370</v>
      </c>
      <c r="U28" s="156"/>
      <c r="V28" s="156"/>
      <c r="W28" s="153"/>
      <c r="X28" s="156" t="e">
        <f t="shared" si="1"/>
        <v>#N/A</v>
      </c>
      <c r="Y28" s="153" t="e" cm="1">
        <f t="array" ref="Y28">INDEX(AB28:AZ28,MATCH(MAX(AB28:AZ28),AB28:AZ28,0)+1)</f>
        <v>#N/A</v>
      </c>
      <c r="Z28" s="153" t="e" cm="1">
        <f t="array" ref="Z28">INDEX(AB28:AZ28,MATCH(MAX(AB28:AZ28),AB28:AZ28,0)+2)</f>
        <v>#N/A</v>
      </c>
      <c r="AA28" s="154"/>
      <c r="AB28" s="153"/>
      <c r="AC28" s="153"/>
      <c r="AD28" s="153"/>
      <c r="AE28" s="153"/>
      <c r="AF28" s="153"/>
      <c r="AG28" s="153"/>
      <c r="AH28" s="153"/>
      <c r="AI28" s="153"/>
      <c r="AJ28" s="153"/>
      <c r="AK28" s="153"/>
      <c r="AL28" s="153"/>
      <c r="AM28" s="153"/>
      <c r="AN28" s="153"/>
      <c r="AO28" s="153"/>
      <c r="AP28" s="153"/>
      <c r="AQ28" s="153"/>
      <c r="AR28" s="153"/>
      <c r="AS28" s="153"/>
      <c r="AT28" s="153"/>
      <c r="AU28" s="153"/>
    </row>
    <row r="29" spans="1:168">
      <c r="A29" s="152">
        <v>9</v>
      </c>
      <c r="B29" s="153"/>
      <c r="C29" s="153" t="s">
        <v>586</v>
      </c>
      <c r="D29" s="153">
        <v>2</v>
      </c>
      <c r="E29" s="153" t="s">
        <v>600</v>
      </c>
      <c r="F29" s="153" t="s">
        <v>609</v>
      </c>
      <c r="G29" s="154" t="s">
        <v>610</v>
      </c>
      <c r="H29" s="153" t="s">
        <v>590</v>
      </c>
      <c r="I29" s="153" t="s">
        <v>562</v>
      </c>
      <c r="J29" s="155" t="s">
        <v>591</v>
      </c>
      <c r="K29" s="153"/>
      <c r="L29" s="153"/>
      <c r="M29" s="153"/>
      <c r="N29" s="153"/>
      <c r="O29" s="153"/>
      <c r="P29" s="153"/>
      <c r="Q29" s="153"/>
      <c r="R29" s="153"/>
      <c r="S29" s="153"/>
      <c r="T29" s="156">
        <v>45370</v>
      </c>
      <c r="U29" s="156"/>
      <c r="V29" s="156"/>
      <c r="W29" s="156"/>
      <c r="X29" s="156" t="e">
        <f t="shared" si="1"/>
        <v>#N/A</v>
      </c>
      <c r="Y29" s="153" t="e" cm="1">
        <f t="array" ref="Y29">INDEX(AB29:AZ29,MATCH(MAX(AB29:AZ29),AB29:AZ29,0)+1)</f>
        <v>#N/A</v>
      </c>
      <c r="Z29" s="153" t="e" cm="1">
        <f t="array" ref="Z29">INDEX(AB29:AZ29,MATCH(MAX(AB29:AZ29),AB29:AZ29,0)+2)</f>
        <v>#N/A</v>
      </c>
      <c r="AA29" s="154"/>
      <c r="AB29" s="153"/>
      <c r="AC29" s="153"/>
      <c r="AD29" s="153"/>
      <c r="AE29" s="153"/>
      <c r="AF29" s="153"/>
      <c r="AG29" s="153"/>
      <c r="AH29" s="153"/>
      <c r="AI29" s="153"/>
      <c r="AJ29" s="153"/>
      <c r="AK29" s="153"/>
      <c r="AL29" s="153"/>
      <c r="AM29" s="153"/>
      <c r="AN29" s="153"/>
      <c r="AO29" s="153"/>
      <c r="AP29" s="153"/>
      <c r="AQ29" s="153"/>
      <c r="AR29" s="153"/>
      <c r="AS29" s="153"/>
      <c r="AT29" s="153"/>
      <c r="AU29" s="153"/>
    </row>
    <row r="30" spans="1:168">
      <c r="A30" s="152"/>
      <c r="B30" s="153"/>
      <c r="C30" s="153" t="s">
        <v>586</v>
      </c>
      <c r="D30" s="153">
        <v>2</v>
      </c>
      <c r="E30" s="153" t="s">
        <v>600</v>
      </c>
      <c r="F30" s="153" t="s">
        <v>611</v>
      </c>
      <c r="G30" s="154" t="s">
        <v>612</v>
      </c>
      <c r="H30" s="153" t="s">
        <v>590</v>
      </c>
      <c r="I30" s="153" t="s">
        <v>562</v>
      </c>
      <c r="J30" s="155" t="s">
        <v>591</v>
      </c>
      <c r="K30" s="153"/>
      <c r="L30" s="153"/>
      <c r="M30" s="153"/>
      <c r="N30" s="153"/>
      <c r="O30" s="153"/>
      <c r="P30" s="153"/>
      <c r="Q30" s="153"/>
      <c r="R30" s="153"/>
      <c r="S30" s="153"/>
      <c r="T30" s="156">
        <v>45370</v>
      </c>
      <c r="U30" s="156"/>
      <c r="V30" s="156"/>
      <c r="W30" s="156"/>
      <c r="X30" s="156" t="e">
        <f t="shared" si="1"/>
        <v>#N/A</v>
      </c>
      <c r="Y30" s="153" t="e" cm="1">
        <f t="array" ref="Y30">INDEX(AB30:AZ30,MATCH(MAX(AB30:AZ30),AB30:AZ30,0)+1)</f>
        <v>#N/A</v>
      </c>
      <c r="Z30" s="153" t="e" cm="1">
        <f t="array" ref="Z30">INDEX(AB30:AZ30,MATCH(MAX(AB30:AZ30),AB30:AZ30,0)+2)</f>
        <v>#N/A</v>
      </c>
      <c r="AA30" s="154"/>
      <c r="AB30" s="153"/>
      <c r="AC30" s="153"/>
      <c r="AD30" s="153"/>
      <c r="AE30" s="153"/>
      <c r="AF30" s="153"/>
      <c r="AG30" s="153"/>
      <c r="AH30" s="153"/>
      <c r="AI30" s="153"/>
      <c r="AJ30" s="153"/>
      <c r="AK30" s="153"/>
      <c r="AL30" s="153"/>
      <c r="AM30" s="153"/>
      <c r="AN30" s="153"/>
      <c r="AO30" s="153"/>
      <c r="AP30" s="153"/>
      <c r="AQ30" s="153"/>
      <c r="AR30" s="153"/>
      <c r="AS30" s="153"/>
      <c r="AT30" s="153"/>
      <c r="AU30" s="153"/>
    </row>
    <row r="31" spans="1:168">
      <c r="A31" s="152">
        <v>12</v>
      </c>
      <c r="B31" s="153"/>
      <c r="C31" s="153" t="s">
        <v>586</v>
      </c>
      <c r="D31" s="153">
        <v>2</v>
      </c>
      <c r="E31" s="153" t="s">
        <v>613</v>
      </c>
      <c r="F31" s="153" t="s">
        <v>614</v>
      </c>
      <c r="G31" s="154" t="s">
        <v>615</v>
      </c>
      <c r="H31" s="153" t="s">
        <v>590</v>
      </c>
      <c r="I31" s="153" t="s">
        <v>562</v>
      </c>
      <c r="J31" s="155" t="s">
        <v>591</v>
      </c>
      <c r="K31" s="153"/>
      <c r="L31" s="153"/>
      <c r="M31" s="153"/>
      <c r="N31" s="153"/>
      <c r="O31" s="153"/>
      <c r="P31" s="153"/>
      <c r="Q31" s="153"/>
      <c r="R31" s="153"/>
      <c r="S31" s="153"/>
      <c r="T31" s="156">
        <v>45377</v>
      </c>
      <c r="U31" s="156"/>
      <c r="V31" s="156"/>
      <c r="W31" s="153"/>
      <c r="X31" s="156" t="e">
        <f t="shared" si="1"/>
        <v>#N/A</v>
      </c>
      <c r="Y31" s="153" t="e" cm="1">
        <f t="array" ref="Y31">INDEX(AB31:AZ31,MATCH(MAX(AB31:AZ31),AB31:AZ31,0)+1)</f>
        <v>#N/A</v>
      </c>
      <c r="Z31" s="153" t="e" cm="1">
        <f t="array" ref="Z31">INDEX(AB31:AZ31,MATCH(MAX(AB31:AZ31),AB31:AZ31,0)+2)</f>
        <v>#N/A</v>
      </c>
      <c r="AA31" s="154"/>
      <c r="AB31" s="153"/>
      <c r="AC31" s="153"/>
      <c r="AD31" s="153"/>
      <c r="AE31" s="153"/>
      <c r="AF31" s="153"/>
      <c r="AG31" s="153"/>
      <c r="AH31" s="153"/>
      <c r="AI31" s="153"/>
      <c r="AJ31" s="153"/>
      <c r="AK31" s="153"/>
      <c r="AL31" s="153"/>
      <c r="AM31" s="153"/>
      <c r="AN31" s="153"/>
      <c r="AO31" s="153"/>
      <c r="AP31" s="153"/>
      <c r="AQ31" s="153"/>
      <c r="AR31" s="153"/>
      <c r="AS31" s="153"/>
      <c r="AT31" s="153"/>
      <c r="AU31" s="153"/>
    </row>
    <row r="32" spans="1:168">
      <c r="A32" s="152">
        <v>13</v>
      </c>
      <c r="B32" s="153"/>
      <c r="C32" s="153" t="s">
        <v>616</v>
      </c>
      <c r="D32" s="153">
        <v>2</v>
      </c>
      <c r="E32" s="153" t="s">
        <v>617</v>
      </c>
      <c r="F32" s="153" t="s">
        <v>618</v>
      </c>
      <c r="G32" s="154" t="s">
        <v>619</v>
      </c>
      <c r="H32" s="153" t="s">
        <v>590</v>
      </c>
      <c r="I32" s="153" t="s">
        <v>562</v>
      </c>
      <c r="J32" s="155" t="s">
        <v>591</v>
      </c>
      <c r="K32" s="153"/>
      <c r="L32" s="153"/>
      <c r="M32" s="153"/>
      <c r="N32" s="153"/>
      <c r="O32" s="153"/>
      <c r="P32" s="153"/>
      <c r="Q32" s="153"/>
      <c r="R32" s="153"/>
      <c r="S32" s="153"/>
      <c r="T32" s="156">
        <v>45384</v>
      </c>
      <c r="U32" s="156"/>
      <c r="V32" s="156"/>
      <c r="W32" s="153"/>
      <c r="X32" s="156" t="e">
        <f t="shared" si="1"/>
        <v>#N/A</v>
      </c>
      <c r="Y32" s="153" t="e" cm="1">
        <f t="array" ref="Y32">INDEX(AB32:AZ32,MATCH(MAX(AB32:AZ32),AB32:AZ32,0)+1)</f>
        <v>#N/A</v>
      </c>
      <c r="Z32" s="153" t="e" cm="1">
        <f t="array" ref="Z32">INDEX(AB32:AZ32,MATCH(MAX(AB32:AZ32),AB32:AZ32,0)+2)</f>
        <v>#N/A</v>
      </c>
      <c r="AA32" s="154"/>
      <c r="AB32" s="153"/>
      <c r="AC32" s="153"/>
      <c r="AD32" s="153"/>
      <c r="AE32" s="153"/>
      <c r="AF32" s="153"/>
      <c r="AG32" s="153"/>
      <c r="AH32" s="153"/>
      <c r="AI32" s="153"/>
      <c r="AJ32" s="153"/>
      <c r="AK32" s="153"/>
      <c r="AL32" s="153"/>
      <c r="AM32" s="153"/>
      <c r="AN32" s="153"/>
      <c r="AO32" s="153"/>
      <c r="AP32" s="153"/>
      <c r="AQ32" s="153"/>
      <c r="AR32" s="153"/>
      <c r="AS32" s="153"/>
      <c r="AT32" s="153"/>
      <c r="AU32" s="153"/>
    </row>
    <row r="33" spans="1:168">
      <c r="A33" s="152"/>
      <c r="B33" s="153"/>
      <c r="C33" s="153" t="s">
        <v>616</v>
      </c>
      <c r="D33" s="153">
        <v>2</v>
      </c>
      <c r="E33" s="153" t="s">
        <v>587</v>
      </c>
      <c r="F33" s="153" t="s">
        <v>620</v>
      </c>
      <c r="G33" s="154" t="s">
        <v>621</v>
      </c>
      <c r="H33" s="153" t="s">
        <v>590</v>
      </c>
      <c r="I33" s="153" t="s">
        <v>562</v>
      </c>
      <c r="J33" s="155" t="s">
        <v>591</v>
      </c>
      <c r="K33" s="153"/>
      <c r="L33" s="153"/>
      <c r="M33" s="153"/>
      <c r="N33" s="153"/>
      <c r="O33" s="153"/>
      <c r="P33" s="153"/>
      <c r="Q33" s="153"/>
      <c r="R33" s="153"/>
      <c r="S33" s="153"/>
      <c r="T33" s="156">
        <v>45384</v>
      </c>
      <c r="U33" s="156"/>
      <c r="V33" s="156"/>
      <c r="W33" s="153"/>
      <c r="X33" s="156" t="e">
        <f t="shared" si="1"/>
        <v>#N/A</v>
      </c>
      <c r="Y33" s="153" t="e" cm="1">
        <f t="array" ref="Y33">INDEX(AB33:AZ33,MATCH(MAX(AB33:AZ33),AB33:AZ33,0)+1)</f>
        <v>#N/A</v>
      </c>
      <c r="Z33" s="153" t="e" cm="1">
        <f t="array" ref="Z33">INDEX(AB33:AZ33,MATCH(MAX(AB33:AZ33),AB33:AZ33,0)+2)</f>
        <v>#N/A</v>
      </c>
      <c r="AA33" s="154"/>
      <c r="AB33" s="153"/>
      <c r="AC33" s="153"/>
      <c r="AD33" s="153"/>
      <c r="AE33" s="153"/>
      <c r="AF33" s="153"/>
      <c r="AG33" s="153"/>
      <c r="AH33" s="153"/>
      <c r="AI33" s="153"/>
      <c r="AJ33" s="153"/>
      <c r="AK33" s="153"/>
      <c r="AL33" s="153"/>
      <c r="AM33" s="153"/>
      <c r="AN33" s="153"/>
      <c r="AO33" s="153"/>
      <c r="AP33" s="153"/>
      <c r="AQ33" s="153"/>
      <c r="AR33" s="153"/>
      <c r="AS33" s="153"/>
      <c r="AT33" s="153"/>
      <c r="AU33" s="153"/>
    </row>
    <row r="34" spans="1:168">
      <c r="A34" s="152"/>
      <c r="B34" s="153"/>
      <c r="C34" s="153" t="s">
        <v>616</v>
      </c>
      <c r="D34" s="153">
        <v>2</v>
      </c>
      <c r="E34" s="153" t="s">
        <v>587</v>
      </c>
      <c r="F34" s="153" t="s">
        <v>622</v>
      </c>
      <c r="G34" s="154" t="s">
        <v>623</v>
      </c>
      <c r="H34" s="153" t="s">
        <v>590</v>
      </c>
      <c r="I34" s="153" t="s">
        <v>562</v>
      </c>
      <c r="J34" s="155" t="s">
        <v>591</v>
      </c>
      <c r="K34" s="153"/>
      <c r="L34" s="153"/>
      <c r="M34" s="153"/>
      <c r="N34" s="153"/>
      <c r="O34" s="153"/>
      <c r="P34" s="153"/>
      <c r="Q34" s="153"/>
      <c r="R34" s="153"/>
      <c r="S34" s="153"/>
      <c r="T34" s="156">
        <v>45384</v>
      </c>
      <c r="U34" s="156"/>
      <c r="V34" s="156"/>
      <c r="W34" s="153"/>
      <c r="X34" s="156" t="e">
        <f t="shared" si="1"/>
        <v>#N/A</v>
      </c>
      <c r="Y34" s="153" t="e" cm="1">
        <f t="array" ref="Y34">INDEX(AB34:AZ34,MATCH(MAX(AB34:AZ34),AB34:AZ34,0)+1)</f>
        <v>#N/A</v>
      </c>
      <c r="Z34" s="153" t="e" cm="1">
        <f t="array" ref="Z34">INDEX(AB34:AZ34,MATCH(MAX(AB34:AZ34),AB34:AZ34,0)+2)</f>
        <v>#N/A</v>
      </c>
      <c r="AA34" s="154"/>
      <c r="AB34" s="153"/>
      <c r="AC34" s="153"/>
      <c r="AD34" s="153"/>
      <c r="AE34" s="153"/>
      <c r="AF34" s="153"/>
      <c r="AG34" s="153"/>
      <c r="AH34" s="153"/>
      <c r="AI34" s="153"/>
      <c r="AJ34" s="153"/>
      <c r="AK34" s="153"/>
      <c r="AL34" s="153"/>
      <c r="AM34" s="153"/>
      <c r="AN34" s="153"/>
      <c r="AO34" s="153"/>
      <c r="AP34" s="153"/>
      <c r="AQ34" s="153"/>
      <c r="AR34" s="153"/>
      <c r="AS34" s="153"/>
      <c r="AT34" s="153"/>
      <c r="AU34" s="153"/>
    </row>
    <row r="35" spans="1:168">
      <c r="A35" s="152"/>
      <c r="B35" s="153"/>
      <c r="C35" s="153" t="s">
        <v>616</v>
      </c>
      <c r="D35" s="153">
        <v>2</v>
      </c>
      <c r="E35" s="153" t="s">
        <v>587</v>
      </c>
      <c r="F35" s="153" t="s">
        <v>624</v>
      </c>
      <c r="G35" s="154" t="s">
        <v>597</v>
      </c>
      <c r="H35" s="153" t="s">
        <v>590</v>
      </c>
      <c r="I35" s="153" t="s">
        <v>562</v>
      </c>
      <c r="J35" s="155" t="s">
        <v>591</v>
      </c>
      <c r="K35" s="153"/>
      <c r="L35" s="153"/>
      <c r="M35" s="153"/>
      <c r="N35" s="153"/>
      <c r="O35" s="153"/>
      <c r="P35" s="153"/>
      <c r="Q35" s="153"/>
      <c r="R35" s="153"/>
      <c r="S35" s="153"/>
      <c r="T35" s="156">
        <v>45384</v>
      </c>
      <c r="U35" s="156"/>
      <c r="V35" s="156"/>
      <c r="W35" s="153"/>
      <c r="X35" s="156" t="e">
        <f t="shared" si="1"/>
        <v>#N/A</v>
      </c>
      <c r="Y35" s="153" t="e" cm="1">
        <f t="array" ref="Y35">INDEX(AB35:AZ35,MATCH(MAX(AB35:AZ35),AB35:AZ35,0)+1)</f>
        <v>#N/A</v>
      </c>
      <c r="Z35" s="153" t="e" cm="1">
        <f t="array" ref="Z35">INDEX(AB35:AZ35,MATCH(MAX(AB35:AZ35),AB35:AZ35,0)+2)</f>
        <v>#N/A</v>
      </c>
      <c r="AA35" s="154"/>
      <c r="AB35" s="153"/>
      <c r="AC35" s="153"/>
      <c r="AD35" s="153"/>
      <c r="AE35" s="153"/>
      <c r="AF35" s="153"/>
      <c r="AG35" s="153"/>
      <c r="AH35" s="153"/>
      <c r="AI35" s="153"/>
      <c r="AJ35" s="153"/>
      <c r="AK35" s="153"/>
      <c r="AL35" s="153"/>
      <c r="AM35" s="153"/>
      <c r="AN35" s="153"/>
      <c r="AO35" s="153"/>
      <c r="AP35" s="153"/>
      <c r="AQ35" s="153"/>
      <c r="AR35" s="153"/>
      <c r="AS35" s="153"/>
      <c r="AT35" s="153"/>
      <c r="AU35" s="153"/>
    </row>
    <row r="36" spans="1:168">
      <c r="A36" s="152">
        <v>16</v>
      </c>
      <c r="B36" s="153"/>
      <c r="C36" s="153" t="s">
        <v>616</v>
      </c>
      <c r="D36" s="153">
        <v>2</v>
      </c>
      <c r="E36" s="153" t="s">
        <v>587</v>
      </c>
      <c r="F36" s="153" t="s">
        <v>625</v>
      </c>
      <c r="G36" s="154" t="s">
        <v>626</v>
      </c>
      <c r="H36" s="153" t="s">
        <v>590</v>
      </c>
      <c r="I36" s="153" t="s">
        <v>562</v>
      </c>
      <c r="J36" s="155" t="s">
        <v>591</v>
      </c>
      <c r="K36" s="153"/>
      <c r="L36" s="153"/>
      <c r="M36" s="153"/>
      <c r="N36" s="153"/>
      <c r="O36" s="153"/>
      <c r="P36" s="153"/>
      <c r="Q36" s="153"/>
      <c r="R36" s="153"/>
      <c r="S36" s="153"/>
      <c r="T36" s="156">
        <v>45384</v>
      </c>
      <c r="U36" s="156"/>
      <c r="V36" s="156"/>
      <c r="W36" s="153"/>
      <c r="X36" s="156" t="e">
        <f t="shared" si="1"/>
        <v>#N/A</v>
      </c>
      <c r="Y36" s="153" t="e" cm="1">
        <f t="array" ref="Y36">INDEX(AB36:AZ36,MATCH(MAX(AB36:AZ36),AB36:AZ36,0)+1)</f>
        <v>#N/A</v>
      </c>
      <c r="Z36" s="153" t="e" cm="1">
        <f t="array" ref="Z36">INDEX(AB36:AZ36,MATCH(MAX(AB36:AZ36),AB36:AZ36,0)+2)</f>
        <v>#N/A</v>
      </c>
      <c r="AA36" s="154"/>
      <c r="AB36" s="153"/>
      <c r="AC36" s="153"/>
      <c r="AD36" s="153"/>
      <c r="AE36" s="153"/>
      <c r="AF36" s="153"/>
      <c r="AG36" s="153"/>
      <c r="AH36" s="153"/>
      <c r="AI36" s="153"/>
      <c r="AJ36" s="153"/>
      <c r="AK36" s="153"/>
      <c r="AL36" s="153"/>
      <c r="AM36" s="153"/>
      <c r="AN36" s="153"/>
      <c r="AO36" s="153"/>
      <c r="AP36" s="153"/>
      <c r="AQ36" s="153"/>
      <c r="AR36" s="153"/>
      <c r="AS36" s="153"/>
      <c r="AT36" s="153"/>
      <c r="AU36" s="153"/>
    </row>
    <row r="37" spans="1:168">
      <c r="A37" s="152">
        <v>14</v>
      </c>
      <c r="B37" s="153"/>
      <c r="C37" s="153" t="s">
        <v>616</v>
      </c>
      <c r="D37" s="153">
        <v>2</v>
      </c>
      <c r="E37" s="153" t="s">
        <v>600</v>
      </c>
      <c r="F37" s="153" t="s">
        <v>627</v>
      </c>
      <c r="G37" s="154" t="s">
        <v>628</v>
      </c>
      <c r="H37" s="153" t="s">
        <v>590</v>
      </c>
      <c r="I37" s="153" t="s">
        <v>562</v>
      </c>
      <c r="J37" s="155" t="s">
        <v>591</v>
      </c>
      <c r="K37" s="153"/>
      <c r="L37" s="153"/>
      <c r="M37" s="153"/>
      <c r="N37" s="153"/>
      <c r="O37" s="153"/>
      <c r="P37" s="153"/>
      <c r="Q37" s="153"/>
      <c r="R37" s="153"/>
      <c r="S37" s="153"/>
      <c r="T37" s="156">
        <v>45384</v>
      </c>
      <c r="U37" s="156"/>
      <c r="V37" s="156"/>
      <c r="W37" s="153"/>
      <c r="X37" s="156" t="e">
        <f t="shared" si="1"/>
        <v>#N/A</v>
      </c>
      <c r="Y37" s="153" t="e" cm="1">
        <f t="array" ref="Y37">INDEX(AB37:AZ37,MATCH(MAX(AB37:AZ37),AB37:AZ37,0)+1)</f>
        <v>#N/A</v>
      </c>
      <c r="Z37" s="153" t="e" cm="1">
        <f t="array" ref="Z37">INDEX(AB37:AZ37,MATCH(MAX(AB37:AZ37),AB37:AZ37,0)+2)</f>
        <v>#N/A</v>
      </c>
      <c r="AA37" s="154"/>
      <c r="AB37" s="153"/>
      <c r="AC37" s="153"/>
      <c r="AD37" s="153"/>
      <c r="AE37" s="153"/>
      <c r="AF37" s="153"/>
      <c r="AG37" s="153"/>
      <c r="AH37" s="153"/>
      <c r="AI37" s="153"/>
      <c r="AJ37" s="153"/>
      <c r="AK37" s="153"/>
      <c r="AL37" s="153"/>
      <c r="AM37" s="153"/>
      <c r="AN37" s="153"/>
      <c r="AO37" s="153"/>
      <c r="AP37" s="153"/>
      <c r="AQ37" s="153"/>
      <c r="AR37" s="153"/>
      <c r="AS37" s="153"/>
      <c r="AT37" s="153"/>
      <c r="AU37" s="153"/>
    </row>
    <row r="38" spans="1:168">
      <c r="A38" s="152">
        <v>15</v>
      </c>
      <c r="B38" s="153"/>
      <c r="C38" s="153" t="s">
        <v>616</v>
      </c>
      <c r="D38" s="153">
        <v>2</v>
      </c>
      <c r="E38" s="153" t="s">
        <v>600</v>
      </c>
      <c r="F38" s="153" t="s">
        <v>629</v>
      </c>
      <c r="G38" s="154" t="s">
        <v>630</v>
      </c>
      <c r="H38" s="153" t="s">
        <v>590</v>
      </c>
      <c r="I38" s="153" t="s">
        <v>562</v>
      </c>
      <c r="J38" s="155" t="s">
        <v>591</v>
      </c>
      <c r="K38" s="153"/>
      <c r="L38" s="153"/>
      <c r="M38" s="153"/>
      <c r="N38" s="153"/>
      <c r="O38" s="153"/>
      <c r="P38" s="153"/>
      <c r="Q38" s="153"/>
      <c r="R38" s="153"/>
      <c r="S38" s="153"/>
      <c r="T38" s="156">
        <v>45384</v>
      </c>
      <c r="U38" s="156"/>
      <c r="V38" s="156"/>
      <c r="W38" s="156"/>
      <c r="X38" s="156" t="e">
        <f t="shared" si="1"/>
        <v>#N/A</v>
      </c>
      <c r="Y38" s="153" t="e" cm="1">
        <f t="array" ref="Y38">INDEX(AB38:AZ38,MATCH(MAX(AB38:AZ38),AB38:AZ38,0)+1)</f>
        <v>#N/A</v>
      </c>
      <c r="Z38" s="153" t="e" cm="1">
        <f t="array" ref="Z38">INDEX(AB38:AZ38,MATCH(MAX(AB38:AZ38),AB38:AZ38,0)+2)</f>
        <v>#N/A</v>
      </c>
      <c r="AA38" s="154"/>
      <c r="AB38" s="153"/>
      <c r="AC38" s="153"/>
      <c r="AD38" s="153"/>
      <c r="AE38" s="153"/>
      <c r="AF38" s="153"/>
      <c r="AG38" s="153"/>
      <c r="AH38" s="153"/>
      <c r="AI38" s="153"/>
      <c r="AJ38" s="153"/>
      <c r="AK38" s="153"/>
      <c r="AL38" s="153"/>
      <c r="AM38" s="153"/>
      <c r="AN38" s="153"/>
      <c r="AO38" s="153"/>
      <c r="AP38" s="153"/>
      <c r="AQ38" s="153"/>
      <c r="AR38" s="153"/>
      <c r="AS38" s="153"/>
      <c r="AT38" s="153"/>
      <c r="AU38" s="153"/>
    </row>
    <row r="39" spans="1:168">
      <c r="A39" s="152"/>
      <c r="B39" s="153"/>
      <c r="C39" s="153" t="s">
        <v>616</v>
      </c>
      <c r="D39" s="153">
        <v>2</v>
      </c>
      <c r="E39" s="153" t="s">
        <v>600</v>
      </c>
      <c r="F39" s="153" t="s">
        <v>631</v>
      </c>
      <c r="G39" s="154" t="s">
        <v>632</v>
      </c>
      <c r="H39" s="153" t="s">
        <v>590</v>
      </c>
      <c r="I39" s="153" t="s">
        <v>562</v>
      </c>
      <c r="J39" s="155" t="s">
        <v>591</v>
      </c>
      <c r="K39" s="153"/>
      <c r="L39" s="153"/>
      <c r="M39" s="153"/>
      <c r="N39" s="153"/>
      <c r="O39" s="153"/>
      <c r="P39" s="153"/>
      <c r="Q39" s="153"/>
      <c r="R39" s="153"/>
      <c r="S39" s="153"/>
      <c r="T39" s="156">
        <v>45384</v>
      </c>
      <c r="U39" s="156"/>
      <c r="V39" s="156"/>
      <c r="W39" s="156"/>
      <c r="X39" s="156" t="e">
        <f t="shared" si="1"/>
        <v>#N/A</v>
      </c>
      <c r="Y39" s="153" t="e" cm="1">
        <f t="array" ref="Y39">INDEX(AB39:AZ39,MATCH(MAX(AB39:AZ39),AB39:AZ39,0)+1)</f>
        <v>#N/A</v>
      </c>
      <c r="Z39" s="153" t="e" cm="1">
        <f t="array" ref="Z39">INDEX(AB39:AZ39,MATCH(MAX(AB39:AZ39),AB39:AZ39,0)+2)</f>
        <v>#N/A</v>
      </c>
      <c r="AA39" s="154"/>
      <c r="AB39" s="153"/>
      <c r="AC39" s="153"/>
      <c r="AD39" s="153"/>
      <c r="AE39" s="153"/>
      <c r="AF39" s="153"/>
      <c r="AG39" s="153"/>
      <c r="AH39" s="153"/>
      <c r="AI39" s="153"/>
      <c r="AJ39" s="153"/>
      <c r="AK39" s="153"/>
      <c r="AL39" s="153"/>
      <c r="AM39" s="153"/>
      <c r="AN39" s="153"/>
      <c r="AO39" s="153"/>
      <c r="AP39" s="153"/>
      <c r="AQ39" s="153"/>
      <c r="AR39" s="153"/>
      <c r="AS39" s="153"/>
      <c r="AT39" s="153"/>
      <c r="AU39" s="153"/>
    </row>
    <row r="40" spans="1:168">
      <c r="A40" s="152">
        <v>17</v>
      </c>
      <c r="B40" s="153"/>
      <c r="C40" s="153" t="s">
        <v>616</v>
      </c>
      <c r="D40" s="153">
        <v>2</v>
      </c>
      <c r="E40" s="153" t="s">
        <v>613</v>
      </c>
      <c r="F40" s="153" t="s">
        <v>633</v>
      </c>
      <c r="G40" s="154" t="s">
        <v>634</v>
      </c>
      <c r="H40" s="153" t="s">
        <v>590</v>
      </c>
      <c r="I40" s="153" t="s">
        <v>562</v>
      </c>
      <c r="J40" s="155" t="s">
        <v>591</v>
      </c>
      <c r="K40" s="153"/>
      <c r="L40" s="153"/>
      <c r="M40" s="153"/>
      <c r="N40" s="153"/>
      <c r="O40" s="153"/>
      <c r="P40" s="153"/>
      <c r="Q40" s="153"/>
      <c r="R40" s="153"/>
      <c r="S40" s="153"/>
      <c r="T40" s="156">
        <v>45388</v>
      </c>
      <c r="U40" s="156"/>
      <c r="V40" s="156"/>
      <c r="W40" s="153"/>
      <c r="X40" s="156" t="e">
        <f t="shared" si="1"/>
        <v>#N/A</v>
      </c>
      <c r="Y40" s="153" t="e" cm="1">
        <f t="array" ref="Y40">INDEX(AB40:AZ40,MATCH(MAX(AB40:AZ40),AB40:AZ40,0)+1)</f>
        <v>#N/A</v>
      </c>
      <c r="Z40" s="153" t="e" cm="1">
        <f t="array" ref="Z40">INDEX(AB40:AZ40,MATCH(MAX(AB40:AZ40),AB40:AZ40,0)+2)</f>
        <v>#N/A</v>
      </c>
      <c r="AA40" s="154"/>
      <c r="AB40" s="153"/>
      <c r="AC40" s="153"/>
      <c r="AD40" s="153"/>
      <c r="AE40" s="153"/>
      <c r="AF40" s="153"/>
      <c r="AG40" s="153"/>
      <c r="AH40" s="153"/>
      <c r="AI40" s="153"/>
      <c r="AJ40" s="153"/>
      <c r="AK40" s="153"/>
      <c r="AL40" s="153"/>
      <c r="AM40" s="153"/>
      <c r="AN40" s="153"/>
      <c r="AO40" s="153"/>
      <c r="AP40" s="153"/>
      <c r="AQ40" s="153"/>
      <c r="AR40" s="153"/>
      <c r="AS40" s="153"/>
      <c r="AT40" s="153"/>
      <c r="AU40" s="153"/>
    </row>
    <row r="41" spans="1:168" s="151" customFormat="1">
      <c r="A41" s="145"/>
      <c r="B41" s="146"/>
      <c r="C41" s="147" t="s">
        <v>635</v>
      </c>
      <c r="D41" s="146"/>
      <c r="E41" s="146"/>
      <c r="F41" s="146"/>
      <c r="G41" s="148"/>
      <c r="H41" s="146"/>
      <c r="I41" s="146"/>
      <c r="J41" s="146"/>
      <c r="K41" s="146"/>
      <c r="L41" s="146"/>
      <c r="M41" s="146"/>
      <c r="N41" s="146"/>
      <c r="O41" s="146"/>
      <c r="P41" s="146"/>
      <c r="Q41" s="146"/>
      <c r="R41" s="146"/>
      <c r="S41" s="146"/>
      <c r="T41" s="149"/>
      <c r="U41" s="149"/>
      <c r="V41" s="149"/>
      <c r="W41" s="146"/>
      <c r="X41" s="149"/>
      <c r="Y41" s="146"/>
      <c r="Z41" s="146"/>
      <c r="AA41" s="148"/>
      <c r="AB41" s="146"/>
      <c r="AC41" s="146"/>
      <c r="AD41" s="146"/>
      <c r="AE41" s="146"/>
      <c r="AF41" s="146"/>
      <c r="AG41" s="146"/>
      <c r="AH41" s="146"/>
      <c r="AI41" s="146"/>
      <c r="AJ41" s="146"/>
      <c r="AK41" s="146"/>
      <c r="AL41" s="146"/>
      <c r="AM41" s="146"/>
      <c r="AN41" s="146"/>
      <c r="AO41" s="146"/>
      <c r="AP41" s="146"/>
      <c r="AQ41" s="146"/>
      <c r="AR41" s="146"/>
      <c r="AS41" s="146"/>
      <c r="AT41" s="146"/>
      <c r="AU41" s="146"/>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c r="CL41" s="150"/>
      <c r="CM41" s="150"/>
      <c r="CN41" s="150"/>
      <c r="CO41" s="150"/>
      <c r="CP41" s="150"/>
      <c r="CQ41" s="150"/>
      <c r="CR41" s="150"/>
      <c r="CS41" s="150"/>
      <c r="CT41" s="150"/>
      <c r="CU41" s="150"/>
      <c r="CV41" s="150"/>
      <c r="CW41" s="150"/>
      <c r="CX41" s="150"/>
      <c r="CY41" s="150"/>
      <c r="CZ41" s="150"/>
      <c r="DA41" s="150"/>
      <c r="DB41" s="150"/>
      <c r="DC41" s="150"/>
      <c r="DD41" s="150"/>
      <c r="DE41" s="150"/>
      <c r="DF41" s="150"/>
      <c r="DG41" s="150"/>
      <c r="DH41" s="150"/>
      <c r="DI41" s="150"/>
      <c r="DJ41" s="150"/>
      <c r="DK41" s="150"/>
      <c r="DL41" s="150"/>
      <c r="DM41" s="150"/>
      <c r="DN41" s="150"/>
      <c r="DO41" s="150"/>
      <c r="DP41" s="150"/>
      <c r="DQ41" s="150"/>
      <c r="DR41" s="150"/>
      <c r="DS41" s="150"/>
      <c r="DT41" s="150"/>
      <c r="DU41" s="150"/>
      <c r="DV41" s="150"/>
      <c r="DW41" s="150"/>
      <c r="DX41" s="150"/>
      <c r="DY41" s="150"/>
      <c r="DZ41" s="150"/>
      <c r="EA41" s="150"/>
      <c r="EB41" s="150"/>
      <c r="EC41" s="150"/>
      <c r="ED41" s="150"/>
      <c r="EE41" s="150"/>
      <c r="EF41" s="150"/>
      <c r="EG41" s="150"/>
      <c r="EH41" s="150"/>
      <c r="EI41" s="150"/>
      <c r="EJ41" s="150"/>
      <c r="EK41" s="150"/>
      <c r="EL41" s="150"/>
      <c r="EM41" s="150"/>
      <c r="EN41" s="150"/>
      <c r="EO41" s="150"/>
      <c r="EP41" s="150"/>
      <c r="EQ41" s="150"/>
      <c r="ER41" s="150"/>
      <c r="ES41" s="150"/>
      <c r="ET41" s="150"/>
      <c r="EU41" s="150"/>
      <c r="EV41" s="150"/>
      <c r="EW41" s="150"/>
      <c r="EX41" s="150"/>
      <c r="EY41" s="150"/>
      <c r="EZ41" s="150"/>
      <c r="FA41" s="150"/>
      <c r="FB41" s="150"/>
      <c r="FC41" s="150"/>
      <c r="FD41" s="150"/>
      <c r="FE41" s="150"/>
      <c r="FF41" s="150"/>
      <c r="FG41" s="150"/>
      <c r="FH41" s="150"/>
      <c r="FI41" s="150"/>
      <c r="FJ41" s="150"/>
      <c r="FK41" s="150"/>
      <c r="FL41" s="150"/>
    </row>
    <row r="42" spans="1:168">
      <c r="A42" s="152">
        <v>18</v>
      </c>
      <c r="B42" s="153"/>
      <c r="C42" s="153" t="s">
        <v>558</v>
      </c>
      <c r="D42" s="153" t="s">
        <v>558</v>
      </c>
      <c r="E42" s="153" t="s">
        <v>558</v>
      </c>
      <c r="F42" s="153" t="s">
        <v>582</v>
      </c>
      <c r="G42" s="154" t="s">
        <v>636</v>
      </c>
      <c r="H42" s="153" t="s">
        <v>637</v>
      </c>
      <c r="I42" s="153" t="s">
        <v>562</v>
      </c>
      <c r="J42" s="155" t="s">
        <v>563</v>
      </c>
      <c r="K42" s="153"/>
      <c r="L42" s="153"/>
      <c r="M42" s="153"/>
      <c r="N42" s="153"/>
      <c r="O42" s="153"/>
      <c r="P42" s="153"/>
      <c r="Q42" s="153"/>
      <c r="R42" s="153"/>
      <c r="S42" s="153"/>
      <c r="T42" s="156" t="s">
        <v>582</v>
      </c>
      <c r="U42" s="156"/>
      <c r="V42" s="156"/>
      <c r="W42" s="153"/>
      <c r="X42" s="156" t="e">
        <f>INDEX(AB42:AZ42,MATCH(MAX(AB42:AZ42),AB42:AZ42,0))</f>
        <v>#N/A</v>
      </c>
      <c r="Y42" s="153" t="e" cm="1">
        <f t="array" ref="Y42">INDEX(AB42:AZ42,MATCH(MAX(AB42:AZ42),AB42:AZ42,0)+1)</f>
        <v>#N/A</v>
      </c>
      <c r="Z42" s="153" t="e" cm="1">
        <f t="array" ref="Z42">INDEX(AB42:AZ42,MATCH(MAX(AB42:AZ42),AB42:AZ42,0)+2)</f>
        <v>#N/A</v>
      </c>
      <c r="AA42" s="154"/>
      <c r="AB42" s="153"/>
      <c r="AC42" s="153"/>
      <c r="AD42" s="153"/>
      <c r="AE42" s="153"/>
      <c r="AF42" s="153"/>
      <c r="AG42" s="153"/>
      <c r="AH42" s="153"/>
      <c r="AI42" s="153"/>
      <c r="AJ42" s="153"/>
      <c r="AK42" s="153"/>
      <c r="AL42" s="153"/>
      <c r="AM42" s="153"/>
      <c r="AN42" s="153"/>
      <c r="AO42" s="153"/>
      <c r="AP42" s="153"/>
      <c r="AQ42" s="153"/>
      <c r="AR42" s="153"/>
      <c r="AS42" s="153"/>
      <c r="AT42" s="153"/>
      <c r="AU42" s="153"/>
    </row>
    <row r="43" spans="1:168" s="170" customFormat="1">
      <c r="A43" s="166"/>
      <c r="B43" s="167"/>
      <c r="C43" s="167"/>
      <c r="D43" s="167"/>
      <c r="E43" s="167"/>
      <c r="F43" s="167"/>
      <c r="G43" s="168"/>
      <c r="H43" s="167"/>
      <c r="I43" s="167"/>
      <c r="J43" s="167"/>
      <c r="K43" s="167"/>
      <c r="L43" s="167"/>
      <c r="M43" s="167"/>
      <c r="N43" s="167"/>
      <c r="O43" s="167"/>
      <c r="P43" s="167"/>
      <c r="Q43" s="167"/>
      <c r="R43" s="167"/>
      <c r="S43" s="167"/>
      <c r="T43" s="169"/>
      <c r="U43" s="169"/>
      <c r="V43" s="169"/>
      <c r="W43" s="167"/>
      <c r="X43" s="169"/>
      <c r="Y43" s="167"/>
      <c r="Z43" s="167"/>
      <c r="AA43" s="168"/>
      <c r="AB43" s="167"/>
      <c r="AC43" s="167"/>
      <c r="AD43" s="167"/>
      <c r="AE43" s="167"/>
      <c r="AF43" s="167"/>
      <c r="AG43" s="167"/>
      <c r="AH43" s="167"/>
      <c r="AI43" s="167"/>
      <c r="AJ43" s="167"/>
      <c r="AK43" s="167"/>
      <c r="AL43" s="167"/>
      <c r="AM43" s="167"/>
      <c r="AN43" s="167"/>
      <c r="AO43" s="167"/>
      <c r="AP43" s="167"/>
      <c r="AQ43" s="167"/>
      <c r="AR43" s="167"/>
      <c r="AS43" s="167"/>
      <c r="AT43" s="167"/>
      <c r="AU43" s="167"/>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row>
    <row r="44" spans="1:168">
      <c r="A44" s="152">
        <v>20</v>
      </c>
      <c r="B44" s="153"/>
      <c r="C44" s="153" t="s">
        <v>557</v>
      </c>
      <c r="D44" s="153" t="s">
        <v>558</v>
      </c>
      <c r="E44" s="153" t="s">
        <v>587</v>
      </c>
      <c r="F44" s="153" t="s">
        <v>582</v>
      </c>
      <c r="G44" s="154" t="s">
        <v>638</v>
      </c>
      <c r="H44" s="153" t="s">
        <v>637</v>
      </c>
      <c r="I44" s="153" t="s">
        <v>562</v>
      </c>
      <c r="J44" s="155" t="s">
        <v>563</v>
      </c>
      <c r="K44" s="153"/>
      <c r="L44" s="153"/>
      <c r="M44" s="153"/>
      <c r="N44" s="153"/>
      <c r="O44" s="153"/>
      <c r="P44" s="153"/>
      <c r="Q44" s="153"/>
      <c r="R44" s="153"/>
      <c r="S44" s="153"/>
      <c r="T44" s="156">
        <v>45370</v>
      </c>
      <c r="U44" s="156"/>
      <c r="V44" s="156"/>
      <c r="W44" s="153"/>
      <c r="X44" s="156" t="e">
        <f t="shared" ref="X44:X49" si="2">INDEX(AB44:AZ44,MATCH(MAX(AB44:AZ44),AB44:AZ44,0))</f>
        <v>#N/A</v>
      </c>
      <c r="Y44" s="153" t="e" cm="1">
        <f t="array" ref="Y44">INDEX(AB44:AZ44,MATCH(MAX(AB44:AZ44),AB44:AZ44,0)+1)</f>
        <v>#N/A</v>
      </c>
      <c r="Z44" s="153" t="e" cm="1">
        <f t="array" ref="Z44">INDEX(AB44:AZ44,MATCH(MAX(AB44:AZ44),AB44:AZ44,0)+2)</f>
        <v>#N/A</v>
      </c>
      <c r="AA44" s="154"/>
      <c r="AB44" s="153"/>
      <c r="AC44" s="153"/>
      <c r="AD44" s="153"/>
      <c r="AE44" s="153"/>
      <c r="AF44" s="153"/>
      <c r="AG44" s="153"/>
      <c r="AH44" s="153"/>
      <c r="AI44" s="153"/>
      <c r="AJ44" s="153"/>
      <c r="AK44" s="153"/>
      <c r="AL44" s="153"/>
      <c r="AM44" s="153"/>
      <c r="AN44" s="153"/>
      <c r="AO44" s="153"/>
      <c r="AP44" s="153"/>
      <c r="AQ44" s="153"/>
      <c r="AR44" s="153"/>
      <c r="AS44" s="153"/>
      <c r="AT44" s="153"/>
      <c r="AU44" s="153"/>
    </row>
    <row r="45" spans="1:168">
      <c r="A45" s="152">
        <v>19</v>
      </c>
      <c r="B45" s="153"/>
      <c r="C45" s="153" t="s">
        <v>557</v>
      </c>
      <c r="D45" s="153" t="s">
        <v>558</v>
      </c>
      <c r="E45" s="153" t="s">
        <v>639</v>
      </c>
      <c r="F45" s="153" t="s">
        <v>582</v>
      </c>
      <c r="G45" s="154" t="s">
        <v>640</v>
      </c>
      <c r="H45" s="153" t="s">
        <v>637</v>
      </c>
      <c r="I45" s="153" t="s">
        <v>562</v>
      </c>
      <c r="J45" s="155" t="s">
        <v>563</v>
      </c>
      <c r="K45" s="153"/>
      <c r="L45" s="153"/>
      <c r="M45" s="153"/>
      <c r="N45" s="153"/>
      <c r="O45" s="153"/>
      <c r="P45" s="153"/>
      <c r="Q45" s="153"/>
      <c r="R45" s="153"/>
      <c r="S45" s="153"/>
      <c r="T45" s="156">
        <v>45370</v>
      </c>
      <c r="U45" s="156"/>
      <c r="V45" s="156"/>
      <c r="W45" s="153"/>
      <c r="X45" s="156" t="e">
        <f t="shared" si="2"/>
        <v>#N/A</v>
      </c>
      <c r="Y45" s="153" t="e" cm="1">
        <f t="array" ref="Y45">INDEX(AB45:AZ45,MATCH(MAX(AB45:AZ45),AB45:AZ45,0)+1)</f>
        <v>#N/A</v>
      </c>
      <c r="Z45" s="153" t="e" cm="1">
        <f t="array" ref="Z45">INDEX(AB45:AZ45,MATCH(MAX(AB45:AZ45),AB45:AZ45,0)+2)</f>
        <v>#N/A</v>
      </c>
      <c r="AA45" s="154"/>
      <c r="AB45" s="153"/>
      <c r="AC45" s="153"/>
      <c r="AD45" s="153"/>
      <c r="AE45" s="153"/>
      <c r="AF45" s="153"/>
      <c r="AG45" s="153"/>
      <c r="AH45" s="153"/>
      <c r="AI45" s="153"/>
      <c r="AJ45" s="153"/>
      <c r="AK45" s="153"/>
      <c r="AL45" s="153"/>
      <c r="AM45" s="153"/>
      <c r="AN45" s="153"/>
      <c r="AO45" s="153"/>
      <c r="AP45" s="153"/>
      <c r="AQ45" s="153"/>
      <c r="AR45" s="153"/>
      <c r="AS45" s="153"/>
      <c r="AT45" s="153"/>
      <c r="AU45" s="153"/>
    </row>
    <row r="46" spans="1:168">
      <c r="A46" s="152">
        <v>23</v>
      </c>
      <c r="B46" s="153"/>
      <c r="C46" s="153" t="s">
        <v>557</v>
      </c>
      <c r="D46" s="153" t="s">
        <v>558</v>
      </c>
      <c r="E46" s="153" t="s">
        <v>641</v>
      </c>
      <c r="F46" s="153" t="s">
        <v>582</v>
      </c>
      <c r="G46" s="154" t="s">
        <v>642</v>
      </c>
      <c r="H46" s="153" t="s">
        <v>637</v>
      </c>
      <c r="I46" s="153" t="s">
        <v>562</v>
      </c>
      <c r="J46" s="155" t="s">
        <v>563</v>
      </c>
      <c r="K46" s="153"/>
      <c r="L46" s="153"/>
      <c r="M46" s="153"/>
      <c r="N46" s="153"/>
      <c r="O46" s="153"/>
      <c r="P46" s="153"/>
      <c r="Q46" s="153"/>
      <c r="R46" s="153"/>
      <c r="S46" s="153"/>
      <c r="T46" s="156">
        <v>45370</v>
      </c>
      <c r="U46" s="156"/>
      <c r="V46" s="156" t="s">
        <v>643</v>
      </c>
      <c r="W46" s="156" t="s">
        <v>643</v>
      </c>
      <c r="X46" s="156" t="e">
        <f t="shared" si="2"/>
        <v>#N/A</v>
      </c>
      <c r="Y46" s="153" t="e" cm="1">
        <f t="array" ref="Y46">INDEX(AB46:AZ46,MATCH(MAX(AB46:AZ46),AB46:AZ46,0)+1)</f>
        <v>#N/A</v>
      </c>
      <c r="Z46" s="153" t="e" cm="1">
        <f t="array" ref="Z46">INDEX(AB46:AZ46,MATCH(MAX(AB46:AZ46),AB46:AZ46,0)+2)</f>
        <v>#N/A</v>
      </c>
      <c r="AA46" s="154"/>
      <c r="AB46" s="153"/>
      <c r="AC46" s="153"/>
      <c r="AD46" s="153"/>
      <c r="AE46" s="153"/>
      <c r="AF46" s="153"/>
      <c r="AG46" s="153"/>
      <c r="AH46" s="153"/>
      <c r="AI46" s="153"/>
      <c r="AJ46" s="153"/>
      <c r="AK46" s="153"/>
      <c r="AL46" s="153"/>
      <c r="AM46" s="153"/>
      <c r="AN46" s="153"/>
      <c r="AO46" s="153"/>
      <c r="AP46" s="153"/>
      <c r="AQ46" s="153"/>
      <c r="AR46" s="153"/>
      <c r="AS46" s="153"/>
      <c r="AT46" s="153"/>
      <c r="AU46" s="153"/>
    </row>
    <row r="47" spans="1:168">
      <c r="A47" s="152">
        <v>22</v>
      </c>
      <c r="B47" s="153"/>
      <c r="C47" s="153" t="s">
        <v>570</v>
      </c>
      <c r="D47" s="153" t="s">
        <v>558</v>
      </c>
      <c r="E47" s="153" t="s">
        <v>587</v>
      </c>
      <c r="F47" s="153" t="s">
        <v>582</v>
      </c>
      <c r="G47" s="154" t="s">
        <v>644</v>
      </c>
      <c r="H47" s="153" t="s">
        <v>637</v>
      </c>
      <c r="I47" s="153" t="s">
        <v>562</v>
      </c>
      <c r="J47" s="155" t="s">
        <v>563</v>
      </c>
      <c r="K47" s="153"/>
      <c r="L47" s="153"/>
      <c r="M47" s="153"/>
      <c r="N47" s="153"/>
      <c r="O47" s="153"/>
      <c r="P47" s="153"/>
      <c r="Q47" s="153"/>
      <c r="R47" s="153"/>
      <c r="S47" s="153"/>
      <c r="T47" s="156">
        <v>45384</v>
      </c>
      <c r="U47" s="156"/>
      <c r="V47" s="156"/>
      <c r="W47" s="153"/>
      <c r="X47" s="156" t="e">
        <f t="shared" si="2"/>
        <v>#N/A</v>
      </c>
      <c r="Y47" s="153" t="e" cm="1">
        <f t="array" ref="Y47">INDEX(AB47:AZ47,MATCH(MAX(AB47:AZ47),AB47:AZ47,0)+1)</f>
        <v>#N/A</v>
      </c>
      <c r="Z47" s="153" t="e" cm="1">
        <f t="array" ref="Z47">INDEX(AB47:AZ47,MATCH(MAX(AB47:AZ47),AB47:AZ47,0)+2)</f>
        <v>#N/A</v>
      </c>
      <c r="AA47" s="154"/>
      <c r="AB47" s="153"/>
      <c r="AC47" s="153"/>
      <c r="AD47" s="153"/>
      <c r="AE47" s="153"/>
      <c r="AF47" s="153"/>
      <c r="AG47" s="153"/>
      <c r="AH47" s="153"/>
      <c r="AI47" s="153"/>
      <c r="AJ47" s="153"/>
      <c r="AK47" s="153"/>
      <c r="AL47" s="153"/>
      <c r="AM47" s="153"/>
      <c r="AN47" s="153"/>
      <c r="AO47" s="153"/>
      <c r="AP47" s="153"/>
      <c r="AQ47" s="153"/>
      <c r="AR47" s="153"/>
      <c r="AS47" s="153"/>
      <c r="AT47" s="153"/>
      <c r="AU47" s="153"/>
    </row>
    <row r="48" spans="1:168">
      <c r="A48" s="152">
        <v>21</v>
      </c>
      <c r="B48" s="153"/>
      <c r="C48" s="153" t="s">
        <v>570</v>
      </c>
      <c r="D48" s="153" t="s">
        <v>558</v>
      </c>
      <c r="E48" s="153" t="s">
        <v>639</v>
      </c>
      <c r="F48" s="153" t="s">
        <v>582</v>
      </c>
      <c r="G48" s="154" t="s">
        <v>645</v>
      </c>
      <c r="H48" s="153" t="s">
        <v>637</v>
      </c>
      <c r="I48" s="153" t="s">
        <v>562</v>
      </c>
      <c r="J48" s="155" t="s">
        <v>563</v>
      </c>
      <c r="K48" s="153"/>
      <c r="L48" s="153"/>
      <c r="M48" s="153"/>
      <c r="N48" s="153"/>
      <c r="O48" s="153"/>
      <c r="P48" s="153"/>
      <c r="Q48" s="153"/>
      <c r="R48" s="153"/>
      <c r="S48" s="153"/>
      <c r="T48" s="156">
        <v>45384</v>
      </c>
      <c r="U48" s="156"/>
      <c r="V48" s="156"/>
      <c r="W48" s="153"/>
      <c r="X48" s="156" t="e">
        <f t="shared" si="2"/>
        <v>#N/A</v>
      </c>
      <c r="Y48" s="153" t="e" cm="1">
        <f t="array" ref="Y48">INDEX(AB48:AZ48,MATCH(MAX(AB48:AZ48),AB48:AZ48,0)+1)</f>
        <v>#N/A</v>
      </c>
      <c r="Z48" s="153" t="e" cm="1">
        <f t="array" ref="Z48">INDEX(AB48:AZ48,MATCH(MAX(AB48:AZ48),AB48:AZ48,0)+2)</f>
        <v>#N/A</v>
      </c>
      <c r="AA48" s="154"/>
      <c r="AB48" s="153"/>
      <c r="AC48" s="153"/>
      <c r="AD48" s="153"/>
      <c r="AE48" s="153"/>
      <c r="AF48" s="153"/>
      <c r="AG48" s="153"/>
      <c r="AH48" s="153"/>
      <c r="AI48" s="153"/>
      <c r="AJ48" s="153"/>
      <c r="AK48" s="153"/>
      <c r="AL48" s="153"/>
      <c r="AM48" s="153"/>
      <c r="AN48" s="153"/>
      <c r="AO48" s="153"/>
      <c r="AP48" s="153"/>
      <c r="AQ48" s="153"/>
      <c r="AR48" s="153"/>
      <c r="AS48" s="153"/>
      <c r="AT48" s="153"/>
      <c r="AU48" s="153"/>
    </row>
    <row r="49" spans="1:168">
      <c r="A49" s="152">
        <v>24</v>
      </c>
      <c r="B49" s="153"/>
      <c r="C49" s="153" t="s">
        <v>570</v>
      </c>
      <c r="D49" s="153" t="s">
        <v>558</v>
      </c>
      <c r="E49" s="153" t="s">
        <v>641</v>
      </c>
      <c r="F49" s="153" t="s">
        <v>582</v>
      </c>
      <c r="G49" s="154" t="s">
        <v>646</v>
      </c>
      <c r="H49" s="153" t="s">
        <v>637</v>
      </c>
      <c r="I49" s="153" t="s">
        <v>562</v>
      </c>
      <c r="J49" s="155" t="s">
        <v>563</v>
      </c>
      <c r="K49" s="153"/>
      <c r="L49" s="153"/>
      <c r="M49" s="153"/>
      <c r="N49" s="153"/>
      <c r="O49" s="153"/>
      <c r="P49" s="153"/>
      <c r="Q49" s="153"/>
      <c r="R49" s="153"/>
      <c r="S49" s="153"/>
      <c r="T49" s="156">
        <v>45384</v>
      </c>
      <c r="U49" s="156"/>
      <c r="V49" s="156" t="s">
        <v>643</v>
      </c>
      <c r="W49" s="156" t="s">
        <v>643</v>
      </c>
      <c r="X49" s="156" t="e">
        <f t="shared" si="2"/>
        <v>#N/A</v>
      </c>
      <c r="Y49" s="153" t="e" cm="1">
        <f t="array" ref="Y49">INDEX(AB49:AZ49,MATCH(MAX(AB49:AZ49),AB49:AZ49,0)+1)</f>
        <v>#N/A</v>
      </c>
      <c r="Z49" s="153" t="e" cm="1">
        <f t="array" ref="Z49">INDEX(AB49:AZ49,MATCH(MAX(AB49:AZ49),AB49:AZ49,0)+2)</f>
        <v>#N/A</v>
      </c>
      <c r="AA49" s="154"/>
      <c r="AB49" s="153"/>
      <c r="AC49" s="153"/>
      <c r="AD49" s="153"/>
      <c r="AE49" s="153"/>
      <c r="AF49" s="153"/>
      <c r="AG49" s="153"/>
      <c r="AH49" s="153"/>
      <c r="AI49" s="153"/>
      <c r="AJ49" s="153"/>
      <c r="AK49" s="153"/>
      <c r="AL49" s="153"/>
      <c r="AM49" s="153"/>
      <c r="AN49" s="153"/>
      <c r="AO49" s="153"/>
      <c r="AP49" s="153"/>
      <c r="AQ49" s="153"/>
      <c r="AR49" s="153"/>
      <c r="AS49" s="153"/>
      <c r="AT49" s="153"/>
      <c r="AU49" s="153"/>
    </row>
    <row r="50" spans="1:168" s="170" customFormat="1">
      <c r="A50" s="166"/>
      <c r="B50" s="167"/>
      <c r="C50" s="167"/>
      <c r="D50" s="167"/>
      <c r="E50" s="167"/>
      <c r="F50" s="167"/>
      <c r="G50" s="168"/>
      <c r="H50" s="167"/>
      <c r="I50" s="167"/>
      <c r="J50" s="167"/>
      <c r="K50" s="167"/>
      <c r="L50" s="167"/>
      <c r="M50" s="167"/>
      <c r="N50" s="167"/>
      <c r="O50" s="167"/>
      <c r="P50" s="167"/>
      <c r="Q50" s="167"/>
      <c r="R50" s="167"/>
      <c r="S50" s="167"/>
      <c r="T50" s="169"/>
      <c r="U50" s="169"/>
      <c r="V50" s="169"/>
      <c r="W50" s="169"/>
      <c r="X50" s="169"/>
      <c r="Y50" s="167"/>
      <c r="Z50" s="167"/>
      <c r="AA50" s="168"/>
      <c r="AB50" s="167"/>
      <c r="AC50" s="167"/>
      <c r="AD50" s="167"/>
      <c r="AE50" s="167"/>
      <c r="AF50" s="167"/>
      <c r="AG50" s="167"/>
      <c r="AH50" s="167"/>
      <c r="AI50" s="167"/>
      <c r="AJ50" s="167"/>
      <c r="AK50" s="167"/>
      <c r="AL50" s="167"/>
      <c r="AM50" s="167"/>
      <c r="AN50" s="167"/>
      <c r="AO50" s="167"/>
      <c r="AP50" s="167"/>
      <c r="AQ50" s="167"/>
      <c r="AR50" s="167"/>
      <c r="AS50" s="167"/>
      <c r="AT50" s="167"/>
      <c r="AU50" s="167"/>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row>
    <row r="51" spans="1:168">
      <c r="A51" s="152">
        <v>26</v>
      </c>
      <c r="B51" s="153"/>
      <c r="C51" s="153" t="s">
        <v>557</v>
      </c>
      <c r="D51" s="153">
        <v>2</v>
      </c>
      <c r="E51" s="153" t="s">
        <v>587</v>
      </c>
      <c r="F51" s="153" t="s">
        <v>647</v>
      </c>
      <c r="G51" s="154" t="s">
        <v>648</v>
      </c>
      <c r="H51" s="153" t="s">
        <v>637</v>
      </c>
      <c r="I51" s="153" t="s">
        <v>562</v>
      </c>
      <c r="J51" s="155" t="s">
        <v>563</v>
      </c>
      <c r="K51" s="153"/>
      <c r="L51" s="153"/>
      <c r="M51" s="153"/>
      <c r="N51" s="153"/>
      <c r="O51" s="153"/>
      <c r="P51" s="153"/>
      <c r="Q51" s="153"/>
      <c r="R51" s="153"/>
      <c r="S51" s="153"/>
      <c r="T51" s="156">
        <v>45370</v>
      </c>
      <c r="U51" s="156"/>
      <c r="V51" s="156"/>
      <c r="W51" s="153"/>
      <c r="X51" s="156" t="e">
        <f t="shared" ref="X51:X70" si="3">INDEX(AB51:AZ51,MATCH(MAX(AB51:AZ51),AB51:AZ51,0))</f>
        <v>#N/A</v>
      </c>
      <c r="Y51" s="153" t="e" cm="1">
        <f t="array" ref="Y51">INDEX(AB51:AZ51,MATCH(MAX(AB51:AZ51),AB51:AZ51,0)+1)</f>
        <v>#N/A</v>
      </c>
      <c r="Z51" s="153" t="e" cm="1">
        <f t="array" ref="Z51">INDEX(AB51:AZ51,MATCH(MAX(AB51:AZ51),AB51:AZ51,0)+2)</f>
        <v>#N/A</v>
      </c>
      <c r="AA51" s="154"/>
      <c r="AB51" s="153"/>
      <c r="AC51" s="153"/>
      <c r="AD51" s="153"/>
      <c r="AE51" s="153"/>
      <c r="AF51" s="153"/>
      <c r="AG51" s="153"/>
      <c r="AH51" s="153"/>
      <c r="AI51" s="153"/>
      <c r="AJ51" s="153"/>
      <c r="AK51" s="153"/>
      <c r="AL51" s="153"/>
      <c r="AM51" s="153"/>
      <c r="AN51" s="153"/>
      <c r="AO51" s="153"/>
      <c r="AP51" s="153"/>
      <c r="AQ51" s="153"/>
      <c r="AR51" s="153"/>
      <c r="AS51" s="153"/>
      <c r="AT51" s="153"/>
      <c r="AU51" s="153"/>
    </row>
    <row r="52" spans="1:168">
      <c r="A52" s="152">
        <v>26</v>
      </c>
      <c r="B52" s="153"/>
      <c r="C52" s="153" t="s">
        <v>557</v>
      </c>
      <c r="D52" s="153">
        <v>2</v>
      </c>
      <c r="E52" s="153" t="s">
        <v>587</v>
      </c>
      <c r="F52" s="153" t="s">
        <v>649</v>
      </c>
      <c r="G52" s="154" t="s">
        <v>650</v>
      </c>
      <c r="H52" s="153" t="s">
        <v>637</v>
      </c>
      <c r="I52" s="153" t="s">
        <v>562</v>
      </c>
      <c r="J52" s="155" t="s">
        <v>563</v>
      </c>
      <c r="K52" s="153"/>
      <c r="L52" s="153"/>
      <c r="M52" s="153"/>
      <c r="N52" s="153"/>
      <c r="O52" s="153"/>
      <c r="P52" s="153"/>
      <c r="Q52" s="153"/>
      <c r="R52" s="153"/>
      <c r="S52" s="153"/>
      <c r="T52" s="156">
        <v>45370</v>
      </c>
      <c r="U52" s="156"/>
      <c r="V52" s="156"/>
      <c r="W52" s="153"/>
      <c r="X52" s="156" t="e">
        <f t="shared" si="3"/>
        <v>#N/A</v>
      </c>
      <c r="Y52" s="153" t="e" cm="1">
        <f t="array" ref="Y52">INDEX(AB52:AZ52,MATCH(MAX(AB52:AZ52),AB52:AZ52,0)+1)</f>
        <v>#N/A</v>
      </c>
      <c r="Z52" s="153" t="e" cm="1">
        <f t="array" ref="Z52">INDEX(AB52:AZ52,MATCH(MAX(AB52:AZ52),AB52:AZ52,0)+2)</f>
        <v>#N/A</v>
      </c>
      <c r="AA52" s="154"/>
      <c r="AB52" s="153"/>
      <c r="AC52" s="153"/>
      <c r="AD52" s="153"/>
      <c r="AE52" s="153"/>
      <c r="AF52" s="153"/>
      <c r="AG52" s="153"/>
      <c r="AH52" s="153"/>
      <c r="AI52" s="153"/>
      <c r="AJ52" s="153"/>
      <c r="AK52" s="153"/>
      <c r="AL52" s="153"/>
      <c r="AM52" s="153"/>
      <c r="AN52" s="153"/>
      <c r="AO52" s="153"/>
      <c r="AP52" s="153"/>
      <c r="AQ52" s="153"/>
      <c r="AR52" s="153"/>
      <c r="AS52" s="153"/>
      <c r="AT52" s="153"/>
      <c r="AU52" s="153"/>
    </row>
    <row r="53" spans="1:168">
      <c r="A53" s="152">
        <v>27</v>
      </c>
      <c r="B53" s="153"/>
      <c r="C53" s="153" t="s">
        <v>557</v>
      </c>
      <c r="D53" s="153">
        <v>2</v>
      </c>
      <c r="E53" s="153" t="s">
        <v>587</v>
      </c>
      <c r="F53" s="153" t="s">
        <v>651</v>
      </c>
      <c r="G53" s="154" t="s">
        <v>652</v>
      </c>
      <c r="H53" s="153" t="s">
        <v>637</v>
      </c>
      <c r="I53" s="153" t="s">
        <v>562</v>
      </c>
      <c r="J53" s="155" t="s">
        <v>563</v>
      </c>
      <c r="K53" s="153"/>
      <c r="L53" s="153"/>
      <c r="M53" s="153"/>
      <c r="N53" s="153"/>
      <c r="O53" s="153"/>
      <c r="P53" s="153"/>
      <c r="Q53" s="153"/>
      <c r="R53" s="153"/>
      <c r="S53" s="153"/>
      <c r="T53" s="156">
        <v>45370</v>
      </c>
      <c r="U53" s="156"/>
      <c r="V53" s="156"/>
      <c r="W53" s="153"/>
      <c r="X53" s="156" t="e">
        <f t="shared" si="3"/>
        <v>#N/A</v>
      </c>
      <c r="Y53" s="153" t="e" cm="1">
        <f t="array" ref="Y53">INDEX(AB53:AZ53,MATCH(MAX(AB53:AZ53),AB53:AZ53,0)+1)</f>
        <v>#N/A</v>
      </c>
      <c r="Z53" s="153" t="e" cm="1">
        <f t="array" ref="Z53">INDEX(AB53:AZ53,MATCH(MAX(AB53:AZ53),AB53:AZ53,0)+2)</f>
        <v>#N/A</v>
      </c>
      <c r="AA53" s="154"/>
      <c r="AB53" s="153"/>
      <c r="AC53" s="153"/>
      <c r="AD53" s="153"/>
      <c r="AE53" s="153"/>
      <c r="AF53" s="153"/>
      <c r="AG53" s="153"/>
      <c r="AH53" s="153"/>
      <c r="AI53" s="153"/>
      <c r="AJ53" s="153"/>
      <c r="AK53" s="153"/>
      <c r="AL53" s="153"/>
      <c r="AM53" s="153"/>
      <c r="AN53" s="153"/>
      <c r="AO53" s="153"/>
      <c r="AP53" s="153"/>
      <c r="AQ53" s="153"/>
      <c r="AR53" s="153"/>
      <c r="AS53" s="153"/>
      <c r="AT53" s="153"/>
      <c r="AU53" s="153"/>
    </row>
    <row r="54" spans="1:168">
      <c r="A54" s="152"/>
      <c r="B54" s="153"/>
      <c r="C54" s="153" t="s">
        <v>557</v>
      </c>
      <c r="D54" s="153">
        <v>2</v>
      </c>
      <c r="E54" s="153" t="s">
        <v>639</v>
      </c>
      <c r="F54" s="153" t="s">
        <v>653</v>
      </c>
      <c r="G54" s="154" t="s">
        <v>654</v>
      </c>
      <c r="H54" s="153" t="s">
        <v>637</v>
      </c>
      <c r="I54" s="153" t="s">
        <v>562</v>
      </c>
      <c r="J54" s="155" t="s">
        <v>563</v>
      </c>
      <c r="K54" s="153"/>
      <c r="L54" s="153"/>
      <c r="M54" s="153"/>
      <c r="N54" s="153"/>
      <c r="O54" s="153"/>
      <c r="P54" s="153"/>
      <c r="Q54" s="153"/>
      <c r="R54" s="153"/>
      <c r="S54" s="153"/>
      <c r="T54" s="156">
        <v>45370</v>
      </c>
      <c r="U54" s="156"/>
      <c r="V54" s="156"/>
      <c r="W54" s="153"/>
      <c r="X54" s="156" t="e">
        <f t="shared" si="3"/>
        <v>#N/A</v>
      </c>
      <c r="Y54" s="153" t="e" cm="1">
        <f t="array" ref="Y54">INDEX(AB54:AZ54,MATCH(MAX(AB54:AZ54),AB54:AZ54,0)+1)</f>
        <v>#N/A</v>
      </c>
      <c r="Z54" s="153" t="e" cm="1">
        <f t="array" ref="Z54">INDEX(AB54:AZ54,MATCH(MAX(AB54:AZ54),AB54:AZ54,0)+2)</f>
        <v>#N/A</v>
      </c>
      <c r="AA54" s="154"/>
      <c r="AB54" s="153"/>
      <c r="AC54" s="153"/>
      <c r="AD54" s="153"/>
      <c r="AE54" s="153"/>
      <c r="AF54" s="153"/>
      <c r="AG54" s="153"/>
      <c r="AH54" s="153"/>
      <c r="AI54" s="153"/>
      <c r="AJ54" s="153"/>
      <c r="AK54" s="153"/>
      <c r="AL54" s="153"/>
      <c r="AM54" s="153"/>
      <c r="AN54" s="153"/>
      <c r="AO54" s="153"/>
      <c r="AP54" s="153"/>
      <c r="AQ54" s="153"/>
      <c r="AR54" s="153"/>
      <c r="AS54" s="153"/>
      <c r="AT54" s="153"/>
      <c r="AU54" s="153"/>
    </row>
    <row r="55" spans="1:168">
      <c r="A55" s="152">
        <v>29</v>
      </c>
      <c r="B55" s="153"/>
      <c r="C55" s="153" t="s">
        <v>557</v>
      </c>
      <c r="D55" s="153">
        <v>2</v>
      </c>
      <c r="E55" s="153" t="s">
        <v>639</v>
      </c>
      <c r="F55" s="153" t="s">
        <v>655</v>
      </c>
      <c r="G55" s="154" t="s">
        <v>656</v>
      </c>
      <c r="H55" s="153" t="s">
        <v>637</v>
      </c>
      <c r="I55" s="153" t="s">
        <v>562</v>
      </c>
      <c r="J55" s="155" t="s">
        <v>563</v>
      </c>
      <c r="K55" s="153"/>
      <c r="L55" s="153"/>
      <c r="M55" s="153"/>
      <c r="N55" s="153"/>
      <c r="O55" s="153"/>
      <c r="P55" s="153"/>
      <c r="Q55" s="153"/>
      <c r="R55" s="153"/>
      <c r="S55" s="153"/>
      <c r="T55" s="156">
        <v>45370</v>
      </c>
      <c r="U55" s="156"/>
      <c r="V55" s="156"/>
      <c r="W55" s="153"/>
      <c r="X55" s="156" t="e">
        <f t="shared" si="3"/>
        <v>#N/A</v>
      </c>
      <c r="Y55" s="153" t="e" cm="1">
        <f t="array" ref="Y55">INDEX(AB55:AZ55,MATCH(MAX(AB55:AZ55),AB55:AZ55,0)+1)</f>
        <v>#N/A</v>
      </c>
      <c r="Z55" s="153" t="e" cm="1">
        <f t="array" ref="Z55">INDEX(AB55:AZ55,MATCH(MAX(AB55:AZ55),AB55:AZ55,0)+2)</f>
        <v>#N/A</v>
      </c>
      <c r="AA55" s="154"/>
      <c r="AB55" s="153"/>
      <c r="AC55" s="153"/>
      <c r="AD55" s="153"/>
      <c r="AE55" s="153"/>
      <c r="AF55" s="153"/>
      <c r="AG55" s="153"/>
      <c r="AH55" s="153"/>
      <c r="AI55" s="153"/>
      <c r="AJ55" s="153"/>
      <c r="AK55" s="153"/>
      <c r="AL55" s="153"/>
      <c r="AM55" s="153"/>
      <c r="AN55" s="153"/>
      <c r="AO55" s="153"/>
      <c r="AP55" s="153"/>
      <c r="AQ55" s="153"/>
      <c r="AR55" s="153"/>
      <c r="AS55" s="153"/>
      <c r="AT55" s="153"/>
      <c r="AU55" s="153"/>
    </row>
    <row r="56" spans="1:168">
      <c r="A56" s="152">
        <v>30</v>
      </c>
      <c r="B56" s="153"/>
      <c r="C56" s="153" t="s">
        <v>557</v>
      </c>
      <c r="D56" s="153">
        <v>2</v>
      </c>
      <c r="E56" s="153" t="s">
        <v>639</v>
      </c>
      <c r="F56" s="153" t="s">
        <v>657</v>
      </c>
      <c r="G56" s="154" t="s">
        <v>658</v>
      </c>
      <c r="H56" s="153" t="s">
        <v>637</v>
      </c>
      <c r="I56" s="153" t="s">
        <v>562</v>
      </c>
      <c r="J56" s="155" t="s">
        <v>563</v>
      </c>
      <c r="K56" s="153"/>
      <c r="L56" s="153"/>
      <c r="M56" s="153"/>
      <c r="N56" s="153"/>
      <c r="O56" s="153"/>
      <c r="P56" s="153"/>
      <c r="Q56" s="153"/>
      <c r="R56" s="153"/>
      <c r="S56" s="153"/>
      <c r="T56" s="156">
        <v>45320</v>
      </c>
      <c r="U56" s="156"/>
      <c r="V56" s="156"/>
      <c r="W56" s="153"/>
      <c r="X56" s="156" t="e">
        <f t="shared" si="3"/>
        <v>#N/A</v>
      </c>
      <c r="Y56" s="153" t="e" cm="1">
        <f t="array" ref="Y56">INDEX(AB56:AZ56,MATCH(MAX(AB56:AZ56),AB56:AZ56,0)+1)</f>
        <v>#N/A</v>
      </c>
      <c r="Z56" s="153" t="e" cm="1">
        <f t="array" ref="Z56">INDEX(AB56:AZ56,MATCH(MAX(AB56:AZ56),AB56:AZ56,0)+2)</f>
        <v>#N/A</v>
      </c>
      <c r="AA56" s="154"/>
      <c r="AB56" s="153"/>
      <c r="AC56" s="153"/>
      <c r="AD56" s="153"/>
      <c r="AE56" s="153"/>
      <c r="AF56" s="153"/>
      <c r="AG56" s="153"/>
      <c r="AH56" s="153"/>
      <c r="AI56" s="153"/>
      <c r="AJ56" s="153"/>
      <c r="AK56" s="153"/>
      <c r="AL56" s="153"/>
      <c r="AM56" s="153"/>
      <c r="AN56" s="153"/>
      <c r="AO56" s="153"/>
      <c r="AP56" s="153"/>
      <c r="AQ56" s="153"/>
      <c r="AR56" s="153"/>
      <c r="AS56" s="153"/>
      <c r="AT56" s="153"/>
      <c r="AU56" s="153"/>
    </row>
    <row r="57" spans="1:168">
      <c r="A57" s="152"/>
      <c r="B57" s="153"/>
      <c r="C57" s="153" t="s">
        <v>557</v>
      </c>
      <c r="D57" s="153">
        <v>2</v>
      </c>
      <c r="E57" s="153" t="s">
        <v>641</v>
      </c>
      <c r="F57" s="153" t="s">
        <v>659</v>
      </c>
      <c r="G57" s="154" t="s">
        <v>660</v>
      </c>
      <c r="H57" s="153" t="s">
        <v>637</v>
      </c>
      <c r="I57" s="153" t="s">
        <v>562</v>
      </c>
      <c r="J57" s="155" t="s">
        <v>563</v>
      </c>
      <c r="K57" s="153"/>
      <c r="L57" s="153"/>
      <c r="M57" s="153"/>
      <c r="N57" s="153"/>
      <c r="O57" s="153"/>
      <c r="P57" s="153"/>
      <c r="Q57" s="153"/>
      <c r="R57" s="153"/>
      <c r="S57" s="153"/>
      <c r="T57" s="156">
        <v>45377</v>
      </c>
      <c r="U57" s="156"/>
      <c r="V57" s="156"/>
      <c r="W57" s="153"/>
      <c r="X57" s="156" t="e">
        <f t="shared" si="3"/>
        <v>#N/A</v>
      </c>
      <c r="Y57" s="153" t="e" cm="1">
        <f t="array" ref="Y57">INDEX(AB57:AZ57,MATCH(MAX(AB57:AZ57),AB57:AZ57,0)+1)</f>
        <v>#N/A</v>
      </c>
      <c r="Z57" s="153" t="e" cm="1">
        <f t="array" ref="Z57">INDEX(AB57:AZ57,MATCH(MAX(AB57:AZ57),AB57:AZ57,0)+2)</f>
        <v>#N/A</v>
      </c>
      <c r="AA57" s="154"/>
      <c r="AB57" s="153"/>
      <c r="AC57" s="153"/>
      <c r="AD57" s="153"/>
      <c r="AE57" s="153"/>
      <c r="AF57" s="153"/>
      <c r="AG57" s="153"/>
      <c r="AH57" s="153"/>
      <c r="AI57" s="153"/>
      <c r="AJ57" s="153"/>
      <c r="AK57" s="153"/>
      <c r="AL57" s="153"/>
      <c r="AM57" s="153"/>
      <c r="AN57" s="153"/>
      <c r="AO57" s="153"/>
      <c r="AP57" s="153"/>
      <c r="AQ57" s="153"/>
      <c r="AR57" s="153"/>
      <c r="AS57" s="153"/>
      <c r="AT57" s="153"/>
      <c r="AU57" s="153"/>
    </row>
    <row r="58" spans="1:168">
      <c r="A58" s="152">
        <v>28</v>
      </c>
      <c r="B58" s="153"/>
      <c r="C58" s="153" t="s">
        <v>557</v>
      </c>
      <c r="D58" s="153">
        <v>2</v>
      </c>
      <c r="E58" s="153" t="s">
        <v>641</v>
      </c>
      <c r="F58" s="153" t="s">
        <v>661</v>
      </c>
      <c r="G58" s="154" t="s">
        <v>662</v>
      </c>
      <c r="H58" s="153" t="s">
        <v>637</v>
      </c>
      <c r="I58" s="153" t="s">
        <v>562</v>
      </c>
      <c r="J58" s="155" t="s">
        <v>563</v>
      </c>
      <c r="K58" s="153"/>
      <c r="L58" s="153"/>
      <c r="M58" s="153"/>
      <c r="N58" s="153"/>
      <c r="O58" s="153"/>
      <c r="P58" s="153"/>
      <c r="Q58" s="153"/>
      <c r="R58" s="153"/>
      <c r="S58" s="153"/>
      <c r="T58" s="156">
        <v>45377</v>
      </c>
      <c r="U58" s="156"/>
      <c r="V58" s="156"/>
      <c r="W58" s="153"/>
      <c r="X58" s="156" t="e">
        <f t="shared" si="3"/>
        <v>#N/A</v>
      </c>
      <c r="Y58" s="153" t="e" cm="1">
        <f t="array" ref="Y58">INDEX(AB58:AZ58,MATCH(MAX(AB58:AZ58),AB58:AZ58,0)+1)</f>
        <v>#N/A</v>
      </c>
      <c r="Z58" s="153" t="e" cm="1">
        <f t="array" ref="Z58">INDEX(AB58:AZ58,MATCH(MAX(AB58:AZ58),AB58:AZ58,0)+2)</f>
        <v>#N/A</v>
      </c>
      <c r="AA58" s="154"/>
      <c r="AB58" s="153"/>
      <c r="AC58" s="153"/>
      <c r="AD58" s="153"/>
      <c r="AE58" s="153"/>
      <c r="AF58" s="153"/>
      <c r="AG58" s="153"/>
      <c r="AH58" s="153"/>
      <c r="AI58" s="153"/>
      <c r="AJ58" s="153"/>
      <c r="AK58" s="153"/>
      <c r="AL58" s="153"/>
      <c r="AM58" s="153"/>
      <c r="AN58" s="153"/>
      <c r="AO58" s="153"/>
      <c r="AP58" s="153"/>
      <c r="AQ58" s="153"/>
      <c r="AR58" s="153"/>
      <c r="AS58" s="153"/>
      <c r="AT58" s="153"/>
      <c r="AU58" s="153"/>
    </row>
    <row r="59" spans="1:168">
      <c r="A59" s="152"/>
      <c r="B59" s="153"/>
      <c r="C59" s="153" t="s">
        <v>557</v>
      </c>
      <c r="D59" s="153">
        <v>2</v>
      </c>
      <c r="E59" s="153" t="s">
        <v>663</v>
      </c>
      <c r="F59" s="153" t="s">
        <v>664</v>
      </c>
      <c r="G59" s="154" t="s">
        <v>665</v>
      </c>
      <c r="H59" s="153" t="s">
        <v>637</v>
      </c>
      <c r="I59" s="153" t="s">
        <v>562</v>
      </c>
      <c r="J59" s="155" t="s">
        <v>563</v>
      </c>
      <c r="K59" s="153"/>
      <c r="L59" s="153"/>
      <c r="M59" s="153"/>
      <c r="N59" s="153"/>
      <c r="O59" s="153"/>
      <c r="P59" s="153"/>
      <c r="Q59" s="153"/>
      <c r="R59" s="153"/>
      <c r="S59" s="153"/>
      <c r="T59" s="156">
        <v>45320</v>
      </c>
      <c r="U59" s="156"/>
      <c r="V59" s="156"/>
      <c r="W59" s="153"/>
      <c r="X59" s="156" t="e">
        <f t="shared" si="3"/>
        <v>#N/A</v>
      </c>
      <c r="Y59" s="153" t="e" cm="1">
        <f t="array" ref="Y59">INDEX(AB59:AZ59,MATCH(MAX(AB59:AZ59),AB59:AZ59,0)+1)</f>
        <v>#N/A</v>
      </c>
      <c r="Z59" s="153" t="e" cm="1">
        <f t="array" ref="Z59">INDEX(AB59:AZ59,MATCH(MAX(AB59:AZ59),AB59:AZ59,0)+2)</f>
        <v>#N/A</v>
      </c>
      <c r="AA59" s="154"/>
      <c r="AB59" s="153"/>
      <c r="AC59" s="153"/>
      <c r="AD59" s="153"/>
      <c r="AE59" s="153"/>
      <c r="AF59" s="153"/>
      <c r="AG59" s="153"/>
      <c r="AH59" s="153"/>
      <c r="AI59" s="153"/>
      <c r="AJ59" s="153"/>
      <c r="AK59" s="153"/>
      <c r="AL59" s="153"/>
      <c r="AM59" s="153"/>
      <c r="AN59" s="153"/>
      <c r="AO59" s="153"/>
      <c r="AP59" s="153"/>
      <c r="AQ59" s="153"/>
      <c r="AR59" s="153"/>
      <c r="AS59" s="153"/>
      <c r="AT59" s="153"/>
      <c r="AU59" s="153"/>
    </row>
    <row r="60" spans="1:168">
      <c r="A60" s="152"/>
      <c r="B60" s="153"/>
      <c r="C60" s="153" t="s">
        <v>557</v>
      </c>
      <c r="D60" s="153">
        <v>2</v>
      </c>
      <c r="E60" s="153" t="s">
        <v>663</v>
      </c>
      <c r="F60" s="153" t="s">
        <v>666</v>
      </c>
      <c r="G60" s="154" t="s">
        <v>667</v>
      </c>
      <c r="H60" s="153" t="s">
        <v>637</v>
      </c>
      <c r="I60" s="153" t="s">
        <v>562</v>
      </c>
      <c r="J60" s="155" t="s">
        <v>563</v>
      </c>
      <c r="K60" s="153"/>
      <c r="L60" s="153"/>
      <c r="M60" s="153"/>
      <c r="N60" s="153"/>
      <c r="O60" s="153"/>
      <c r="P60" s="153"/>
      <c r="Q60" s="153"/>
      <c r="R60" s="153"/>
      <c r="S60" s="153"/>
      <c r="T60" s="156">
        <v>45320</v>
      </c>
      <c r="U60" s="156"/>
      <c r="V60" s="156"/>
      <c r="W60" s="153"/>
      <c r="X60" s="156" t="e">
        <f t="shared" si="3"/>
        <v>#N/A</v>
      </c>
      <c r="Y60" s="153" t="e" cm="1">
        <f t="array" ref="Y60">INDEX(AB60:AZ60,MATCH(MAX(AB60:AZ60),AB60:AZ60,0)+1)</f>
        <v>#N/A</v>
      </c>
      <c r="Z60" s="153" t="e" cm="1">
        <f t="array" ref="Z60">INDEX(AB60:AZ60,MATCH(MAX(AB60:AZ60),AB60:AZ60,0)+2)</f>
        <v>#N/A</v>
      </c>
      <c r="AA60" s="154"/>
      <c r="AB60" s="153"/>
      <c r="AC60" s="153"/>
      <c r="AD60" s="153"/>
      <c r="AE60" s="153"/>
      <c r="AF60" s="153"/>
      <c r="AG60" s="153"/>
      <c r="AH60" s="153"/>
      <c r="AI60" s="153"/>
      <c r="AJ60" s="153"/>
      <c r="AK60" s="153"/>
      <c r="AL60" s="153"/>
      <c r="AM60" s="153"/>
      <c r="AN60" s="153"/>
      <c r="AO60" s="153"/>
      <c r="AP60" s="153"/>
      <c r="AQ60" s="153"/>
      <c r="AR60" s="153"/>
      <c r="AS60" s="153"/>
      <c r="AT60" s="153"/>
      <c r="AU60" s="153"/>
    </row>
    <row r="61" spans="1:168">
      <c r="A61" s="152"/>
      <c r="B61" s="153"/>
      <c r="C61" s="153" t="s">
        <v>616</v>
      </c>
      <c r="D61" s="153">
        <v>2</v>
      </c>
      <c r="E61" s="153" t="s">
        <v>587</v>
      </c>
      <c r="F61" s="153" t="s">
        <v>668</v>
      </c>
      <c r="G61" s="154" t="s">
        <v>669</v>
      </c>
      <c r="H61" s="153" t="s">
        <v>637</v>
      </c>
      <c r="I61" s="153" t="s">
        <v>562</v>
      </c>
      <c r="J61" s="155" t="s">
        <v>563</v>
      </c>
      <c r="K61" s="153"/>
      <c r="L61" s="153"/>
      <c r="M61" s="153"/>
      <c r="N61" s="153"/>
      <c r="O61" s="153"/>
      <c r="P61" s="153"/>
      <c r="Q61" s="153"/>
      <c r="R61" s="153"/>
      <c r="S61" s="153"/>
      <c r="T61" s="156">
        <v>45384</v>
      </c>
      <c r="U61" s="156"/>
      <c r="V61" s="156"/>
      <c r="W61" s="153"/>
      <c r="X61" s="156" t="e">
        <f t="shared" si="3"/>
        <v>#N/A</v>
      </c>
      <c r="Y61" s="153" t="e" cm="1">
        <f t="array" ref="Y61">INDEX(AB61:AZ61,MATCH(MAX(AB61:AZ61),AB61:AZ61,0)+1)</f>
        <v>#N/A</v>
      </c>
      <c r="Z61" s="153" t="e" cm="1">
        <f t="array" ref="Z61">INDEX(AB61:AZ61,MATCH(MAX(AB61:AZ61),AB61:AZ61,0)+2)</f>
        <v>#N/A</v>
      </c>
      <c r="AA61" s="154"/>
      <c r="AB61" s="153"/>
      <c r="AC61" s="153"/>
      <c r="AD61" s="153"/>
      <c r="AE61" s="153"/>
      <c r="AF61" s="153"/>
      <c r="AG61" s="153"/>
      <c r="AH61" s="153"/>
      <c r="AI61" s="153"/>
      <c r="AJ61" s="153"/>
      <c r="AK61" s="153"/>
      <c r="AL61" s="153"/>
      <c r="AM61" s="153"/>
      <c r="AN61" s="153"/>
      <c r="AO61" s="153"/>
      <c r="AP61" s="153"/>
      <c r="AQ61" s="153"/>
      <c r="AR61" s="153"/>
      <c r="AS61" s="153"/>
      <c r="AT61" s="153"/>
      <c r="AU61" s="153"/>
    </row>
    <row r="62" spans="1:168">
      <c r="A62" s="152">
        <v>31</v>
      </c>
      <c r="B62" s="153"/>
      <c r="C62" s="153" t="s">
        <v>616</v>
      </c>
      <c r="D62" s="153">
        <v>2</v>
      </c>
      <c r="E62" s="153" t="s">
        <v>587</v>
      </c>
      <c r="F62" s="153" t="s">
        <v>670</v>
      </c>
      <c r="G62" s="154" t="s">
        <v>671</v>
      </c>
      <c r="H62" s="153" t="s">
        <v>637</v>
      </c>
      <c r="I62" s="153" t="s">
        <v>562</v>
      </c>
      <c r="J62" s="155" t="s">
        <v>563</v>
      </c>
      <c r="K62" s="153"/>
      <c r="L62" s="153"/>
      <c r="M62" s="153"/>
      <c r="N62" s="153"/>
      <c r="O62" s="153"/>
      <c r="P62" s="153"/>
      <c r="Q62" s="153"/>
      <c r="R62" s="153"/>
      <c r="S62" s="153"/>
      <c r="T62" s="156">
        <v>45384</v>
      </c>
      <c r="U62" s="156"/>
      <c r="V62" s="156"/>
      <c r="W62" s="153"/>
      <c r="X62" s="156" t="e">
        <f t="shared" si="3"/>
        <v>#N/A</v>
      </c>
      <c r="Y62" s="153" t="e" cm="1">
        <f t="array" ref="Y62">INDEX(AB62:AZ62,MATCH(MAX(AB62:AZ62),AB62:AZ62,0)+1)</f>
        <v>#N/A</v>
      </c>
      <c r="Z62" s="153" t="e" cm="1">
        <f t="array" ref="Z62">INDEX(AB62:AZ62,MATCH(MAX(AB62:AZ62),AB62:AZ62,0)+2)</f>
        <v>#N/A</v>
      </c>
      <c r="AA62" s="154"/>
      <c r="AB62" s="153"/>
      <c r="AC62" s="153"/>
      <c r="AD62" s="153"/>
      <c r="AE62" s="153"/>
      <c r="AF62" s="153"/>
      <c r="AG62" s="153"/>
      <c r="AH62" s="153"/>
      <c r="AI62" s="153"/>
      <c r="AJ62" s="153"/>
      <c r="AK62" s="153"/>
      <c r="AL62" s="153"/>
      <c r="AM62" s="153"/>
      <c r="AN62" s="153"/>
      <c r="AO62" s="153"/>
      <c r="AP62" s="153"/>
      <c r="AQ62" s="153"/>
      <c r="AR62" s="153"/>
      <c r="AS62" s="153"/>
      <c r="AT62" s="153"/>
      <c r="AU62" s="153"/>
    </row>
    <row r="63" spans="1:168">
      <c r="A63" s="152">
        <v>32</v>
      </c>
      <c r="B63" s="153"/>
      <c r="C63" s="153" t="s">
        <v>616</v>
      </c>
      <c r="D63" s="153">
        <v>2</v>
      </c>
      <c r="E63" s="153" t="s">
        <v>587</v>
      </c>
      <c r="F63" s="153" t="s">
        <v>672</v>
      </c>
      <c r="G63" s="154" t="s">
        <v>673</v>
      </c>
      <c r="H63" s="153" t="s">
        <v>637</v>
      </c>
      <c r="I63" s="153" t="s">
        <v>562</v>
      </c>
      <c r="J63" s="155" t="s">
        <v>563</v>
      </c>
      <c r="K63" s="153"/>
      <c r="L63" s="153"/>
      <c r="M63" s="153"/>
      <c r="N63" s="153"/>
      <c r="O63" s="153"/>
      <c r="P63" s="153"/>
      <c r="Q63" s="153"/>
      <c r="R63" s="153"/>
      <c r="S63" s="153"/>
      <c r="T63" s="156">
        <v>45384</v>
      </c>
      <c r="U63" s="156"/>
      <c r="V63" s="156"/>
      <c r="W63" s="153"/>
      <c r="X63" s="156" t="e">
        <f t="shared" si="3"/>
        <v>#N/A</v>
      </c>
      <c r="Y63" s="153" t="e" cm="1">
        <f t="array" ref="Y63">INDEX(AB63:AZ63,MATCH(MAX(AB63:AZ63),AB63:AZ63,0)+1)</f>
        <v>#N/A</v>
      </c>
      <c r="Z63" s="153" t="e" cm="1">
        <f t="array" ref="Z63">INDEX(AB63:AZ63,MATCH(MAX(AB63:AZ63),AB63:AZ63,0)+2)</f>
        <v>#N/A</v>
      </c>
      <c r="AA63" s="154"/>
      <c r="AB63" s="153"/>
      <c r="AC63" s="153"/>
      <c r="AD63" s="153"/>
      <c r="AE63" s="153"/>
      <c r="AF63" s="153"/>
      <c r="AG63" s="153"/>
      <c r="AH63" s="153"/>
      <c r="AI63" s="153"/>
      <c r="AJ63" s="153"/>
      <c r="AK63" s="153"/>
      <c r="AL63" s="153"/>
      <c r="AM63" s="153"/>
      <c r="AN63" s="153"/>
      <c r="AO63" s="153"/>
      <c r="AP63" s="153"/>
      <c r="AQ63" s="153"/>
      <c r="AR63" s="153"/>
      <c r="AS63" s="153"/>
      <c r="AT63" s="153"/>
      <c r="AU63" s="153"/>
    </row>
    <row r="64" spans="1:168">
      <c r="A64" s="152"/>
      <c r="B64" s="153"/>
      <c r="C64" s="153" t="s">
        <v>616</v>
      </c>
      <c r="D64" s="153">
        <v>2</v>
      </c>
      <c r="E64" s="153" t="s">
        <v>639</v>
      </c>
      <c r="F64" s="153" t="s">
        <v>674</v>
      </c>
      <c r="G64" s="154" t="s">
        <v>675</v>
      </c>
      <c r="H64" s="153" t="s">
        <v>637</v>
      </c>
      <c r="I64" s="153" t="s">
        <v>562</v>
      </c>
      <c r="J64" s="155" t="s">
        <v>563</v>
      </c>
      <c r="K64" s="153"/>
      <c r="L64" s="153"/>
      <c r="M64" s="153"/>
      <c r="N64" s="153"/>
      <c r="O64" s="153"/>
      <c r="P64" s="153"/>
      <c r="Q64" s="153"/>
      <c r="R64" s="153"/>
      <c r="S64" s="153"/>
      <c r="T64" s="156">
        <v>45384</v>
      </c>
      <c r="U64" s="156"/>
      <c r="V64" s="156"/>
      <c r="W64" s="153"/>
      <c r="X64" s="156" t="e">
        <f t="shared" si="3"/>
        <v>#N/A</v>
      </c>
      <c r="Y64" s="153" t="e" cm="1">
        <f t="array" ref="Y64">INDEX(AB64:AZ64,MATCH(MAX(AB64:AZ64),AB64:AZ64,0)+1)</f>
        <v>#N/A</v>
      </c>
      <c r="Z64" s="153" t="e" cm="1">
        <f t="array" ref="Z64">INDEX(AB64:AZ64,MATCH(MAX(AB64:AZ64),AB64:AZ64,0)+2)</f>
        <v>#N/A</v>
      </c>
      <c r="AA64" s="154"/>
      <c r="AB64" s="153"/>
      <c r="AC64" s="153"/>
      <c r="AD64" s="153"/>
      <c r="AE64" s="153"/>
      <c r="AF64" s="153"/>
      <c r="AG64" s="153"/>
      <c r="AH64" s="153"/>
      <c r="AI64" s="153"/>
      <c r="AJ64" s="153"/>
      <c r="AK64" s="153"/>
      <c r="AL64" s="153"/>
      <c r="AM64" s="153"/>
      <c r="AN64" s="153"/>
      <c r="AO64" s="153"/>
      <c r="AP64" s="153"/>
      <c r="AQ64" s="153"/>
      <c r="AR64" s="153"/>
      <c r="AS64" s="153"/>
      <c r="AT64" s="153"/>
      <c r="AU64" s="153"/>
    </row>
    <row r="65" spans="1:168">
      <c r="A65" s="152">
        <v>34</v>
      </c>
      <c r="B65" s="153"/>
      <c r="C65" s="153" t="s">
        <v>616</v>
      </c>
      <c r="D65" s="153">
        <v>2</v>
      </c>
      <c r="E65" s="153" t="s">
        <v>639</v>
      </c>
      <c r="F65" s="153" t="s">
        <v>676</v>
      </c>
      <c r="G65" s="154" t="s">
        <v>677</v>
      </c>
      <c r="H65" s="153" t="s">
        <v>637</v>
      </c>
      <c r="I65" s="153" t="s">
        <v>562</v>
      </c>
      <c r="J65" s="155" t="s">
        <v>563</v>
      </c>
      <c r="K65" s="153"/>
      <c r="L65" s="153"/>
      <c r="M65" s="153"/>
      <c r="N65" s="153"/>
      <c r="O65" s="153"/>
      <c r="P65" s="153"/>
      <c r="Q65" s="153"/>
      <c r="R65" s="153"/>
      <c r="S65" s="153"/>
      <c r="T65" s="156">
        <v>45384</v>
      </c>
      <c r="U65" s="156"/>
      <c r="V65" s="156"/>
      <c r="W65" s="153"/>
      <c r="X65" s="156" t="e">
        <f t="shared" si="3"/>
        <v>#N/A</v>
      </c>
      <c r="Y65" s="153" t="e" cm="1">
        <f t="array" ref="Y65">INDEX(AB65:AZ65,MATCH(MAX(AB65:AZ65),AB65:AZ65,0)+1)</f>
        <v>#N/A</v>
      </c>
      <c r="Z65" s="153" t="e" cm="1">
        <f t="array" ref="Z65">INDEX(AB65:AZ65,MATCH(MAX(AB65:AZ65),AB65:AZ65,0)+2)</f>
        <v>#N/A</v>
      </c>
      <c r="AA65" s="154"/>
      <c r="AB65" s="153"/>
      <c r="AC65" s="153"/>
      <c r="AD65" s="153"/>
      <c r="AE65" s="153"/>
      <c r="AF65" s="153"/>
      <c r="AG65" s="153"/>
      <c r="AH65" s="153"/>
      <c r="AI65" s="153"/>
      <c r="AJ65" s="153"/>
      <c r="AK65" s="153"/>
      <c r="AL65" s="153"/>
      <c r="AM65" s="153"/>
      <c r="AN65" s="153"/>
      <c r="AO65" s="153"/>
      <c r="AP65" s="153"/>
      <c r="AQ65" s="153"/>
      <c r="AR65" s="153"/>
      <c r="AS65" s="153"/>
      <c r="AT65" s="153"/>
      <c r="AU65" s="153"/>
    </row>
    <row r="66" spans="1:168">
      <c r="A66" s="152">
        <v>35</v>
      </c>
      <c r="B66" s="153"/>
      <c r="C66" s="153" t="s">
        <v>616</v>
      </c>
      <c r="D66" s="153">
        <v>2</v>
      </c>
      <c r="E66" s="153" t="s">
        <v>639</v>
      </c>
      <c r="F66" s="153" t="s">
        <v>678</v>
      </c>
      <c r="G66" s="154" t="s">
        <v>679</v>
      </c>
      <c r="H66" s="153" t="s">
        <v>637</v>
      </c>
      <c r="I66" s="153" t="s">
        <v>562</v>
      </c>
      <c r="J66" s="155" t="s">
        <v>563</v>
      </c>
      <c r="K66" s="153"/>
      <c r="L66" s="153"/>
      <c r="M66" s="153"/>
      <c r="N66" s="153"/>
      <c r="O66" s="153"/>
      <c r="P66" s="153"/>
      <c r="Q66" s="153"/>
      <c r="R66" s="153"/>
      <c r="S66" s="153"/>
      <c r="T66" s="156">
        <v>45384</v>
      </c>
      <c r="U66" s="156"/>
      <c r="V66" s="156"/>
      <c r="W66" s="153"/>
      <c r="X66" s="156" t="e">
        <f t="shared" si="3"/>
        <v>#N/A</v>
      </c>
      <c r="Y66" s="153" t="e" cm="1">
        <f t="array" ref="Y66">INDEX(AB66:AZ66,MATCH(MAX(AB66:AZ66),AB66:AZ66,0)+1)</f>
        <v>#N/A</v>
      </c>
      <c r="Z66" s="153" t="e" cm="1">
        <f t="array" ref="Z66">INDEX(AB66:AZ66,MATCH(MAX(AB66:AZ66),AB66:AZ66,0)+2)</f>
        <v>#N/A</v>
      </c>
      <c r="AA66" s="154"/>
      <c r="AB66" s="153"/>
      <c r="AC66" s="153"/>
      <c r="AD66" s="153"/>
      <c r="AE66" s="153"/>
      <c r="AF66" s="153"/>
      <c r="AG66" s="153"/>
      <c r="AH66" s="153"/>
      <c r="AI66" s="153"/>
      <c r="AJ66" s="153"/>
      <c r="AK66" s="153"/>
      <c r="AL66" s="153"/>
      <c r="AM66" s="153"/>
      <c r="AN66" s="153"/>
      <c r="AO66" s="153"/>
      <c r="AP66" s="153"/>
      <c r="AQ66" s="153"/>
      <c r="AR66" s="153"/>
      <c r="AS66" s="153"/>
      <c r="AT66" s="153"/>
      <c r="AU66" s="153"/>
    </row>
    <row r="67" spans="1:168">
      <c r="A67" s="152"/>
      <c r="B67" s="153"/>
      <c r="C67" s="153" t="s">
        <v>616</v>
      </c>
      <c r="D67" s="153">
        <v>2</v>
      </c>
      <c r="E67" s="153" t="s">
        <v>641</v>
      </c>
      <c r="F67" s="153" t="s">
        <v>680</v>
      </c>
      <c r="G67" s="154" t="s">
        <v>681</v>
      </c>
      <c r="H67" s="153" t="s">
        <v>637</v>
      </c>
      <c r="I67" s="153" t="s">
        <v>562</v>
      </c>
      <c r="J67" s="155" t="s">
        <v>563</v>
      </c>
      <c r="K67" s="153"/>
      <c r="L67" s="153"/>
      <c r="M67" s="153"/>
      <c r="N67" s="153"/>
      <c r="O67" s="153"/>
      <c r="P67" s="153"/>
      <c r="Q67" s="153"/>
      <c r="R67" s="153"/>
      <c r="S67" s="153"/>
      <c r="T67" s="156">
        <v>45388</v>
      </c>
      <c r="U67" s="156"/>
      <c r="V67" s="156"/>
      <c r="W67" s="153"/>
      <c r="X67" s="156" t="e">
        <f t="shared" si="3"/>
        <v>#N/A</v>
      </c>
      <c r="Y67" s="153" t="e" cm="1">
        <f t="array" ref="Y67">INDEX(AB67:AZ67,MATCH(MAX(AB67:AZ67),AB67:AZ67,0)+1)</f>
        <v>#N/A</v>
      </c>
      <c r="Z67" s="153" t="e" cm="1">
        <f t="array" ref="Z67">INDEX(AB67:AZ67,MATCH(MAX(AB67:AZ67),AB67:AZ67,0)+2)</f>
        <v>#N/A</v>
      </c>
      <c r="AA67" s="154"/>
      <c r="AB67" s="153"/>
      <c r="AC67" s="153"/>
      <c r="AD67" s="153"/>
      <c r="AE67" s="153"/>
      <c r="AF67" s="153"/>
      <c r="AG67" s="153"/>
      <c r="AH67" s="153"/>
      <c r="AI67" s="153"/>
      <c r="AJ67" s="153"/>
      <c r="AK67" s="153"/>
      <c r="AL67" s="153"/>
      <c r="AM67" s="153"/>
      <c r="AN67" s="153"/>
      <c r="AO67" s="153"/>
      <c r="AP67" s="153"/>
      <c r="AQ67" s="153"/>
      <c r="AR67" s="153"/>
      <c r="AS67" s="153"/>
      <c r="AT67" s="153"/>
      <c r="AU67" s="153"/>
    </row>
    <row r="68" spans="1:168">
      <c r="A68" s="152">
        <v>33</v>
      </c>
      <c r="B68" s="153"/>
      <c r="C68" s="153" t="s">
        <v>616</v>
      </c>
      <c r="D68" s="153">
        <v>2</v>
      </c>
      <c r="E68" s="153" t="s">
        <v>641</v>
      </c>
      <c r="F68" s="153" t="s">
        <v>682</v>
      </c>
      <c r="G68" s="154" t="s">
        <v>662</v>
      </c>
      <c r="H68" s="153" t="s">
        <v>637</v>
      </c>
      <c r="I68" s="153" t="s">
        <v>562</v>
      </c>
      <c r="J68" s="155" t="s">
        <v>563</v>
      </c>
      <c r="K68" s="153"/>
      <c r="L68" s="153"/>
      <c r="M68" s="153"/>
      <c r="N68" s="153"/>
      <c r="O68" s="153"/>
      <c r="P68" s="153"/>
      <c r="Q68" s="153"/>
      <c r="R68" s="153"/>
      <c r="S68" s="153"/>
      <c r="T68" s="156">
        <v>45388</v>
      </c>
      <c r="U68" s="156"/>
      <c r="V68" s="156"/>
      <c r="W68" s="153"/>
      <c r="X68" s="156" t="e">
        <f t="shared" si="3"/>
        <v>#N/A</v>
      </c>
      <c r="Y68" s="153" t="e" cm="1">
        <f t="array" ref="Y68">INDEX(AB68:AZ68,MATCH(MAX(AB68:AZ68),AB68:AZ68,0)+1)</f>
        <v>#N/A</v>
      </c>
      <c r="Z68" s="153" t="e" cm="1">
        <f t="array" ref="Z68">INDEX(AB68:AZ68,MATCH(MAX(AB68:AZ68),AB68:AZ68,0)+2)</f>
        <v>#N/A</v>
      </c>
      <c r="AA68" s="154"/>
      <c r="AB68" s="153"/>
      <c r="AC68" s="153"/>
      <c r="AD68" s="153"/>
      <c r="AE68" s="153"/>
      <c r="AF68" s="153"/>
      <c r="AG68" s="153"/>
      <c r="AH68" s="153"/>
      <c r="AI68" s="153"/>
      <c r="AJ68" s="153"/>
      <c r="AK68" s="153"/>
      <c r="AL68" s="153"/>
      <c r="AM68" s="153"/>
      <c r="AN68" s="153"/>
      <c r="AO68" s="153"/>
      <c r="AP68" s="153"/>
      <c r="AQ68" s="153"/>
      <c r="AR68" s="153"/>
      <c r="AS68" s="153"/>
      <c r="AT68" s="153"/>
      <c r="AU68" s="153"/>
    </row>
    <row r="69" spans="1:168">
      <c r="A69" s="152"/>
      <c r="B69" s="153"/>
      <c r="C69" s="153" t="s">
        <v>616</v>
      </c>
      <c r="D69" s="153">
        <v>2</v>
      </c>
      <c r="E69" s="153" t="s">
        <v>663</v>
      </c>
      <c r="F69" s="153" t="s">
        <v>683</v>
      </c>
      <c r="G69" s="154" t="s">
        <v>684</v>
      </c>
      <c r="H69" s="153" t="s">
        <v>637</v>
      </c>
      <c r="I69" s="153" t="s">
        <v>562</v>
      </c>
      <c r="J69" s="155" t="s">
        <v>563</v>
      </c>
      <c r="K69" s="153"/>
      <c r="L69" s="153"/>
      <c r="M69" s="153"/>
      <c r="N69" s="153"/>
      <c r="O69" s="153"/>
      <c r="P69" s="153"/>
      <c r="Q69" s="153"/>
      <c r="R69" s="153"/>
      <c r="S69" s="153"/>
      <c r="T69" s="156">
        <v>45384</v>
      </c>
      <c r="U69" s="156"/>
      <c r="V69" s="156"/>
      <c r="W69" s="153"/>
      <c r="X69" s="156" t="e">
        <f t="shared" si="3"/>
        <v>#N/A</v>
      </c>
      <c r="Y69" s="153" t="e" cm="1">
        <f t="array" ref="Y69">INDEX(AB69:AZ69,MATCH(MAX(AB69:AZ69),AB69:AZ69,0)+1)</f>
        <v>#N/A</v>
      </c>
      <c r="Z69" s="153" t="e" cm="1">
        <f t="array" ref="Z69">INDEX(AB69:AZ69,MATCH(MAX(AB69:AZ69),AB69:AZ69,0)+2)</f>
        <v>#N/A</v>
      </c>
      <c r="AA69" s="154"/>
      <c r="AB69" s="153"/>
      <c r="AC69" s="153"/>
      <c r="AD69" s="153"/>
      <c r="AE69" s="153"/>
      <c r="AF69" s="153"/>
      <c r="AG69" s="153"/>
      <c r="AH69" s="153"/>
      <c r="AI69" s="153"/>
      <c r="AJ69" s="153"/>
      <c r="AK69" s="153"/>
      <c r="AL69" s="153"/>
      <c r="AM69" s="153"/>
      <c r="AN69" s="153"/>
      <c r="AO69" s="153"/>
      <c r="AP69" s="153"/>
      <c r="AQ69" s="153"/>
      <c r="AR69" s="153"/>
      <c r="AS69" s="153"/>
      <c r="AT69" s="153"/>
      <c r="AU69" s="153"/>
    </row>
    <row r="70" spans="1:168">
      <c r="A70" s="152"/>
      <c r="B70" s="153"/>
      <c r="C70" s="153" t="s">
        <v>616</v>
      </c>
      <c r="D70" s="153">
        <v>2</v>
      </c>
      <c r="E70" s="153" t="s">
        <v>663</v>
      </c>
      <c r="F70" s="153" t="s">
        <v>685</v>
      </c>
      <c r="G70" s="154" t="s">
        <v>686</v>
      </c>
      <c r="H70" s="153" t="s">
        <v>637</v>
      </c>
      <c r="I70" s="153" t="s">
        <v>562</v>
      </c>
      <c r="J70" s="155" t="s">
        <v>563</v>
      </c>
      <c r="K70" s="153"/>
      <c r="L70" s="153"/>
      <c r="M70" s="153"/>
      <c r="N70" s="153"/>
      <c r="O70" s="153"/>
      <c r="P70" s="153"/>
      <c r="Q70" s="153"/>
      <c r="R70" s="153"/>
      <c r="S70" s="153"/>
      <c r="T70" s="156">
        <v>45384</v>
      </c>
      <c r="U70" s="156"/>
      <c r="V70" s="156"/>
      <c r="W70" s="153"/>
      <c r="X70" s="156" t="e">
        <f t="shared" si="3"/>
        <v>#N/A</v>
      </c>
      <c r="Y70" s="153" t="e" cm="1">
        <f t="array" ref="Y70">INDEX(AB70:AZ70,MATCH(MAX(AB70:AZ70),AB70:AZ70,0)+1)</f>
        <v>#N/A</v>
      </c>
      <c r="Z70" s="153" t="e" cm="1">
        <f t="array" ref="Z70">INDEX(AB70:AZ70,MATCH(MAX(AB70:AZ70),AB70:AZ70,0)+2)</f>
        <v>#N/A</v>
      </c>
      <c r="AA70" s="154"/>
      <c r="AB70" s="153"/>
      <c r="AC70" s="153"/>
      <c r="AD70" s="153"/>
      <c r="AE70" s="153"/>
      <c r="AF70" s="153"/>
      <c r="AG70" s="153"/>
      <c r="AH70" s="153"/>
      <c r="AI70" s="153"/>
      <c r="AJ70" s="153"/>
      <c r="AK70" s="153"/>
      <c r="AL70" s="153"/>
      <c r="AM70" s="153"/>
      <c r="AN70" s="153"/>
      <c r="AO70" s="153"/>
      <c r="AP70" s="153"/>
      <c r="AQ70" s="153"/>
      <c r="AR70" s="153"/>
      <c r="AS70" s="153"/>
      <c r="AT70" s="153"/>
      <c r="AU70" s="153"/>
    </row>
    <row r="71" spans="1:168" s="170" customFormat="1">
      <c r="A71" s="166"/>
      <c r="B71" s="167"/>
      <c r="C71" s="167"/>
      <c r="D71" s="167"/>
      <c r="E71" s="167"/>
      <c r="F71" s="167"/>
      <c r="G71" s="168"/>
      <c r="H71" s="167"/>
      <c r="L71" s="171"/>
      <c r="M71" s="171"/>
      <c r="N71" s="171"/>
      <c r="O71" s="171"/>
      <c r="P71" s="167"/>
      <c r="Q71" s="167"/>
      <c r="R71" s="167"/>
      <c r="S71" s="167"/>
      <c r="T71" s="169"/>
      <c r="U71" s="169"/>
      <c r="V71" s="169"/>
      <c r="W71" s="167"/>
      <c r="X71" s="169"/>
      <c r="Y71" s="167"/>
      <c r="Z71" s="167"/>
      <c r="AA71" s="168"/>
      <c r="AB71" s="167"/>
      <c r="AC71" s="167"/>
      <c r="AD71" s="167"/>
      <c r="AE71" s="167"/>
      <c r="AF71" s="167"/>
      <c r="AG71" s="167"/>
      <c r="AH71" s="167"/>
      <c r="AI71" s="167"/>
      <c r="AJ71" s="167"/>
      <c r="AK71" s="167"/>
      <c r="AL71" s="167"/>
      <c r="AM71" s="167"/>
      <c r="AN71" s="167"/>
      <c r="AO71" s="167"/>
      <c r="AP71" s="167"/>
      <c r="AQ71" s="167"/>
      <c r="AR71" s="167"/>
      <c r="AS71" s="167"/>
      <c r="AT71" s="167"/>
      <c r="AU71" s="167"/>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row>
    <row r="72" spans="1:168" ht="15.6">
      <c r="A72" s="152"/>
      <c r="B72" s="153"/>
      <c r="C72" s="153" t="s">
        <v>557</v>
      </c>
      <c r="D72" s="153">
        <v>2</v>
      </c>
      <c r="E72" s="153" t="s">
        <v>587</v>
      </c>
      <c r="F72" s="153"/>
      <c r="G72" s="154" t="s">
        <v>687</v>
      </c>
      <c r="H72" s="153" t="s">
        <v>688</v>
      </c>
      <c r="I72" s="153" t="s">
        <v>562</v>
      </c>
      <c r="J72" s="155" t="s">
        <v>563</v>
      </c>
      <c r="K72" s="172"/>
      <c r="L72" s="153"/>
      <c r="M72" s="153"/>
      <c r="N72" s="173"/>
      <c r="O72" s="153"/>
      <c r="P72" s="153"/>
      <c r="Q72" s="153"/>
      <c r="R72" s="153"/>
      <c r="S72" s="153"/>
      <c r="T72" s="156">
        <v>45370</v>
      </c>
      <c r="U72" s="156"/>
      <c r="V72" s="156"/>
      <c r="W72" s="153"/>
      <c r="X72" s="156" t="e">
        <f>INDEX(AB72:AZ72,MATCH(MAX(AB72:AZ72),AB72:AZ72,0))</f>
        <v>#N/A</v>
      </c>
      <c r="Y72" s="153" t="e" cm="1">
        <f t="array" ref="Y72">INDEX(AB72:AZ72,MATCH(MAX(AB72:AZ72),AB72:AZ72,0)+1)</f>
        <v>#N/A</v>
      </c>
      <c r="Z72" s="153" t="e" cm="1">
        <f t="array" ref="Z72">INDEX(AB72:AZ72,MATCH(MAX(AB72:AZ72),AB72:AZ72,0)+2)</f>
        <v>#N/A</v>
      </c>
      <c r="AA72" s="174"/>
      <c r="AB72" s="153"/>
      <c r="AC72" s="153"/>
      <c r="AD72" s="153"/>
      <c r="AE72" s="153"/>
      <c r="AF72" s="153"/>
      <c r="AG72" s="153"/>
      <c r="AH72" s="153"/>
      <c r="AI72" s="153"/>
      <c r="AJ72" s="153"/>
      <c r="AK72" s="153"/>
      <c r="AL72" s="153"/>
      <c r="AM72" s="153"/>
      <c r="AN72" s="153"/>
      <c r="AO72" s="153"/>
      <c r="AP72" s="153"/>
      <c r="AQ72" s="153"/>
      <c r="AR72" s="153"/>
      <c r="AS72" s="153"/>
      <c r="AT72" s="153"/>
      <c r="AU72" s="153"/>
    </row>
    <row r="73" spans="1:168" s="170" customFormat="1" ht="15.6">
      <c r="A73" s="166"/>
      <c r="B73" s="167"/>
      <c r="C73" s="175"/>
      <c r="D73" s="175"/>
      <c r="E73" s="175"/>
      <c r="F73" s="175"/>
      <c r="G73" s="176"/>
      <c r="H73" s="175"/>
      <c r="I73" s="167"/>
      <c r="J73" s="177"/>
      <c r="K73" s="178"/>
      <c r="L73" s="175"/>
      <c r="M73" s="175"/>
      <c r="N73" s="179"/>
      <c r="O73" s="175"/>
      <c r="P73" s="175"/>
      <c r="Q73" s="175"/>
      <c r="R73" s="175"/>
      <c r="S73" s="175"/>
      <c r="T73" s="180"/>
      <c r="U73" s="169"/>
      <c r="V73" s="180"/>
      <c r="W73" s="175"/>
      <c r="X73" s="180"/>
      <c r="Y73" s="175"/>
      <c r="Z73" s="175"/>
      <c r="AA73" s="181"/>
      <c r="AB73" s="167"/>
      <c r="AC73" s="167"/>
      <c r="AD73" s="167"/>
      <c r="AE73" s="167"/>
      <c r="AF73" s="167"/>
      <c r="AG73" s="167"/>
      <c r="AH73" s="167"/>
      <c r="AI73" s="167"/>
      <c r="AJ73" s="167"/>
      <c r="AK73" s="167"/>
      <c r="AL73" s="167"/>
      <c r="AM73" s="167"/>
      <c r="AN73" s="167"/>
      <c r="AO73" s="167"/>
      <c r="AP73" s="167"/>
      <c r="AQ73" s="167"/>
      <c r="AR73" s="167"/>
      <c r="AS73" s="167"/>
      <c r="AT73" s="167"/>
      <c r="AU73" s="167"/>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row>
    <row r="74" spans="1:168" ht="15.6">
      <c r="A74" s="152">
        <v>36</v>
      </c>
      <c r="B74" s="153"/>
      <c r="C74" s="153" t="s">
        <v>557</v>
      </c>
      <c r="D74" s="153">
        <v>2</v>
      </c>
      <c r="E74" s="153" t="s">
        <v>639</v>
      </c>
      <c r="F74" s="153"/>
      <c r="G74" s="154" t="s">
        <v>689</v>
      </c>
      <c r="H74" s="153" t="s">
        <v>688</v>
      </c>
      <c r="I74" s="153" t="s">
        <v>562</v>
      </c>
      <c r="J74" s="155" t="s">
        <v>563</v>
      </c>
      <c r="K74" s="172"/>
      <c r="L74" s="153"/>
      <c r="M74" s="153"/>
      <c r="N74" s="182"/>
      <c r="O74" s="153"/>
      <c r="P74" s="153"/>
      <c r="Q74" s="153"/>
      <c r="R74" s="153"/>
      <c r="S74" s="153"/>
      <c r="T74" s="156">
        <v>45370</v>
      </c>
      <c r="U74" s="156"/>
      <c r="V74" s="156"/>
      <c r="W74" s="153"/>
      <c r="X74" s="156" t="e">
        <f>INDEX(AB74:AZ74,MATCH(MAX(AB74:AZ74),AB74:AZ74,0))</f>
        <v>#N/A</v>
      </c>
      <c r="Y74" s="153" t="e" cm="1">
        <f t="array" ref="Y74">INDEX(AB74:AZ74,MATCH(MAX(AB74:AZ74),AB74:AZ74,0)+1)</f>
        <v>#N/A</v>
      </c>
      <c r="Z74" s="153" t="e" cm="1">
        <f t="array" ref="Z74">INDEX(AB74:AZ74,MATCH(MAX(AB74:AZ74),AB74:AZ74,0)+2)</f>
        <v>#N/A</v>
      </c>
      <c r="AA74" s="174"/>
      <c r="AB74" s="182"/>
      <c r="AC74" s="182"/>
      <c r="AD74" s="182"/>
      <c r="AE74" s="182"/>
      <c r="AF74" s="182"/>
      <c r="AG74" s="182"/>
      <c r="AH74" s="153"/>
      <c r="AI74" s="153"/>
      <c r="AJ74" s="153"/>
      <c r="AK74" s="153"/>
      <c r="AL74" s="153"/>
      <c r="AM74" s="153"/>
      <c r="AN74" s="153"/>
      <c r="AO74" s="153"/>
      <c r="AP74" s="153"/>
      <c r="AQ74" s="153"/>
      <c r="AR74" s="153"/>
      <c r="AS74" s="153"/>
      <c r="AT74" s="153"/>
      <c r="AU74" s="153"/>
    </row>
    <row r="75" spans="1:168" s="170" customFormat="1" ht="15.6">
      <c r="A75" s="166"/>
      <c r="B75" s="167"/>
      <c r="C75" s="167"/>
      <c r="D75" s="167"/>
      <c r="E75" s="167"/>
      <c r="F75" s="167"/>
      <c r="G75" s="168"/>
      <c r="H75" s="167"/>
      <c r="I75" s="167"/>
      <c r="J75" s="167"/>
      <c r="K75" s="183"/>
      <c r="L75" s="167"/>
      <c r="M75" s="167"/>
      <c r="N75" s="184"/>
      <c r="O75" s="167"/>
      <c r="P75" s="167"/>
      <c r="Q75" s="167"/>
      <c r="R75" s="167"/>
      <c r="S75" s="167"/>
      <c r="T75" s="169"/>
      <c r="U75" s="169"/>
      <c r="V75" s="169"/>
      <c r="W75" s="167"/>
      <c r="X75" s="169"/>
      <c r="Y75" s="167"/>
      <c r="Z75" s="167"/>
      <c r="AA75" s="185"/>
      <c r="AB75" s="184"/>
      <c r="AC75" s="184"/>
      <c r="AD75" s="184"/>
      <c r="AE75" s="184"/>
      <c r="AF75" s="184"/>
      <c r="AG75" s="184"/>
      <c r="AH75" s="167"/>
      <c r="AI75" s="167"/>
      <c r="AJ75" s="167"/>
      <c r="AK75" s="167"/>
      <c r="AL75" s="167"/>
      <c r="AM75" s="167"/>
      <c r="AN75" s="167"/>
      <c r="AO75" s="167"/>
      <c r="AP75" s="167"/>
      <c r="AQ75" s="167"/>
      <c r="AR75" s="167"/>
      <c r="AS75" s="167"/>
      <c r="AT75" s="167"/>
      <c r="AU75" s="167"/>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row>
    <row r="76" spans="1:168" s="126" customFormat="1" ht="15.6">
      <c r="A76" s="186">
        <v>539</v>
      </c>
      <c r="B76" s="187"/>
      <c r="C76" s="187" t="s">
        <v>557</v>
      </c>
      <c r="D76" s="187">
        <v>2</v>
      </c>
      <c r="E76" s="187" t="s">
        <v>641</v>
      </c>
      <c r="F76" s="187"/>
      <c r="G76" s="157" t="s">
        <v>690</v>
      </c>
      <c r="H76" s="187" t="s">
        <v>688</v>
      </c>
      <c r="I76" s="153" t="s">
        <v>562</v>
      </c>
      <c r="J76" s="155" t="s">
        <v>563</v>
      </c>
      <c r="K76" s="172"/>
      <c r="L76" s="187"/>
      <c r="M76" s="187"/>
      <c r="N76" s="182"/>
      <c r="O76" s="187"/>
      <c r="P76" s="187"/>
      <c r="Q76" s="187"/>
      <c r="R76" s="187"/>
      <c r="S76" s="187"/>
      <c r="T76" s="156">
        <v>45377</v>
      </c>
      <c r="U76" s="156"/>
      <c r="V76" s="188"/>
      <c r="W76" s="187"/>
      <c r="X76" s="156" t="e">
        <f>INDEX(AB76:AZ76,MATCH(MAX(AB76:AZ76),AB76:AZ76,0))</f>
        <v>#N/A</v>
      </c>
      <c r="Y76" s="153" t="e" cm="1">
        <f t="array" ref="Y76">INDEX(AB76:AZ76,MATCH(MAX(AB76:AZ76),AB76:AZ76,0)+1)</f>
        <v>#N/A</v>
      </c>
      <c r="Z76" s="153" t="e" cm="1">
        <f t="array" ref="Z76">INDEX(AB76:AZ76,MATCH(MAX(AB76:AZ76),AB76:AZ76,0)+2)</f>
        <v>#N/A</v>
      </c>
      <c r="AA76" s="154"/>
      <c r="AB76" s="187"/>
      <c r="AC76" s="187"/>
      <c r="AD76" s="187"/>
      <c r="AE76" s="187"/>
      <c r="AF76" s="187"/>
      <c r="AG76" s="187"/>
      <c r="AH76" s="187"/>
      <c r="AI76" s="187"/>
      <c r="AJ76" s="187"/>
      <c r="AK76" s="187"/>
      <c r="AL76" s="187"/>
      <c r="AM76" s="187"/>
      <c r="AN76" s="187"/>
      <c r="AO76" s="187"/>
      <c r="AP76" s="187"/>
      <c r="AQ76" s="187"/>
      <c r="AR76" s="187"/>
      <c r="AS76" s="187"/>
      <c r="AT76" s="187"/>
      <c r="AU76" s="187"/>
    </row>
    <row r="77" spans="1:168" s="193" customFormat="1" ht="15.6">
      <c r="A77" s="189"/>
      <c r="B77" s="190"/>
      <c r="C77" s="190"/>
      <c r="D77" s="190"/>
      <c r="E77" s="190"/>
      <c r="F77" s="190"/>
      <c r="G77" s="191"/>
      <c r="H77" s="190"/>
      <c r="I77" s="190"/>
      <c r="J77" s="190"/>
      <c r="K77" s="183"/>
      <c r="L77" s="190"/>
      <c r="M77" s="190"/>
      <c r="N77" s="184"/>
      <c r="O77" s="190"/>
      <c r="P77" s="190"/>
      <c r="Q77" s="190"/>
      <c r="R77" s="190"/>
      <c r="S77" s="190"/>
      <c r="T77" s="169"/>
      <c r="U77" s="169"/>
      <c r="V77" s="192"/>
      <c r="W77" s="190"/>
      <c r="X77" s="169"/>
      <c r="Y77" s="190"/>
      <c r="Z77" s="167"/>
      <c r="AA77" s="168"/>
      <c r="AB77" s="190"/>
      <c r="AC77" s="190"/>
      <c r="AD77" s="190"/>
      <c r="AE77" s="190"/>
      <c r="AF77" s="190"/>
      <c r="AG77" s="190"/>
      <c r="AH77" s="190"/>
      <c r="AI77" s="190"/>
      <c r="AJ77" s="190"/>
      <c r="AK77" s="190"/>
      <c r="AL77" s="190"/>
      <c r="AM77" s="190"/>
      <c r="AN77" s="190"/>
      <c r="AO77" s="190"/>
      <c r="AP77" s="190"/>
      <c r="AQ77" s="190"/>
      <c r="AR77" s="190"/>
      <c r="AS77" s="190"/>
      <c r="AT77" s="190"/>
      <c r="AU77" s="190"/>
      <c r="AV77" s="126"/>
      <c r="AW77" s="126"/>
      <c r="AX77" s="126"/>
      <c r="AY77" s="126"/>
      <c r="AZ77" s="126"/>
      <c r="BA77" s="126"/>
      <c r="BB77" s="126"/>
      <c r="BC77" s="126"/>
      <c r="BD77" s="126"/>
      <c r="BE77" s="126"/>
      <c r="BF77" s="126"/>
      <c r="BG77" s="126"/>
      <c r="BH77" s="126"/>
      <c r="BI77" s="126"/>
      <c r="BJ77" s="126"/>
      <c r="BK77" s="126"/>
      <c r="BL77" s="126"/>
      <c r="BM77" s="126"/>
      <c r="BN77" s="126"/>
      <c r="BO77" s="126"/>
      <c r="BP77" s="126"/>
      <c r="BQ77" s="126"/>
      <c r="BR77" s="126"/>
      <c r="BS77" s="126"/>
      <c r="BT77" s="126"/>
      <c r="BU77" s="126"/>
      <c r="BV77" s="126"/>
      <c r="BW77" s="126"/>
      <c r="BX77" s="126"/>
      <c r="BY77" s="126"/>
      <c r="BZ77" s="126"/>
      <c r="CA77" s="126"/>
      <c r="CB77" s="126"/>
      <c r="CC77" s="126"/>
      <c r="CD77" s="126"/>
      <c r="CE77" s="126"/>
      <c r="CF77" s="126"/>
      <c r="CG77" s="126"/>
      <c r="CH77" s="126"/>
      <c r="CI77" s="126"/>
      <c r="CJ77" s="126"/>
      <c r="CK77" s="126"/>
      <c r="CL77" s="126"/>
      <c r="CM77" s="126"/>
      <c r="CN77" s="126"/>
      <c r="CO77" s="126"/>
      <c r="CP77" s="126"/>
      <c r="CQ77" s="126"/>
      <c r="CR77" s="126"/>
      <c r="CS77" s="126"/>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c r="DY77" s="126"/>
      <c r="DZ77" s="126"/>
      <c r="EA77" s="126"/>
      <c r="EB77" s="126"/>
      <c r="EC77" s="126"/>
      <c r="ED77" s="126"/>
      <c r="EE77" s="126"/>
      <c r="EF77" s="126"/>
      <c r="EG77" s="126"/>
      <c r="EH77" s="126"/>
      <c r="EI77" s="126"/>
      <c r="EJ77" s="126"/>
      <c r="EK77" s="126"/>
      <c r="EL77" s="126"/>
      <c r="EM77" s="126"/>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row>
    <row r="78" spans="1:168" ht="19.2">
      <c r="A78" s="152">
        <v>827</v>
      </c>
      <c r="B78" s="153"/>
      <c r="C78" s="153" t="s">
        <v>570</v>
      </c>
      <c r="D78" s="153">
        <v>2</v>
      </c>
      <c r="E78" s="153" t="s">
        <v>587</v>
      </c>
      <c r="F78" s="153"/>
      <c r="G78" s="154" t="s">
        <v>691</v>
      </c>
      <c r="H78" s="153" t="s">
        <v>688</v>
      </c>
      <c r="I78" s="153" t="s">
        <v>562</v>
      </c>
      <c r="J78" s="153" t="s">
        <v>692</v>
      </c>
      <c r="K78" s="172"/>
      <c r="L78" s="153"/>
      <c r="M78" s="153"/>
      <c r="N78" s="182"/>
      <c r="O78" s="153"/>
      <c r="P78" s="153"/>
      <c r="Q78" s="153"/>
      <c r="R78" s="153"/>
      <c r="S78" s="153"/>
      <c r="T78" s="156">
        <v>45384</v>
      </c>
      <c r="U78" s="156"/>
      <c r="V78" s="156"/>
      <c r="W78" s="153"/>
      <c r="X78" s="156" t="e">
        <f>INDEX(AB78:AZ78,MATCH(MAX(AB78:AZ78),AB78:AZ78,0))</f>
        <v>#N/A</v>
      </c>
      <c r="Y78" s="153" t="e" cm="1">
        <f t="array" ref="Y78">INDEX(AB78:AZ78,MATCH(MAX(AB78:AZ78),AB78:AZ78,0)+1)</f>
        <v>#N/A</v>
      </c>
      <c r="Z78" s="153" t="e" cm="1">
        <f t="array" ref="Z78">INDEX(AB78:AZ78,MATCH(MAX(AB78:AZ78),AB78:AZ78,0)+2)</f>
        <v>#N/A</v>
      </c>
      <c r="AA78" s="174"/>
      <c r="AB78" s="194"/>
      <c r="AC78" s="153"/>
      <c r="AD78" s="153"/>
      <c r="AE78" s="153"/>
      <c r="AF78" s="153"/>
      <c r="AG78" s="153"/>
      <c r="AH78" s="153"/>
      <c r="AI78" s="153"/>
      <c r="AJ78" s="153"/>
      <c r="AK78" s="153"/>
      <c r="AL78" s="153"/>
      <c r="AM78" s="153"/>
      <c r="AN78" s="153"/>
      <c r="AO78" s="153"/>
      <c r="AP78" s="153"/>
      <c r="AQ78" s="153"/>
      <c r="AR78" s="153"/>
      <c r="AS78" s="153"/>
      <c r="AT78" s="153"/>
      <c r="AU78" s="153"/>
    </row>
    <row r="79" spans="1:168" s="170" customFormat="1" ht="19.2">
      <c r="A79" s="166"/>
      <c r="B79" s="167"/>
      <c r="C79" s="167"/>
      <c r="D79" s="167"/>
      <c r="E79" s="167"/>
      <c r="F79" s="167"/>
      <c r="G79" s="168"/>
      <c r="H79" s="167"/>
      <c r="I79" s="167"/>
      <c r="J79" s="167"/>
      <c r="K79" s="183"/>
      <c r="L79" s="167"/>
      <c r="M79" s="167"/>
      <c r="N79" s="184"/>
      <c r="O79" s="167"/>
      <c r="P79" s="167"/>
      <c r="Q79" s="167"/>
      <c r="R79" s="167"/>
      <c r="S79" s="167"/>
      <c r="T79" s="169"/>
      <c r="U79" s="169"/>
      <c r="V79" s="169"/>
      <c r="W79" s="167"/>
      <c r="X79" s="169"/>
      <c r="Y79" s="167"/>
      <c r="Z79" s="167"/>
      <c r="AA79" s="185"/>
      <c r="AB79" s="195"/>
      <c r="AC79" s="167"/>
      <c r="AD79" s="167"/>
      <c r="AE79" s="167"/>
      <c r="AF79" s="167"/>
      <c r="AG79" s="167"/>
      <c r="AH79" s="167"/>
      <c r="AI79" s="167"/>
      <c r="AJ79" s="167"/>
      <c r="AK79" s="167"/>
      <c r="AL79" s="167"/>
      <c r="AM79" s="167"/>
      <c r="AN79" s="167"/>
      <c r="AO79" s="167"/>
      <c r="AP79" s="167"/>
      <c r="AQ79" s="167"/>
      <c r="AR79" s="167"/>
      <c r="AS79" s="167"/>
      <c r="AT79" s="167"/>
      <c r="AU79" s="167"/>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row>
    <row r="80" spans="1:168" ht="19.2">
      <c r="A80" s="152">
        <v>1126</v>
      </c>
      <c r="B80" s="153"/>
      <c r="C80" s="153" t="s">
        <v>570</v>
      </c>
      <c r="D80" s="153">
        <v>2</v>
      </c>
      <c r="E80" s="153" t="s">
        <v>639</v>
      </c>
      <c r="F80" s="153"/>
      <c r="G80" s="154" t="s">
        <v>693</v>
      </c>
      <c r="H80" s="153" t="s">
        <v>688</v>
      </c>
      <c r="I80" s="153" t="s">
        <v>562</v>
      </c>
      <c r="J80" s="153" t="s">
        <v>692</v>
      </c>
      <c r="K80" s="172"/>
      <c r="L80" s="153"/>
      <c r="M80" s="153"/>
      <c r="N80" s="182"/>
      <c r="O80" s="153"/>
      <c r="P80" s="153"/>
      <c r="Q80" s="153"/>
      <c r="R80" s="153"/>
      <c r="S80" s="153"/>
      <c r="T80" s="156">
        <v>45384</v>
      </c>
      <c r="U80" s="156"/>
      <c r="V80" s="156"/>
      <c r="W80" s="153"/>
      <c r="X80" s="156" t="e">
        <f>INDEX(AB80:AZ80,MATCH(MAX(AB80:AZ80),AB80:AZ80,0))</f>
        <v>#N/A</v>
      </c>
      <c r="Y80" s="153" t="e" cm="1">
        <f t="array" ref="Y80">INDEX(AB80:AZ80,MATCH(MAX(AB80:AZ80),AB80:AZ80,0)+1)</f>
        <v>#N/A</v>
      </c>
      <c r="Z80" s="153" t="e" cm="1">
        <f t="array" ref="Z80">INDEX(AB80:AZ80,MATCH(MAX(AB80:AZ80),AB80:AZ80,0)+2)</f>
        <v>#N/A</v>
      </c>
      <c r="AA80" s="174"/>
      <c r="AB80" s="194"/>
      <c r="AC80" s="153"/>
      <c r="AD80" s="153"/>
      <c r="AE80" s="153"/>
      <c r="AF80" s="153"/>
      <c r="AG80" s="153"/>
      <c r="AH80" s="153"/>
      <c r="AI80" s="153"/>
      <c r="AJ80" s="153"/>
      <c r="AK80" s="153"/>
      <c r="AL80" s="153"/>
      <c r="AM80" s="153"/>
      <c r="AN80" s="153"/>
      <c r="AO80" s="153"/>
      <c r="AP80" s="153"/>
      <c r="AQ80" s="153"/>
      <c r="AR80" s="153"/>
      <c r="AS80" s="153"/>
      <c r="AT80" s="153"/>
      <c r="AU80" s="153"/>
    </row>
    <row r="81" spans="1:168" s="170" customFormat="1" ht="15.6">
      <c r="A81" s="166"/>
      <c r="B81" s="167"/>
      <c r="C81" s="167"/>
      <c r="D81" s="167"/>
      <c r="E81" s="167"/>
      <c r="F81" s="167"/>
      <c r="G81" s="168"/>
      <c r="H81" s="167"/>
      <c r="I81" s="167"/>
      <c r="J81" s="167"/>
      <c r="K81" s="183"/>
      <c r="L81" s="167"/>
      <c r="M81" s="167"/>
      <c r="N81" s="184"/>
      <c r="O81" s="167"/>
      <c r="P81" s="167"/>
      <c r="Q81" s="167"/>
      <c r="R81" s="167"/>
      <c r="S81" s="167"/>
      <c r="T81" s="169"/>
      <c r="U81" s="169"/>
      <c r="V81" s="169"/>
      <c r="W81" s="167"/>
      <c r="X81" s="169"/>
      <c r="Y81" s="167"/>
      <c r="Z81" s="167"/>
      <c r="AA81" s="185"/>
      <c r="AB81" s="167"/>
      <c r="AC81" s="167"/>
      <c r="AD81" s="167"/>
      <c r="AE81" s="167"/>
      <c r="AF81" s="167"/>
      <c r="AG81" s="167"/>
      <c r="AH81" s="167"/>
      <c r="AI81" s="167"/>
      <c r="AJ81" s="167"/>
      <c r="AK81" s="167"/>
      <c r="AL81" s="167"/>
      <c r="AM81" s="167"/>
      <c r="AN81" s="167"/>
      <c r="AO81" s="167"/>
      <c r="AP81" s="167"/>
      <c r="AQ81" s="167"/>
      <c r="AR81" s="167"/>
      <c r="AS81" s="167"/>
      <c r="AT81" s="167"/>
      <c r="AU81" s="167"/>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row>
    <row r="82" spans="1:168" ht="15.6">
      <c r="A82" s="152">
        <v>1376</v>
      </c>
      <c r="B82" s="153"/>
      <c r="C82" s="153" t="s">
        <v>586</v>
      </c>
      <c r="D82" s="153">
        <v>2</v>
      </c>
      <c r="E82" s="153" t="s">
        <v>694</v>
      </c>
      <c r="F82" s="153" t="s">
        <v>695</v>
      </c>
      <c r="G82" s="154" t="s">
        <v>696</v>
      </c>
      <c r="H82" s="153" t="s">
        <v>697</v>
      </c>
      <c r="I82" s="153" t="s">
        <v>698</v>
      </c>
      <c r="J82" s="153" t="s">
        <v>699</v>
      </c>
      <c r="K82" s="172"/>
      <c r="L82" s="153"/>
      <c r="M82" s="153"/>
      <c r="N82" s="182"/>
      <c r="O82" s="153"/>
      <c r="P82" s="153"/>
      <c r="Q82" s="153"/>
      <c r="R82" s="153"/>
      <c r="S82" s="153"/>
      <c r="T82" s="156">
        <v>45412</v>
      </c>
      <c r="U82" s="156"/>
      <c r="V82" s="156"/>
      <c r="W82" s="153"/>
      <c r="X82" s="156" t="e">
        <f>INDEX(AB82:AZ82,MATCH(MAX(AB82:AZ82),AB82:AZ82,0))</f>
        <v>#N/A</v>
      </c>
      <c r="Y82" s="153" t="e" cm="1">
        <f t="array" ref="Y82">INDEX(AB82:AZ82,MATCH(MAX(AB82:AZ82),AB82:AZ82,0)+1)</f>
        <v>#N/A</v>
      </c>
      <c r="Z82" s="153" t="e" cm="1">
        <f t="array" ref="Z82">INDEX(AB82:AZ82,MATCH(MAX(AB82:AZ82),AB82:AZ82,0)+2)</f>
        <v>#N/A</v>
      </c>
      <c r="AA82" s="174"/>
      <c r="AB82" s="153"/>
      <c r="AC82" s="153"/>
      <c r="AD82" s="153"/>
      <c r="AE82" s="153"/>
      <c r="AF82" s="153"/>
      <c r="AG82" s="153"/>
      <c r="AH82" s="153"/>
      <c r="AI82" s="153"/>
      <c r="AJ82" s="153"/>
      <c r="AK82" s="153"/>
      <c r="AL82" s="153"/>
      <c r="AM82" s="153"/>
      <c r="AN82" s="153"/>
      <c r="AO82" s="153"/>
      <c r="AP82" s="153"/>
      <c r="AQ82" s="153"/>
      <c r="AR82" s="153"/>
      <c r="AS82" s="153"/>
      <c r="AT82" s="153"/>
      <c r="AU82" s="153"/>
    </row>
    <row r="83" spans="1:168" ht="15.6">
      <c r="A83" s="152">
        <v>1376</v>
      </c>
      <c r="B83" s="153"/>
      <c r="C83" s="153" t="s">
        <v>586</v>
      </c>
      <c r="D83" s="153">
        <v>2</v>
      </c>
      <c r="E83" s="153" t="s">
        <v>694</v>
      </c>
      <c r="F83" s="153" t="s">
        <v>695</v>
      </c>
      <c r="G83" s="154" t="s">
        <v>700</v>
      </c>
      <c r="H83" s="153" t="s">
        <v>697</v>
      </c>
      <c r="I83" s="153" t="s">
        <v>698</v>
      </c>
      <c r="J83" s="153" t="s">
        <v>699</v>
      </c>
      <c r="K83" s="172"/>
      <c r="L83" s="153"/>
      <c r="M83" s="153"/>
      <c r="N83" s="182"/>
      <c r="O83" s="153"/>
      <c r="P83" s="153"/>
      <c r="Q83" s="153"/>
      <c r="R83" s="153"/>
      <c r="S83" s="153"/>
      <c r="T83" s="156">
        <v>45412</v>
      </c>
      <c r="U83" s="156"/>
      <c r="V83" s="156"/>
      <c r="W83" s="153"/>
      <c r="X83" s="156" t="e">
        <f>INDEX(AB83:AZ83,MATCH(MAX(AB83:AZ83),AB83:AZ83,0))</f>
        <v>#N/A</v>
      </c>
      <c r="Y83" s="153" t="e" cm="1">
        <f t="array" ref="Y83">INDEX(AB83:AZ83,MATCH(MAX(AB83:AZ83),AB83:AZ83,0)+1)</f>
        <v>#N/A</v>
      </c>
      <c r="Z83" s="153" t="e" cm="1">
        <f t="array" ref="Z83">INDEX(AB83:AZ83,MATCH(MAX(AB83:AZ83),AB83:AZ83,0)+2)</f>
        <v>#N/A</v>
      </c>
      <c r="AA83" s="174"/>
      <c r="AB83" s="153"/>
      <c r="AC83" s="153"/>
      <c r="AD83" s="153"/>
      <c r="AE83" s="153"/>
      <c r="AF83" s="153"/>
      <c r="AG83" s="153"/>
      <c r="AH83" s="153"/>
      <c r="AI83" s="153"/>
      <c r="AJ83" s="153"/>
      <c r="AK83" s="153"/>
      <c r="AL83" s="153"/>
      <c r="AM83" s="153"/>
      <c r="AN83" s="153"/>
      <c r="AO83" s="153"/>
      <c r="AP83" s="153"/>
      <c r="AQ83" s="153"/>
      <c r="AR83" s="153"/>
      <c r="AS83" s="153"/>
      <c r="AT83" s="153"/>
      <c r="AU83" s="153"/>
    </row>
    <row r="84" spans="1:168" ht="15.6">
      <c r="A84" s="152">
        <v>1376</v>
      </c>
      <c r="B84" s="153"/>
      <c r="C84" s="153" t="s">
        <v>570</v>
      </c>
      <c r="D84" s="153">
        <v>2</v>
      </c>
      <c r="E84" s="153" t="s">
        <v>694</v>
      </c>
      <c r="F84" s="153" t="s">
        <v>695</v>
      </c>
      <c r="G84" s="154" t="s">
        <v>696</v>
      </c>
      <c r="H84" s="153" t="s">
        <v>697</v>
      </c>
      <c r="I84" s="153" t="s">
        <v>698</v>
      </c>
      <c r="J84" s="153" t="s">
        <v>699</v>
      </c>
      <c r="K84" s="172"/>
      <c r="L84" s="153"/>
      <c r="M84" s="153"/>
      <c r="N84" s="182"/>
      <c r="O84" s="153"/>
      <c r="P84" s="153"/>
      <c r="Q84" s="153"/>
      <c r="R84" s="153"/>
      <c r="S84" s="153"/>
      <c r="T84" s="156">
        <v>45412</v>
      </c>
      <c r="U84" s="156"/>
      <c r="V84" s="156"/>
      <c r="W84" s="153"/>
      <c r="X84" s="156" t="e">
        <f t="shared" ref="X84:X89" si="4">INDEX(AB84:AZ84,MATCH(MAX(AB84:AZ84),AB84:AZ84,0))</f>
        <v>#N/A</v>
      </c>
      <c r="Y84" s="153" t="e" cm="1">
        <f t="array" ref="Y84">INDEX(AB84:AZ84,MATCH(MAX(AB84:AZ84),AB84:AZ84,0)+1)</f>
        <v>#N/A</v>
      </c>
      <c r="Z84" s="153" t="e" cm="1">
        <f t="array" ref="Z84">INDEX(AB84:AZ84,MATCH(MAX(AB84:AZ84),AB84:AZ84,0)+2)</f>
        <v>#N/A</v>
      </c>
      <c r="AA84" s="174"/>
      <c r="AB84" s="153"/>
      <c r="AC84" s="153"/>
      <c r="AD84" s="153"/>
      <c r="AE84" s="153"/>
      <c r="AF84" s="153"/>
      <c r="AG84" s="153"/>
      <c r="AH84" s="153"/>
      <c r="AI84" s="153"/>
      <c r="AJ84" s="153"/>
      <c r="AK84" s="153"/>
      <c r="AL84" s="153"/>
      <c r="AM84" s="153"/>
      <c r="AN84" s="153"/>
      <c r="AO84" s="153"/>
      <c r="AP84" s="153"/>
      <c r="AQ84" s="153"/>
      <c r="AR84" s="153"/>
      <c r="AS84" s="153"/>
      <c r="AT84" s="153"/>
      <c r="AU84" s="153"/>
    </row>
    <row r="85" spans="1:168" ht="15.6">
      <c r="A85" s="152">
        <v>1376</v>
      </c>
      <c r="B85" s="153"/>
      <c r="C85" s="153" t="s">
        <v>570</v>
      </c>
      <c r="D85" s="153">
        <v>2</v>
      </c>
      <c r="E85" s="153" t="s">
        <v>694</v>
      </c>
      <c r="F85" s="153" t="s">
        <v>695</v>
      </c>
      <c r="G85" s="154" t="s">
        <v>700</v>
      </c>
      <c r="H85" s="153" t="s">
        <v>697</v>
      </c>
      <c r="I85" s="153" t="s">
        <v>698</v>
      </c>
      <c r="J85" s="153" t="s">
        <v>699</v>
      </c>
      <c r="K85" s="172"/>
      <c r="L85" s="153"/>
      <c r="M85" s="153"/>
      <c r="N85" s="182"/>
      <c r="O85" s="153"/>
      <c r="P85" s="153"/>
      <c r="Q85" s="153"/>
      <c r="R85" s="153"/>
      <c r="S85" s="153"/>
      <c r="T85" s="156">
        <v>45412</v>
      </c>
      <c r="U85" s="156"/>
      <c r="V85" s="156"/>
      <c r="W85" s="153"/>
      <c r="X85" s="156" t="e">
        <f t="shared" si="4"/>
        <v>#N/A</v>
      </c>
      <c r="Y85" s="153" t="e" cm="1">
        <f t="array" ref="Y85">INDEX(AB85:AZ85,MATCH(MAX(AB85:AZ85),AB85:AZ85,0)+1)</f>
        <v>#N/A</v>
      </c>
      <c r="Z85" s="153" t="e" cm="1">
        <f t="array" ref="Z85">INDEX(AB85:AZ85,MATCH(MAX(AB85:AZ85),AB85:AZ85,0)+2)</f>
        <v>#N/A</v>
      </c>
      <c r="AA85" s="174"/>
      <c r="AB85" s="153"/>
      <c r="AC85" s="153"/>
      <c r="AD85" s="153"/>
      <c r="AE85" s="153"/>
      <c r="AF85" s="153"/>
      <c r="AG85" s="153"/>
      <c r="AH85" s="153"/>
      <c r="AI85" s="153"/>
      <c r="AJ85" s="153"/>
      <c r="AK85" s="153"/>
      <c r="AL85" s="153"/>
      <c r="AM85" s="153"/>
      <c r="AN85" s="153"/>
      <c r="AO85" s="153"/>
      <c r="AP85" s="153"/>
      <c r="AQ85" s="153"/>
      <c r="AR85" s="153"/>
      <c r="AS85" s="153"/>
      <c r="AT85" s="153"/>
      <c r="AU85" s="153"/>
    </row>
    <row r="86" spans="1:168" ht="15.6">
      <c r="A86" s="152">
        <v>1376</v>
      </c>
      <c r="B86" s="153"/>
      <c r="C86" s="153" t="s">
        <v>570</v>
      </c>
      <c r="D86" s="153">
        <v>2</v>
      </c>
      <c r="E86" s="153" t="s">
        <v>694</v>
      </c>
      <c r="F86" s="153" t="s">
        <v>695</v>
      </c>
      <c r="G86" s="154" t="s">
        <v>700</v>
      </c>
      <c r="H86" s="153" t="s">
        <v>697</v>
      </c>
      <c r="I86" s="153" t="s">
        <v>698</v>
      </c>
      <c r="J86" s="153" t="s">
        <v>699</v>
      </c>
      <c r="K86" s="172"/>
      <c r="L86" s="153"/>
      <c r="M86" s="153"/>
      <c r="N86" s="182"/>
      <c r="O86" s="153"/>
      <c r="P86" s="153"/>
      <c r="Q86" s="153"/>
      <c r="R86" s="153"/>
      <c r="S86" s="153"/>
      <c r="T86" s="156">
        <v>45412</v>
      </c>
      <c r="U86" s="156"/>
      <c r="V86" s="156"/>
      <c r="W86" s="153"/>
      <c r="X86" s="156" t="e">
        <f t="shared" si="4"/>
        <v>#N/A</v>
      </c>
      <c r="Y86" s="153" t="e" cm="1">
        <f t="array" ref="Y86">INDEX(AB86:AZ86,MATCH(MAX(AB86:AZ86),AB86:AZ86,0)+1)</f>
        <v>#N/A</v>
      </c>
      <c r="Z86" s="153" t="e" cm="1">
        <f t="array" ref="Z86">INDEX(AB86:AZ86,MATCH(MAX(AB86:AZ86),AB86:AZ86,0)+2)</f>
        <v>#N/A</v>
      </c>
      <c r="AA86" s="174"/>
      <c r="AB86" s="153"/>
      <c r="AC86" s="153"/>
      <c r="AD86" s="153"/>
      <c r="AE86" s="153"/>
      <c r="AF86" s="153"/>
      <c r="AG86" s="153"/>
      <c r="AH86" s="153"/>
      <c r="AI86" s="153"/>
      <c r="AJ86" s="153"/>
      <c r="AK86" s="153"/>
      <c r="AL86" s="153"/>
      <c r="AM86" s="153"/>
      <c r="AN86" s="153"/>
      <c r="AO86" s="153"/>
      <c r="AP86" s="153"/>
      <c r="AQ86" s="153"/>
      <c r="AR86" s="153"/>
      <c r="AS86" s="153"/>
      <c r="AT86" s="153"/>
      <c r="AU86" s="153"/>
    </row>
    <row r="87" spans="1:168" ht="15.6">
      <c r="A87" s="152">
        <v>1376</v>
      </c>
      <c r="B87" s="153"/>
      <c r="C87" s="153" t="s">
        <v>694</v>
      </c>
      <c r="D87" s="153">
        <v>2</v>
      </c>
      <c r="E87" s="153" t="s">
        <v>694</v>
      </c>
      <c r="F87" s="153"/>
      <c r="G87" s="154" t="s">
        <v>701</v>
      </c>
      <c r="H87" s="153" t="s">
        <v>697</v>
      </c>
      <c r="I87" s="153" t="s">
        <v>698</v>
      </c>
      <c r="J87" s="153" t="s">
        <v>699</v>
      </c>
      <c r="K87" s="172"/>
      <c r="L87" s="153"/>
      <c r="M87" s="153"/>
      <c r="N87" s="182"/>
      <c r="O87" s="153"/>
      <c r="P87" s="153"/>
      <c r="Q87" s="153"/>
      <c r="R87" s="153"/>
      <c r="S87" s="153"/>
      <c r="T87" s="156">
        <v>45412</v>
      </c>
      <c r="U87" s="156"/>
      <c r="V87" s="156"/>
      <c r="W87" s="153"/>
      <c r="X87" s="156" t="e">
        <f t="shared" si="4"/>
        <v>#N/A</v>
      </c>
      <c r="Y87" s="153" t="e" cm="1">
        <f t="array" ref="Y87">INDEX(AB87:AZ87,MATCH(MAX(AB87:AZ87),AB87:AZ87,0)+1)</f>
        <v>#N/A</v>
      </c>
      <c r="Z87" s="153" t="e" cm="1">
        <f t="array" ref="Z87">INDEX(AB87:AZ87,MATCH(MAX(AB87:AZ87),AB87:AZ87,0)+2)</f>
        <v>#N/A</v>
      </c>
      <c r="AA87" s="174"/>
      <c r="AB87" s="153"/>
      <c r="AC87" s="153"/>
      <c r="AD87" s="153"/>
      <c r="AE87" s="153"/>
      <c r="AF87" s="153"/>
      <c r="AG87" s="153"/>
      <c r="AH87" s="153"/>
      <c r="AI87" s="153"/>
      <c r="AJ87" s="153"/>
      <c r="AK87" s="153"/>
      <c r="AL87" s="153"/>
      <c r="AM87" s="153"/>
      <c r="AN87" s="153"/>
      <c r="AO87" s="153"/>
      <c r="AP87" s="153"/>
      <c r="AQ87" s="153"/>
      <c r="AR87" s="153"/>
      <c r="AS87" s="153"/>
      <c r="AT87" s="153"/>
      <c r="AU87" s="153"/>
    </row>
    <row r="88" spans="1:168" ht="15.6">
      <c r="A88" s="152">
        <v>1376</v>
      </c>
      <c r="B88" s="153"/>
      <c r="C88" s="153" t="s">
        <v>694</v>
      </c>
      <c r="D88" s="153">
        <v>2</v>
      </c>
      <c r="E88" s="153" t="s">
        <v>694</v>
      </c>
      <c r="F88" s="153"/>
      <c r="G88" s="154" t="s">
        <v>702</v>
      </c>
      <c r="H88" s="153" t="s">
        <v>697</v>
      </c>
      <c r="I88" s="153" t="s">
        <v>698</v>
      </c>
      <c r="J88" s="153" t="s">
        <v>699</v>
      </c>
      <c r="K88" s="172"/>
      <c r="L88" s="153"/>
      <c r="M88" s="153"/>
      <c r="N88" s="182"/>
      <c r="O88" s="153"/>
      <c r="P88" s="153"/>
      <c r="Q88" s="153"/>
      <c r="R88" s="153"/>
      <c r="S88" s="153"/>
      <c r="T88" s="196" t="s">
        <v>703</v>
      </c>
      <c r="U88" s="156"/>
      <c r="V88" s="156"/>
      <c r="W88" s="153"/>
      <c r="X88" s="156" t="e">
        <f t="shared" si="4"/>
        <v>#N/A</v>
      </c>
      <c r="Y88" s="153" t="e" cm="1">
        <f t="array" ref="Y88">INDEX(AB88:AZ88,MATCH(MAX(AB88:AZ88),AB88:AZ88,0)+1)</f>
        <v>#N/A</v>
      </c>
      <c r="Z88" s="153" t="e" cm="1">
        <f t="array" ref="Z88">INDEX(AB88:AZ88,MATCH(MAX(AB88:AZ88),AB88:AZ88,0)+2)</f>
        <v>#N/A</v>
      </c>
      <c r="AA88" s="174" t="s">
        <v>583</v>
      </c>
      <c r="AB88" s="153"/>
      <c r="AC88" s="153"/>
      <c r="AD88" s="153"/>
      <c r="AE88" s="153"/>
      <c r="AF88" s="153"/>
      <c r="AG88" s="153"/>
      <c r="AH88" s="153"/>
      <c r="AI88" s="153"/>
      <c r="AJ88" s="153"/>
      <c r="AK88" s="153"/>
      <c r="AL88" s="153"/>
      <c r="AM88" s="153"/>
      <c r="AN88" s="153"/>
      <c r="AO88" s="153"/>
      <c r="AP88" s="153"/>
      <c r="AQ88" s="153"/>
      <c r="AR88" s="153"/>
      <c r="AS88" s="153"/>
      <c r="AT88" s="153"/>
      <c r="AU88" s="153"/>
    </row>
    <row r="89" spans="1:168" ht="15.6">
      <c r="A89" s="152">
        <v>1376</v>
      </c>
      <c r="B89" s="153"/>
      <c r="C89" s="153" t="s">
        <v>694</v>
      </c>
      <c r="D89" s="153">
        <v>2</v>
      </c>
      <c r="E89" s="153" t="s">
        <v>694</v>
      </c>
      <c r="F89" s="153"/>
      <c r="G89" s="154" t="s">
        <v>704</v>
      </c>
      <c r="H89" s="153" t="s">
        <v>697</v>
      </c>
      <c r="I89" s="153" t="s">
        <v>698</v>
      </c>
      <c r="J89" s="153" t="s">
        <v>699</v>
      </c>
      <c r="K89" s="172"/>
      <c r="L89" s="153"/>
      <c r="M89" s="153"/>
      <c r="N89" s="182"/>
      <c r="O89" s="153"/>
      <c r="P89" s="153"/>
      <c r="Q89" s="153"/>
      <c r="R89" s="153"/>
      <c r="S89" s="153"/>
      <c r="T89" s="196" t="s">
        <v>703</v>
      </c>
      <c r="U89" s="156"/>
      <c r="V89" s="156"/>
      <c r="W89" s="153"/>
      <c r="X89" s="156" t="e">
        <f t="shared" si="4"/>
        <v>#N/A</v>
      </c>
      <c r="Y89" s="153" t="e" cm="1">
        <f t="array" ref="Y89">INDEX(AB89:AZ89,MATCH(MAX(AB89:AZ89),AB89:AZ89,0)+1)</f>
        <v>#N/A</v>
      </c>
      <c r="Z89" s="153" t="e" cm="1">
        <f t="array" ref="Z89">INDEX(AB89:AZ89,MATCH(MAX(AB89:AZ89),AB89:AZ89,0)+2)</f>
        <v>#N/A</v>
      </c>
      <c r="AA89" s="174" t="s">
        <v>583</v>
      </c>
      <c r="AB89" s="153"/>
      <c r="AC89" s="153"/>
      <c r="AD89" s="153"/>
      <c r="AE89" s="153"/>
      <c r="AF89" s="153"/>
      <c r="AG89" s="153"/>
      <c r="AH89" s="153"/>
      <c r="AI89" s="153"/>
      <c r="AJ89" s="153"/>
      <c r="AK89" s="153"/>
      <c r="AL89" s="153"/>
      <c r="AM89" s="153"/>
      <c r="AN89" s="153"/>
      <c r="AO89" s="153"/>
      <c r="AP89" s="153"/>
      <c r="AQ89" s="153"/>
      <c r="AR89" s="153"/>
      <c r="AS89" s="153"/>
      <c r="AT89" s="153"/>
      <c r="AU89" s="153"/>
    </row>
  </sheetData>
  <autoFilter ref="A8:AU82" xr:uid="{76E7FBF4-E94E-469D-90F4-183943E8A456}"/>
  <mergeCells count="1">
    <mergeCell ref="K6:M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52E9-708E-4BDC-91EE-56D30C4F896C}">
  <dimension ref="A1:FL91"/>
  <sheetViews>
    <sheetView topLeftCell="B1" zoomScale="70" zoomScaleNormal="70" workbookViewId="0">
      <pane ySplit="7" topLeftCell="A73" activePane="bottomLeft" state="frozen"/>
      <selection activeCell="F28" sqref="F28"/>
      <selection pane="bottomLeft" activeCell="H93" sqref="H93"/>
    </sheetView>
  </sheetViews>
  <sheetFormatPr defaultColWidth="8.5546875" defaultRowHeight="14.4" outlineLevelCol="1"/>
  <cols>
    <col min="1" max="1" width="5.33203125" style="123" hidden="1" customWidth="1"/>
    <col min="2" max="2" width="5.33203125" style="123" customWidth="1"/>
    <col min="3" max="3" width="9.33203125" style="123" bestFit="1" customWidth="1"/>
    <col min="4" max="4" width="8.6640625" style="123" bestFit="1" customWidth="1"/>
    <col min="5" max="5" width="12.5546875" style="123" customWidth="1"/>
    <col min="6" max="6" width="30.44140625" style="123" bestFit="1" customWidth="1"/>
    <col min="7" max="7" width="71.44140625" style="127" bestFit="1" customWidth="1"/>
    <col min="8" max="8" width="8.44140625" style="123" customWidth="1"/>
    <col min="9" max="9" width="11.5546875" style="123" bestFit="1" customWidth="1"/>
    <col min="10" max="10" width="8.44140625" style="123" customWidth="1"/>
    <col min="11" max="13" width="8.5546875" style="123" hidden="1" customWidth="1" outlineLevel="1"/>
    <col min="14" max="14" width="27.5546875" style="123" hidden="1" customWidth="1" outlineLevel="1"/>
    <col min="15" max="15" width="10.5546875" style="123" hidden="1" customWidth="1" outlineLevel="1"/>
    <col min="16" max="18" width="8.5546875" style="123" hidden="1" customWidth="1" outlineLevel="1"/>
    <col min="19" max="19" width="8.5546875" style="123" customWidth="1" collapsed="1"/>
    <col min="20" max="20" width="12.5546875" style="123" customWidth="1"/>
    <col min="21" max="21" width="12.5546875" style="123" hidden="1" customWidth="1"/>
    <col min="22" max="22" width="4.6640625" style="123" hidden="1" customWidth="1"/>
    <col min="23" max="23" width="8.44140625" style="123" hidden="1" customWidth="1"/>
    <col min="24" max="24" width="12.33203125" style="128" hidden="1" customWidth="1"/>
    <col min="25" max="25" width="8.33203125" style="123" hidden="1" customWidth="1"/>
    <col min="26" max="26" width="5" style="123" hidden="1" customWidth="1"/>
    <col min="27" max="27" width="55.5546875" style="127" hidden="1" customWidth="1"/>
    <col min="28" max="28" width="13.44140625" style="123" hidden="1" customWidth="1" outlineLevel="1"/>
    <col min="29" max="29" width="8.33203125" style="123" hidden="1" customWidth="1" outlineLevel="1"/>
    <col min="30" max="30" width="4.88671875" style="123" hidden="1" customWidth="1" outlineLevel="1"/>
    <col min="31" max="31" width="7.5546875" style="123" hidden="1" customWidth="1" outlineLevel="1"/>
    <col min="32" max="32" width="9.44140625" style="123" hidden="1" customWidth="1" outlineLevel="1"/>
    <col min="33" max="33" width="8.33203125" style="123" hidden="1" customWidth="1" outlineLevel="1"/>
    <col min="34" max="34" width="4.88671875" style="123" hidden="1" customWidth="1" outlineLevel="1"/>
    <col min="35" max="35" width="7.5546875" style="123" hidden="1" customWidth="1" outlineLevel="1"/>
    <col min="36" max="36" width="9.109375" style="123" hidden="1" customWidth="1" outlineLevel="1"/>
    <col min="37" max="37" width="8.33203125" style="123" hidden="1" customWidth="1" outlineLevel="1"/>
    <col min="38" max="38" width="4.88671875" style="123" hidden="1" customWidth="1" outlineLevel="1"/>
    <col min="39" max="39" width="7.5546875" style="123" hidden="1" customWidth="1" outlineLevel="1"/>
    <col min="40" max="40" width="9.109375" style="123" hidden="1" customWidth="1" outlineLevel="1"/>
    <col min="41" max="41" width="8.33203125" style="123" hidden="1" customWidth="1" outlineLevel="1"/>
    <col min="42" max="42" width="4.88671875" style="123" hidden="1" customWidth="1" outlineLevel="1"/>
    <col min="43" max="43" width="7.5546875" style="123" hidden="1" customWidth="1" outlineLevel="1"/>
    <col min="44" max="44" width="9.109375" style="123" hidden="1" customWidth="1" outlineLevel="1"/>
    <col min="45" max="45" width="8.33203125" style="123" hidden="1" customWidth="1" outlineLevel="1"/>
    <col min="46" max="46" width="4.88671875" style="123" hidden="1" customWidth="1" outlineLevel="1"/>
    <col min="47" max="47" width="7.5546875" style="123" hidden="1" customWidth="1" outlineLevel="1"/>
    <col min="48" max="48" width="8.5546875" style="123" customWidth="1" collapsed="1"/>
    <col min="49" max="50" width="8.5546875" style="123" customWidth="1"/>
    <col min="51" max="51" width="1.6640625" style="123" customWidth="1"/>
    <col min="52" max="16384" width="8.5546875" style="123"/>
  </cols>
  <sheetData>
    <row r="1" spans="1:47">
      <c r="B1" s="124" t="s">
        <v>514</v>
      </c>
      <c r="C1" s="125"/>
      <c r="D1" s="126"/>
    </row>
    <row r="2" spans="1:47">
      <c r="B2" s="129" t="s">
        <v>515</v>
      </c>
      <c r="C2" s="125" t="s">
        <v>705</v>
      </c>
      <c r="D2" s="126"/>
    </row>
    <row r="3" spans="1:47">
      <c r="B3" s="129" t="s">
        <v>517</v>
      </c>
      <c r="C3" s="125" t="s">
        <v>518</v>
      </c>
      <c r="D3" s="126"/>
    </row>
    <row r="4" spans="1:47">
      <c r="B4" s="129" t="s">
        <v>519</v>
      </c>
      <c r="C4" s="125" t="s">
        <v>520</v>
      </c>
      <c r="D4" s="126"/>
    </row>
    <row r="5" spans="1:47">
      <c r="B5" s="129" t="s">
        <v>521</v>
      </c>
      <c r="C5" s="125" t="s">
        <v>522</v>
      </c>
      <c r="D5" s="126"/>
    </row>
    <row r="6" spans="1:47">
      <c r="K6" s="271" t="s">
        <v>523</v>
      </c>
      <c r="L6" s="271"/>
      <c r="M6" s="271"/>
      <c r="X6" s="128" t="s">
        <v>524</v>
      </c>
      <c r="AB6" s="123" t="s">
        <v>525</v>
      </c>
      <c r="AF6" s="123" t="s">
        <v>526</v>
      </c>
      <c r="AJ6" s="123" t="s">
        <v>527</v>
      </c>
      <c r="AN6" s="123" t="s">
        <v>528</v>
      </c>
      <c r="AR6" s="123" t="s">
        <v>529</v>
      </c>
    </row>
    <row r="7" spans="1:47" ht="28.8">
      <c r="A7" s="130" t="s">
        <v>530</v>
      </c>
      <c r="B7" s="130" t="s">
        <v>530</v>
      </c>
      <c r="C7" s="130" t="s">
        <v>531</v>
      </c>
      <c r="D7" s="130" t="s">
        <v>532</v>
      </c>
      <c r="E7" s="130" t="s">
        <v>533</v>
      </c>
      <c r="F7" s="130" t="s">
        <v>534</v>
      </c>
      <c r="G7" s="130" t="s">
        <v>535</v>
      </c>
      <c r="H7" s="131" t="s">
        <v>536</v>
      </c>
      <c r="I7" s="132" t="s">
        <v>537</v>
      </c>
      <c r="J7" s="132" t="s">
        <v>538</v>
      </c>
      <c r="K7" s="133" t="s">
        <v>539</v>
      </c>
      <c r="L7" s="133" t="s">
        <v>540</v>
      </c>
      <c r="M7" s="133" t="s">
        <v>541</v>
      </c>
      <c r="N7" s="133" t="s">
        <v>542</v>
      </c>
      <c r="O7" s="133" t="s">
        <v>543</v>
      </c>
      <c r="P7" s="133" t="s">
        <v>544</v>
      </c>
      <c r="Q7" s="134" t="s">
        <v>545</v>
      </c>
      <c r="R7" s="134" t="s">
        <v>546</v>
      </c>
      <c r="S7" s="134" t="s">
        <v>547</v>
      </c>
      <c r="T7" s="135" t="s">
        <v>548</v>
      </c>
      <c r="U7" s="136" t="s">
        <v>549</v>
      </c>
      <c r="V7" s="135" t="s">
        <v>550</v>
      </c>
      <c r="W7" s="135" t="s">
        <v>551</v>
      </c>
      <c r="X7" s="137" t="s">
        <v>552</v>
      </c>
      <c r="Y7" s="138" t="s">
        <v>553</v>
      </c>
      <c r="Z7" s="138" t="s">
        <v>554</v>
      </c>
      <c r="AA7" s="138" t="s">
        <v>555</v>
      </c>
      <c r="AB7" s="139" t="s">
        <v>552</v>
      </c>
      <c r="AC7" s="140" t="s">
        <v>553</v>
      </c>
      <c r="AD7" s="140" t="s">
        <v>554</v>
      </c>
      <c r="AE7" s="140" t="s">
        <v>555</v>
      </c>
      <c r="AF7" s="141" t="s">
        <v>552</v>
      </c>
      <c r="AG7" s="142" t="s">
        <v>553</v>
      </c>
      <c r="AH7" s="142" t="s">
        <v>554</v>
      </c>
      <c r="AI7" s="142" t="s">
        <v>555</v>
      </c>
      <c r="AJ7" s="139" t="s">
        <v>552</v>
      </c>
      <c r="AK7" s="140" t="s">
        <v>553</v>
      </c>
      <c r="AL7" s="140" t="s">
        <v>554</v>
      </c>
      <c r="AM7" s="140" t="s">
        <v>555</v>
      </c>
      <c r="AN7" s="141" t="s">
        <v>552</v>
      </c>
      <c r="AO7" s="142" t="s">
        <v>553</v>
      </c>
      <c r="AP7" s="142" t="s">
        <v>554</v>
      </c>
      <c r="AQ7" s="142" t="s">
        <v>555</v>
      </c>
      <c r="AR7" s="139" t="s">
        <v>552</v>
      </c>
      <c r="AS7" s="140" t="s">
        <v>553</v>
      </c>
      <c r="AT7" s="140" t="s">
        <v>554</v>
      </c>
      <c r="AU7" s="140" t="s">
        <v>555</v>
      </c>
    </row>
    <row r="8" spans="1:47">
      <c r="A8" s="130"/>
      <c r="B8" s="130"/>
      <c r="C8" s="130"/>
      <c r="D8" s="130"/>
      <c r="E8" s="130"/>
      <c r="F8" s="130"/>
      <c r="G8" s="143"/>
      <c r="H8" s="131"/>
      <c r="I8" s="131"/>
      <c r="J8" s="131"/>
      <c r="K8" s="133"/>
      <c r="L8" s="133"/>
      <c r="M8" s="133"/>
      <c r="N8" s="133"/>
      <c r="O8" s="133"/>
      <c r="P8" s="133"/>
      <c r="Q8" s="134"/>
      <c r="R8" s="134"/>
      <c r="S8" s="134"/>
      <c r="T8" s="135"/>
      <c r="U8" s="135"/>
      <c r="V8" s="135"/>
      <c r="W8" s="135"/>
      <c r="X8" s="137"/>
      <c r="Y8" s="138"/>
      <c r="Z8" s="138"/>
      <c r="AA8" s="144"/>
      <c r="AB8" s="139"/>
      <c r="AC8" s="140"/>
      <c r="AD8" s="140"/>
      <c r="AE8" s="140"/>
      <c r="AF8" s="141"/>
      <c r="AG8" s="142"/>
      <c r="AH8" s="142"/>
      <c r="AI8" s="142"/>
      <c r="AJ8" s="139"/>
      <c r="AK8" s="140"/>
      <c r="AL8" s="140"/>
      <c r="AM8" s="140"/>
      <c r="AN8" s="141"/>
      <c r="AO8" s="142"/>
      <c r="AP8" s="142"/>
      <c r="AQ8" s="142"/>
      <c r="AR8" s="139"/>
      <c r="AS8" s="140"/>
      <c r="AT8" s="140"/>
      <c r="AU8" s="140"/>
    </row>
    <row r="9" spans="1:47" s="151" customFormat="1">
      <c r="A9" s="145"/>
      <c r="B9" s="146"/>
      <c r="C9" s="147" t="s">
        <v>556</v>
      </c>
      <c r="D9" s="146"/>
      <c r="E9" s="146"/>
      <c r="F9" s="146"/>
      <c r="G9" s="148"/>
      <c r="H9" s="146"/>
      <c r="I9" s="146"/>
      <c r="J9" s="146"/>
      <c r="K9" s="146"/>
      <c r="L9" s="146"/>
      <c r="M9" s="146"/>
      <c r="N9" s="146"/>
      <c r="O9" s="146"/>
      <c r="P9" s="146"/>
      <c r="Q9" s="146"/>
      <c r="R9" s="146"/>
      <c r="S9" s="146"/>
      <c r="T9" s="146"/>
      <c r="U9" s="146"/>
      <c r="V9" s="146"/>
      <c r="W9" s="146"/>
      <c r="X9" s="149"/>
      <c r="Y9" s="146"/>
      <c r="Z9" s="146"/>
      <c r="AA9" s="148"/>
      <c r="AB9" s="146"/>
      <c r="AC9" s="146"/>
      <c r="AD9" s="146"/>
      <c r="AE9" s="146"/>
      <c r="AF9" s="146"/>
      <c r="AG9" s="146"/>
      <c r="AH9" s="146"/>
      <c r="AI9" s="146"/>
      <c r="AJ9" s="146"/>
      <c r="AK9" s="146"/>
      <c r="AL9" s="146"/>
      <c r="AM9" s="146"/>
      <c r="AN9" s="146"/>
      <c r="AO9" s="146"/>
      <c r="AP9" s="146"/>
      <c r="AQ9" s="146"/>
      <c r="AR9" s="146"/>
      <c r="AS9" s="146"/>
      <c r="AT9" s="146"/>
      <c r="AU9" s="146"/>
    </row>
    <row r="10" spans="1:47">
      <c r="A10" s="152">
        <v>2</v>
      </c>
      <c r="B10" s="153"/>
      <c r="C10" s="153" t="s">
        <v>557</v>
      </c>
      <c r="D10" s="153">
        <v>3</v>
      </c>
      <c r="E10" s="153" t="s">
        <v>558</v>
      </c>
      <c r="F10" s="153" t="s">
        <v>706</v>
      </c>
      <c r="G10" s="154" t="s">
        <v>707</v>
      </c>
      <c r="H10" s="153" t="s">
        <v>561</v>
      </c>
      <c r="I10" s="153" t="s">
        <v>562</v>
      </c>
      <c r="J10" s="155" t="s">
        <v>563</v>
      </c>
      <c r="K10" s="153"/>
      <c r="L10" s="153"/>
      <c r="M10" s="153"/>
      <c r="N10" s="153"/>
      <c r="O10" s="153"/>
      <c r="P10" s="153"/>
      <c r="Q10" s="153"/>
      <c r="R10" s="153"/>
      <c r="S10" s="153"/>
      <c r="T10" s="156">
        <v>45415</v>
      </c>
      <c r="V10" s="153"/>
      <c r="W10" s="153"/>
      <c r="X10" s="156" t="e">
        <f t="shared" ref="X10:X15" si="0">INDEX(AB10:AZ10,MATCH(MAX(AB10:AZ10),AB10:AZ10,0))</f>
        <v>#N/A</v>
      </c>
      <c r="Y10" s="153" t="e" cm="1">
        <f t="array" ref="Y10">INDEX(AB10:AZ10,MATCH(MAX(AB10:AZ10),AB10:AZ10,0)+1)</f>
        <v>#N/A</v>
      </c>
      <c r="Z10" s="153" t="e" cm="1">
        <f t="array" ref="Z10">INDEX(AB10:AZ10,MATCH(MAX(AB10:AZ10),AB10:AZ10,0)+2)</f>
        <v>#N/A</v>
      </c>
      <c r="AA10" s="154"/>
      <c r="AB10" s="156"/>
      <c r="AC10" s="153"/>
      <c r="AD10" s="153"/>
      <c r="AE10" s="153"/>
      <c r="AF10" s="153"/>
      <c r="AG10" s="153"/>
      <c r="AH10" s="153"/>
      <c r="AI10" s="153"/>
      <c r="AJ10" s="156"/>
      <c r="AK10" s="153"/>
      <c r="AL10" s="153"/>
      <c r="AM10" s="153"/>
      <c r="AN10" s="153"/>
      <c r="AO10" s="153"/>
      <c r="AP10" s="153"/>
      <c r="AQ10" s="153"/>
      <c r="AR10" s="153"/>
      <c r="AS10" s="153"/>
      <c r="AT10" s="153"/>
      <c r="AU10" s="153"/>
    </row>
    <row r="11" spans="1:47">
      <c r="A11" s="152"/>
      <c r="B11" s="153"/>
      <c r="C11" s="153" t="s">
        <v>557</v>
      </c>
      <c r="D11" s="153">
        <v>3</v>
      </c>
      <c r="E11" s="153" t="s">
        <v>558</v>
      </c>
      <c r="F11" s="153" t="s">
        <v>708</v>
      </c>
      <c r="G11" s="157" t="s">
        <v>709</v>
      </c>
      <c r="H11" s="153" t="s">
        <v>566</v>
      </c>
      <c r="I11" s="153" t="s">
        <v>562</v>
      </c>
      <c r="J11" s="155" t="s">
        <v>563</v>
      </c>
      <c r="K11" s="153"/>
      <c r="L11" s="153"/>
      <c r="M11" s="153"/>
      <c r="N11" s="153"/>
      <c r="O11" s="153"/>
      <c r="P11" s="153"/>
      <c r="Q11" s="153"/>
      <c r="R11" s="153"/>
      <c r="S11" s="153"/>
      <c r="T11" s="156">
        <v>45415</v>
      </c>
      <c r="U11" s="156"/>
      <c r="V11" s="153"/>
      <c r="W11" s="153"/>
      <c r="X11" s="156" t="e">
        <f t="shared" si="0"/>
        <v>#N/A</v>
      </c>
      <c r="Y11" s="153" t="e" cm="1">
        <f t="array" ref="Y11">INDEX(AB11:AZ11,MATCH(MAX(AB11:AZ11),AB11:AZ11,0)+1)</f>
        <v>#N/A</v>
      </c>
      <c r="Z11" s="153" t="e" cm="1">
        <f t="array" ref="Z11">INDEX(AB11:AZ11,MATCH(MAX(AB11:AZ11),AB11:AZ11,0)+2)</f>
        <v>#N/A</v>
      </c>
      <c r="AA11" s="154"/>
      <c r="AB11" s="156"/>
      <c r="AC11" s="153"/>
      <c r="AD11" s="153"/>
      <c r="AE11" s="153"/>
      <c r="AF11" s="156"/>
      <c r="AG11" s="153"/>
      <c r="AH11" s="153"/>
      <c r="AI11" s="153"/>
      <c r="AJ11" s="156"/>
      <c r="AK11" s="153"/>
      <c r="AL11" s="153"/>
      <c r="AM11" s="153"/>
      <c r="AN11" s="153"/>
      <c r="AO11" s="153"/>
      <c r="AP11" s="153"/>
      <c r="AQ11" s="153"/>
      <c r="AR11" s="153"/>
      <c r="AS11" s="153"/>
      <c r="AT11" s="153"/>
      <c r="AU11" s="153"/>
    </row>
    <row r="12" spans="1:47">
      <c r="A12" s="152">
        <v>4</v>
      </c>
      <c r="B12" s="153"/>
      <c r="C12" s="153" t="s">
        <v>557</v>
      </c>
      <c r="D12" s="153">
        <v>3</v>
      </c>
      <c r="E12" s="153" t="s">
        <v>558</v>
      </c>
      <c r="F12" s="153" t="s">
        <v>710</v>
      </c>
      <c r="G12" s="154" t="s">
        <v>711</v>
      </c>
      <c r="H12" s="153" t="s">
        <v>569</v>
      </c>
      <c r="I12" s="153" t="s">
        <v>562</v>
      </c>
      <c r="J12" s="155" t="s">
        <v>563</v>
      </c>
      <c r="K12" s="153"/>
      <c r="L12" s="153"/>
      <c r="M12" s="153"/>
      <c r="N12" s="153"/>
      <c r="O12" s="153"/>
      <c r="P12" s="153"/>
      <c r="Q12" s="153"/>
      <c r="R12" s="153"/>
      <c r="S12" s="153"/>
      <c r="T12" s="156">
        <v>45415</v>
      </c>
      <c r="U12" s="156"/>
      <c r="V12" s="156"/>
      <c r="W12" s="153"/>
      <c r="X12" s="156" t="e">
        <f t="shared" si="0"/>
        <v>#N/A</v>
      </c>
      <c r="Y12" s="153" t="e" cm="1">
        <f t="array" ref="Y12">INDEX(AB12:AZ12,MATCH(MAX(AB12:AZ12),AB12:AZ12,0)+1)</f>
        <v>#N/A</v>
      </c>
      <c r="Z12" s="153" t="e" cm="1">
        <f t="array" ref="Z12">INDEX(AB12:AZ12,MATCH(MAX(AB12:AZ12),AB12:AZ12,0)+2)</f>
        <v>#N/A</v>
      </c>
      <c r="AA12" s="154"/>
      <c r="AB12" s="156"/>
      <c r="AC12" s="153"/>
      <c r="AD12" s="153"/>
      <c r="AE12" s="153"/>
      <c r="AF12" s="156"/>
      <c r="AG12" s="153"/>
      <c r="AH12" s="153"/>
      <c r="AI12" s="153"/>
      <c r="AJ12" s="153"/>
      <c r="AK12" s="153"/>
      <c r="AL12" s="153"/>
      <c r="AM12" s="153"/>
      <c r="AN12" s="153"/>
      <c r="AO12" s="153"/>
      <c r="AP12" s="153"/>
      <c r="AQ12" s="153"/>
      <c r="AR12" s="153"/>
      <c r="AS12" s="153"/>
      <c r="AT12" s="153"/>
      <c r="AU12" s="153"/>
    </row>
    <row r="13" spans="1:47">
      <c r="A13" s="152"/>
      <c r="B13" s="153"/>
      <c r="C13" s="153" t="s">
        <v>570</v>
      </c>
      <c r="D13" s="153">
        <v>3</v>
      </c>
      <c r="E13" s="153" t="s">
        <v>558</v>
      </c>
      <c r="F13" s="153" t="s">
        <v>712</v>
      </c>
      <c r="G13" s="154" t="s">
        <v>713</v>
      </c>
      <c r="H13" s="153" t="s">
        <v>561</v>
      </c>
      <c r="I13" s="153" t="s">
        <v>562</v>
      </c>
      <c r="J13" s="155" t="s">
        <v>563</v>
      </c>
      <c r="K13" s="153"/>
      <c r="L13" s="153"/>
      <c r="M13" s="153"/>
      <c r="N13" s="153"/>
      <c r="O13" s="153"/>
      <c r="P13" s="153"/>
      <c r="Q13" s="153"/>
      <c r="R13" s="153"/>
      <c r="S13" s="153"/>
      <c r="T13" s="156">
        <v>45429</v>
      </c>
      <c r="U13" s="156"/>
      <c r="V13" s="153"/>
      <c r="W13" s="153"/>
      <c r="X13" s="156" t="e">
        <f t="shared" si="0"/>
        <v>#N/A</v>
      </c>
      <c r="Y13" s="153" t="e" cm="1">
        <f t="array" ref="Y13">INDEX(AB13:AZ13,MATCH(MAX(AB13:AZ13),AB13:AZ13,0)+1)</f>
        <v>#N/A</v>
      </c>
      <c r="Z13" s="153" t="e" cm="1">
        <f t="array" ref="Z13">INDEX(AB13:AZ13,MATCH(MAX(AB13:AZ13),AB13:AZ13,0)+2)</f>
        <v>#N/A</v>
      </c>
      <c r="AA13" s="154"/>
      <c r="AB13" s="156"/>
      <c r="AC13" s="153"/>
      <c r="AD13" s="153"/>
      <c r="AE13" s="153"/>
      <c r="AF13" s="153"/>
      <c r="AG13" s="153"/>
      <c r="AH13" s="153"/>
      <c r="AI13" s="153"/>
      <c r="AJ13" s="156"/>
      <c r="AK13" s="153"/>
      <c r="AL13" s="153"/>
      <c r="AM13" s="153"/>
      <c r="AN13" s="153"/>
      <c r="AO13" s="153"/>
      <c r="AP13" s="153"/>
      <c r="AQ13" s="153"/>
      <c r="AR13" s="153"/>
      <c r="AS13" s="153"/>
      <c r="AT13" s="153"/>
      <c r="AU13" s="153"/>
    </row>
    <row r="14" spans="1:47">
      <c r="A14" s="152"/>
      <c r="B14" s="153"/>
      <c r="C14" s="153" t="s">
        <v>570</v>
      </c>
      <c r="D14" s="153">
        <v>3</v>
      </c>
      <c r="E14" s="153" t="s">
        <v>558</v>
      </c>
      <c r="F14" s="153" t="s">
        <v>714</v>
      </c>
      <c r="G14" s="157" t="s">
        <v>715</v>
      </c>
      <c r="H14" s="153" t="s">
        <v>566</v>
      </c>
      <c r="I14" s="153" t="s">
        <v>562</v>
      </c>
      <c r="J14" s="155" t="s">
        <v>563</v>
      </c>
      <c r="K14" s="153"/>
      <c r="L14" s="153"/>
      <c r="M14" s="153"/>
      <c r="N14" s="153"/>
      <c r="O14" s="153"/>
      <c r="P14" s="153"/>
      <c r="Q14" s="153"/>
      <c r="R14" s="153"/>
      <c r="S14" s="153"/>
      <c r="T14" s="156">
        <v>45429</v>
      </c>
      <c r="U14" s="156"/>
      <c r="V14" s="153"/>
      <c r="W14" s="153"/>
      <c r="X14" s="156" t="e">
        <f t="shared" si="0"/>
        <v>#N/A</v>
      </c>
      <c r="Y14" s="153" t="e" cm="1">
        <f t="array" ref="Y14">INDEX(AB14:AZ14,MATCH(MAX(AB14:AZ14),AB14:AZ14,0)+1)</f>
        <v>#N/A</v>
      </c>
      <c r="Z14" s="153" t="e" cm="1">
        <f t="array" ref="Z14">INDEX(AB14:AZ14,MATCH(MAX(AB14:AZ14),AB14:AZ14,0)+2)</f>
        <v>#N/A</v>
      </c>
      <c r="AA14" s="154"/>
      <c r="AB14" s="156"/>
      <c r="AC14" s="153"/>
      <c r="AD14" s="153"/>
      <c r="AE14" s="153"/>
      <c r="AF14" s="156"/>
      <c r="AG14" s="153"/>
      <c r="AH14" s="153"/>
      <c r="AI14" s="153"/>
      <c r="AJ14" s="156"/>
      <c r="AK14" s="153"/>
      <c r="AL14" s="153"/>
      <c r="AM14" s="153"/>
      <c r="AN14" s="153"/>
      <c r="AO14" s="153"/>
      <c r="AP14" s="153"/>
      <c r="AQ14" s="153"/>
      <c r="AR14" s="153"/>
      <c r="AS14" s="153"/>
      <c r="AT14" s="153"/>
      <c r="AU14" s="153"/>
    </row>
    <row r="15" spans="1:47">
      <c r="A15" s="152">
        <v>3</v>
      </c>
      <c r="B15" s="153"/>
      <c r="C15" s="153" t="s">
        <v>570</v>
      </c>
      <c r="D15" s="153">
        <v>3</v>
      </c>
      <c r="E15" s="153" t="s">
        <v>558</v>
      </c>
      <c r="F15" s="153" t="s">
        <v>716</v>
      </c>
      <c r="G15" s="154" t="s">
        <v>717</v>
      </c>
      <c r="H15" s="153" t="s">
        <v>569</v>
      </c>
      <c r="I15" s="153" t="s">
        <v>562</v>
      </c>
      <c r="J15" s="155" t="s">
        <v>563</v>
      </c>
      <c r="K15" s="153"/>
      <c r="L15" s="153"/>
      <c r="M15" s="153"/>
      <c r="N15" s="153"/>
      <c r="O15" s="153"/>
      <c r="P15" s="153"/>
      <c r="Q15" s="153"/>
      <c r="R15" s="153"/>
      <c r="S15" s="153"/>
      <c r="T15" s="156">
        <v>45429</v>
      </c>
      <c r="U15" s="156"/>
      <c r="V15" s="156"/>
      <c r="W15" s="153"/>
      <c r="X15" s="156" t="e">
        <f t="shared" si="0"/>
        <v>#N/A</v>
      </c>
      <c r="Y15" s="153" t="e" cm="1">
        <f t="array" ref="Y15">INDEX(AB15:AZ15,MATCH(MAX(AB15:AZ15),AB15:AZ15,0)+1)</f>
        <v>#N/A</v>
      </c>
      <c r="Z15" s="153" t="e" cm="1">
        <f t="array" ref="Z15">INDEX(AB15:AZ15,MATCH(MAX(AB15:AZ15),AB15:AZ15,0)+2)</f>
        <v>#N/A</v>
      </c>
      <c r="AA15" s="154"/>
      <c r="AB15" s="156"/>
      <c r="AC15" s="153"/>
      <c r="AD15" s="153"/>
      <c r="AE15" s="153"/>
      <c r="AF15" s="156"/>
      <c r="AG15" s="153"/>
      <c r="AH15" s="153"/>
      <c r="AI15" s="153"/>
      <c r="AJ15" s="153"/>
      <c r="AK15" s="153"/>
      <c r="AL15" s="153"/>
      <c r="AM15" s="153"/>
      <c r="AN15" s="153"/>
      <c r="AO15" s="153"/>
      <c r="AP15" s="153"/>
      <c r="AQ15" s="153"/>
      <c r="AR15" s="153"/>
      <c r="AS15" s="153"/>
      <c r="AT15" s="153"/>
      <c r="AU15" s="153"/>
    </row>
    <row r="16" spans="1:47" s="151" customFormat="1">
      <c r="A16" s="145"/>
      <c r="B16" s="146"/>
      <c r="C16" s="147" t="s">
        <v>577</v>
      </c>
      <c r="D16" s="146"/>
      <c r="E16" s="146"/>
      <c r="F16" s="146"/>
      <c r="G16" s="148"/>
      <c r="H16" s="146"/>
      <c r="I16" s="146"/>
      <c r="J16" s="146"/>
      <c r="K16" s="146"/>
      <c r="L16" s="146"/>
      <c r="M16" s="146"/>
      <c r="N16" s="146"/>
      <c r="O16" s="146"/>
      <c r="P16" s="146"/>
      <c r="Q16" s="146"/>
      <c r="R16" s="146"/>
      <c r="S16" s="146"/>
      <c r="T16" s="149"/>
      <c r="U16" s="149"/>
      <c r="V16" s="149"/>
      <c r="W16" s="146"/>
      <c r="X16" s="149"/>
      <c r="Y16" s="146"/>
      <c r="Z16" s="146"/>
      <c r="AA16" s="148"/>
      <c r="AB16" s="146"/>
      <c r="AC16" s="146"/>
      <c r="AD16" s="146"/>
      <c r="AE16" s="146"/>
      <c r="AF16" s="146"/>
      <c r="AG16" s="146"/>
      <c r="AH16" s="146"/>
      <c r="AI16" s="146"/>
      <c r="AJ16" s="146"/>
      <c r="AK16" s="146"/>
      <c r="AL16" s="146"/>
      <c r="AM16" s="146"/>
      <c r="AN16" s="146"/>
      <c r="AO16" s="146"/>
      <c r="AP16" s="146"/>
      <c r="AQ16" s="146"/>
      <c r="AR16" s="146"/>
      <c r="AS16" s="146"/>
      <c r="AT16" s="146"/>
      <c r="AU16" s="146"/>
    </row>
    <row r="17" spans="1:47">
      <c r="A17" s="152">
        <v>5</v>
      </c>
      <c r="B17" s="153"/>
      <c r="C17" s="153" t="s">
        <v>558</v>
      </c>
      <c r="D17" s="153" t="s">
        <v>558</v>
      </c>
      <c r="E17" s="153" t="s">
        <v>558</v>
      </c>
      <c r="F17" s="153" t="s">
        <v>578</v>
      </c>
      <c r="G17" s="154" t="s">
        <v>579</v>
      </c>
      <c r="H17" s="153" t="s">
        <v>580</v>
      </c>
      <c r="I17" s="153" t="s">
        <v>562</v>
      </c>
      <c r="J17" s="155" t="s">
        <v>581</v>
      </c>
      <c r="K17" s="153"/>
      <c r="L17" s="153"/>
      <c r="M17" s="153"/>
      <c r="N17" s="153"/>
      <c r="O17" s="153"/>
      <c r="P17" s="153"/>
      <c r="Q17" s="153"/>
      <c r="R17" s="153"/>
      <c r="S17" s="153"/>
      <c r="T17" s="156" t="s">
        <v>582</v>
      </c>
      <c r="U17" s="156"/>
      <c r="V17" s="156"/>
      <c r="W17" s="153"/>
      <c r="X17" s="156" t="e">
        <f>INDEX(AB17:AZ17,MATCH(MAX(AB17:AZ17),AB17:AZ17,0))</f>
        <v>#N/A</v>
      </c>
      <c r="Y17" s="153" t="e" cm="1">
        <f t="array" ref="Y17">INDEX(AB17:AZ17,MATCH(MAX(AB17:AZ17),AB17:AZ17,0)+1)</f>
        <v>#N/A</v>
      </c>
      <c r="Z17" s="153" t="e" cm="1">
        <f t="array" ref="Z17">INDEX(AB17:AZ17,MATCH(MAX(AB17:AZ17),AB17:AZ17,0)+2)</f>
        <v>#N/A</v>
      </c>
      <c r="AA17" s="154"/>
      <c r="AB17" s="156"/>
      <c r="AC17" s="153"/>
      <c r="AD17" s="153"/>
      <c r="AE17" s="153"/>
      <c r="AF17" s="156"/>
      <c r="AG17" s="153"/>
      <c r="AH17" s="153"/>
      <c r="AI17" s="153"/>
      <c r="AJ17" s="156"/>
      <c r="AK17" s="153"/>
      <c r="AL17" s="153"/>
      <c r="AM17" s="153"/>
      <c r="AN17" s="153"/>
      <c r="AO17" s="153"/>
      <c r="AP17" s="153"/>
      <c r="AQ17" s="153"/>
      <c r="AR17" s="153"/>
      <c r="AS17" s="153"/>
      <c r="AT17" s="153"/>
      <c r="AU17" s="153"/>
    </row>
    <row r="18" spans="1:47">
      <c r="A18" s="152">
        <v>6</v>
      </c>
      <c r="B18" s="153"/>
      <c r="C18" s="153" t="s">
        <v>558</v>
      </c>
      <c r="D18" s="153" t="s">
        <v>558</v>
      </c>
      <c r="E18" s="153" t="s">
        <v>558</v>
      </c>
      <c r="F18" s="153" t="s">
        <v>584</v>
      </c>
      <c r="G18" s="154" t="s">
        <v>585</v>
      </c>
      <c r="H18" s="153" t="s">
        <v>580</v>
      </c>
      <c r="I18" s="153" t="s">
        <v>562</v>
      </c>
      <c r="J18" s="155" t="s">
        <v>581</v>
      </c>
      <c r="K18" s="153"/>
      <c r="L18" s="153"/>
      <c r="M18" s="153"/>
      <c r="N18" s="153"/>
      <c r="O18" s="153"/>
      <c r="P18" s="153"/>
      <c r="Q18" s="153"/>
      <c r="R18" s="153"/>
      <c r="S18" s="153"/>
      <c r="T18" s="156" t="s">
        <v>582</v>
      </c>
      <c r="U18" s="156"/>
      <c r="V18" s="156"/>
      <c r="W18" s="153"/>
      <c r="X18" s="156" t="e">
        <f>INDEX(AB18:AZ18,MATCH(MAX(AB18:AZ18),AB18:AZ18,0))</f>
        <v>#N/A</v>
      </c>
      <c r="Y18" s="153" t="e" cm="1">
        <f t="array" ref="Y18">INDEX(AB18:AZ18,MATCH(MAX(AB18:AZ18),AB18:AZ18,0)+1)</f>
        <v>#N/A</v>
      </c>
      <c r="Z18" s="153" t="e" cm="1">
        <f t="array" ref="Z18">INDEX(AB18:AZ18,MATCH(MAX(AB18:AZ18),AB18:AZ18,0)+2)</f>
        <v>#N/A</v>
      </c>
      <c r="AA18" s="154"/>
      <c r="AB18" s="156"/>
      <c r="AC18" s="153"/>
      <c r="AD18" s="153"/>
      <c r="AE18" s="153"/>
      <c r="AF18" s="156"/>
      <c r="AG18" s="153"/>
      <c r="AH18" s="153"/>
      <c r="AI18" s="153"/>
      <c r="AJ18" s="156"/>
      <c r="AK18" s="153"/>
      <c r="AL18" s="153"/>
      <c r="AM18" s="153"/>
      <c r="AN18" s="153"/>
      <c r="AO18" s="153"/>
      <c r="AP18" s="153"/>
      <c r="AQ18" s="153"/>
      <c r="AR18" s="153"/>
      <c r="AS18" s="153"/>
      <c r="AT18" s="153"/>
      <c r="AU18" s="153"/>
    </row>
    <row r="19" spans="1:47" s="163" customFormat="1">
      <c r="A19" s="158"/>
      <c r="B19" s="159"/>
      <c r="C19" s="159"/>
      <c r="D19" s="159"/>
      <c r="E19" s="159"/>
      <c r="F19" s="159"/>
      <c r="G19" s="160"/>
      <c r="H19" s="159"/>
      <c r="I19" s="159"/>
      <c r="J19" s="159"/>
      <c r="K19" s="159"/>
      <c r="L19" s="159"/>
      <c r="M19" s="159"/>
      <c r="N19" s="159"/>
      <c r="O19" s="159"/>
      <c r="P19" s="159"/>
      <c r="Q19" s="159"/>
      <c r="R19" s="159"/>
      <c r="S19" s="159"/>
      <c r="T19" s="161"/>
      <c r="U19" s="161"/>
      <c r="V19" s="161"/>
      <c r="W19" s="159"/>
      <c r="X19" s="161"/>
      <c r="Y19" s="159"/>
      <c r="Z19" s="159"/>
      <c r="AA19" s="160"/>
      <c r="AB19" s="161"/>
      <c r="AC19" s="159"/>
      <c r="AD19" s="159"/>
      <c r="AE19" s="159"/>
      <c r="AF19" s="161"/>
      <c r="AG19" s="159"/>
      <c r="AH19" s="159"/>
      <c r="AI19" s="159"/>
      <c r="AJ19" s="159"/>
      <c r="AK19" s="159"/>
      <c r="AL19" s="159"/>
      <c r="AM19" s="159"/>
      <c r="AN19" s="159"/>
      <c r="AO19" s="159"/>
      <c r="AP19" s="159"/>
      <c r="AQ19" s="159"/>
      <c r="AR19" s="159"/>
      <c r="AS19" s="159"/>
      <c r="AT19" s="159"/>
      <c r="AU19" s="159"/>
    </row>
    <row r="20" spans="1:47">
      <c r="A20" s="152">
        <v>7</v>
      </c>
      <c r="B20" s="153"/>
      <c r="C20" s="153" t="s">
        <v>586</v>
      </c>
      <c r="D20" s="153">
        <v>3</v>
      </c>
      <c r="E20" s="153" t="s">
        <v>587</v>
      </c>
      <c r="F20" s="153" t="s">
        <v>718</v>
      </c>
      <c r="G20" s="154" t="s">
        <v>719</v>
      </c>
      <c r="H20" s="153" t="s">
        <v>590</v>
      </c>
      <c r="I20" s="153" t="s">
        <v>562</v>
      </c>
      <c r="J20" s="155" t="s">
        <v>591</v>
      </c>
      <c r="K20" s="153"/>
      <c r="L20" s="153"/>
      <c r="M20" s="153"/>
      <c r="N20" s="153"/>
      <c r="O20" s="153"/>
      <c r="P20" s="153"/>
      <c r="Q20" s="153"/>
      <c r="R20" s="153"/>
      <c r="S20" s="153"/>
      <c r="T20" s="156">
        <v>45415</v>
      </c>
      <c r="U20" s="156"/>
      <c r="V20" s="156"/>
      <c r="W20" s="153"/>
      <c r="X20" s="156" t="e">
        <f t="shared" ref="X20:X40" si="1">INDEX(AB20:AZ20,MATCH(MAX(AB20:AZ20),AB20:AZ20,0))</f>
        <v>#N/A</v>
      </c>
      <c r="Y20" s="153" t="e" cm="1">
        <f t="array" ref="Y20">INDEX(AB20:AZ20,MATCH(MAX(AB20:AZ20),AB20:AZ20,0)+1)</f>
        <v>#N/A</v>
      </c>
      <c r="Z20" s="153" t="e" cm="1">
        <f t="array" ref="Z20">INDEX(AB20:AZ20,MATCH(MAX(AB20:AZ20),AB20:AZ20,0)+2)</f>
        <v>#N/A</v>
      </c>
      <c r="AA20" s="164"/>
      <c r="AB20" s="153"/>
      <c r="AC20" s="153"/>
      <c r="AD20" s="153"/>
      <c r="AE20" s="153"/>
      <c r="AF20" s="153"/>
      <c r="AG20" s="153"/>
      <c r="AH20" s="153"/>
      <c r="AI20" s="153"/>
      <c r="AJ20" s="153"/>
      <c r="AK20" s="153"/>
      <c r="AL20" s="153"/>
      <c r="AM20" s="153"/>
      <c r="AN20" s="153"/>
      <c r="AO20" s="153"/>
      <c r="AP20" s="153"/>
      <c r="AQ20" s="153"/>
      <c r="AR20" s="153"/>
      <c r="AS20" s="153"/>
      <c r="AT20" s="153"/>
      <c r="AU20" s="153"/>
    </row>
    <row r="21" spans="1:47">
      <c r="A21" s="152"/>
      <c r="B21" s="153"/>
      <c r="C21" s="153" t="s">
        <v>586</v>
      </c>
      <c r="D21" s="153">
        <v>3</v>
      </c>
      <c r="E21" s="153" t="s">
        <v>587</v>
      </c>
      <c r="F21" s="153" t="s">
        <v>720</v>
      </c>
      <c r="G21" s="154" t="s">
        <v>721</v>
      </c>
      <c r="H21" s="153" t="s">
        <v>590</v>
      </c>
      <c r="I21" s="153" t="s">
        <v>562</v>
      </c>
      <c r="J21" s="155" t="s">
        <v>591</v>
      </c>
      <c r="K21" s="153"/>
      <c r="L21" s="153"/>
      <c r="M21" s="153"/>
      <c r="N21" s="153"/>
      <c r="O21" s="153"/>
      <c r="P21" s="153"/>
      <c r="Q21" s="153"/>
      <c r="R21" s="153"/>
      <c r="S21" s="153"/>
      <c r="T21" s="156">
        <v>45415</v>
      </c>
      <c r="U21" s="156"/>
      <c r="V21" s="156"/>
      <c r="W21" s="153"/>
      <c r="X21" s="156" t="e">
        <f t="shared" si="1"/>
        <v>#N/A</v>
      </c>
      <c r="Y21" s="153" t="e" cm="1">
        <f t="array" ref="Y21">INDEX(AB21:AZ21,MATCH(MAX(AB21:AZ21),AB21:AZ21,0)+1)</f>
        <v>#N/A</v>
      </c>
      <c r="Z21" s="153" t="e" cm="1">
        <f t="array" ref="Z21">INDEX(AB21:AZ21,MATCH(MAX(AB21:AZ21),AB21:AZ21,0)+2)</f>
        <v>#N/A</v>
      </c>
      <c r="AA21" s="165"/>
      <c r="AB21" s="153"/>
      <c r="AC21" s="153"/>
      <c r="AD21" s="153"/>
      <c r="AE21" s="153"/>
      <c r="AF21" s="153"/>
      <c r="AG21" s="153"/>
      <c r="AH21" s="153"/>
      <c r="AI21" s="153"/>
      <c r="AJ21" s="153"/>
      <c r="AK21" s="153"/>
      <c r="AL21" s="153"/>
      <c r="AM21" s="153"/>
      <c r="AN21" s="153"/>
      <c r="AO21" s="153"/>
      <c r="AP21" s="153"/>
      <c r="AQ21" s="153"/>
      <c r="AR21" s="153"/>
      <c r="AS21" s="153"/>
      <c r="AT21" s="153"/>
      <c r="AU21" s="153"/>
    </row>
    <row r="22" spans="1:47">
      <c r="A22" s="152"/>
      <c r="B22" s="153"/>
      <c r="C22" s="153" t="s">
        <v>586</v>
      </c>
      <c r="D22" s="153">
        <v>3</v>
      </c>
      <c r="E22" s="153" t="s">
        <v>587</v>
      </c>
      <c r="F22" s="153" t="s">
        <v>722</v>
      </c>
      <c r="G22" s="154" t="s">
        <v>723</v>
      </c>
      <c r="H22" s="153" t="s">
        <v>590</v>
      </c>
      <c r="I22" s="153" t="s">
        <v>562</v>
      </c>
      <c r="J22" s="155" t="s">
        <v>591</v>
      </c>
      <c r="K22" s="153"/>
      <c r="L22" s="153"/>
      <c r="M22" s="153"/>
      <c r="N22" s="153"/>
      <c r="O22" s="153"/>
      <c r="P22" s="153"/>
      <c r="Q22" s="153"/>
      <c r="R22" s="153"/>
      <c r="S22" s="153"/>
      <c r="T22" s="156">
        <v>45415</v>
      </c>
      <c r="U22" s="156"/>
      <c r="V22" s="156"/>
      <c r="W22" s="153"/>
      <c r="X22" s="156" t="e">
        <f t="shared" si="1"/>
        <v>#N/A</v>
      </c>
      <c r="Y22" s="153" t="e" cm="1">
        <f t="array" ref="Y22">INDEX(AB22:AZ22,MATCH(MAX(AB22:AZ22),AB22:AZ22,0)+1)</f>
        <v>#N/A</v>
      </c>
      <c r="Z22" s="153" t="e" cm="1">
        <f t="array" ref="Z22">INDEX(AB22:AZ22,MATCH(MAX(AB22:AZ22),AB22:AZ22,0)+2)</f>
        <v>#N/A</v>
      </c>
      <c r="AA22" s="154"/>
      <c r="AB22" s="153"/>
      <c r="AC22" s="153"/>
      <c r="AD22" s="153"/>
      <c r="AE22" s="153"/>
      <c r="AF22" s="153"/>
      <c r="AG22" s="153"/>
      <c r="AH22" s="153"/>
      <c r="AI22" s="153"/>
      <c r="AJ22" s="153"/>
      <c r="AK22" s="153"/>
      <c r="AL22" s="153"/>
      <c r="AM22" s="153"/>
      <c r="AN22" s="153"/>
      <c r="AO22" s="153"/>
      <c r="AP22" s="153"/>
      <c r="AQ22" s="153"/>
      <c r="AR22" s="153"/>
      <c r="AS22" s="153"/>
      <c r="AT22" s="153"/>
      <c r="AU22" s="153"/>
    </row>
    <row r="23" spans="1:47">
      <c r="A23" s="152">
        <v>11</v>
      </c>
      <c r="B23" s="153"/>
      <c r="C23" s="153" t="s">
        <v>586</v>
      </c>
      <c r="D23" s="153">
        <v>3</v>
      </c>
      <c r="E23" s="153" t="s">
        <v>587</v>
      </c>
      <c r="F23" s="153" t="s">
        <v>724</v>
      </c>
      <c r="G23" s="154" t="s">
        <v>725</v>
      </c>
      <c r="H23" s="153" t="s">
        <v>590</v>
      </c>
      <c r="I23" s="153" t="s">
        <v>562</v>
      </c>
      <c r="J23" s="155" t="s">
        <v>591</v>
      </c>
      <c r="K23" s="153"/>
      <c r="L23" s="153"/>
      <c r="M23" s="153"/>
      <c r="N23" s="153"/>
      <c r="O23" s="153"/>
      <c r="P23" s="153"/>
      <c r="Q23" s="153"/>
      <c r="R23" s="153"/>
      <c r="S23" s="153"/>
      <c r="T23" s="156">
        <v>45415</v>
      </c>
      <c r="U23" s="156"/>
      <c r="V23" s="156"/>
      <c r="W23" s="153"/>
      <c r="X23" s="156" t="e">
        <f t="shared" si="1"/>
        <v>#N/A</v>
      </c>
      <c r="Y23" s="153" t="e" cm="1">
        <f t="array" ref="Y23">INDEX(AB23:AZ23,MATCH(MAX(AB23:AZ23),AB23:AZ23,0)+1)</f>
        <v>#N/A</v>
      </c>
      <c r="Z23" s="153" t="e" cm="1">
        <f t="array" ref="Z23">INDEX(AB23:AZ23,MATCH(MAX(AB23:AZ23),AB23:AZ23,0)+2)</f>
        <v>#N/A</v>
      </c>
      <c r="AA23" s="154"/>
      <c r="AB23" s="153"/>
      <c r="AC23" s="153"/>
      <c r="AD23" s="153"/>
      <c r="AE23" s="153"/>
      <c r="AF23" s="153"/>
      <c r="AG23" s="153"/>
      <c r="AH23" s="153"/>
      <c r="AI23" s="153"/>
      <c r="AJ23" s="153"/>
      <c r="AK23" s="153"/>
      <c r="AL23" s="153"/>
      <c r="AM23" s="153"/>
      <c r="AN23" s="153"/>
      <c r="AO23" s="153"/>
      <c r="AP23" s="153"/>
      <c r="AQ23" s="153"/>
      <c r="AR23" s="153"/>
      <c r="AS23" s="153"/>
      <c r="AT23" s="153"/>
      <c r="AU23" s="153"/>
    </row>
    <row r="24" spans="1:47">
      <c r="A24" s="152">
        <v>11</v>
      </c>
      <c r="B24" s="153"/>
      <c r="C24" s="153" t="s">
        <v>586</v>
      </c>
      <c r="D24" s="153">
        <v>3</v>
      </c>
      <c r="E24" s="153" t="s">
        <v>587</v>
      </c>
      <c r="F24" s="153" t="s">
        <v>726</v>
      </c>
      <c r="G24" s="154" t="s">
        <v>599</v>
      </c>
      <c r="H24" s="153" t="s">
        <v>590</v>
      </c>
      <c r="I24" s="153" t="s">
        <v>562</v>
      </c>
      <c r="J24" s="155" t="s">
        <v>591</v>
      </c>
      <c r="K24" s="153"/>
      <c r="L24" s="153"/>
      <c r="M24" s="153"/>
      <c r="N24" s="153"/>
      <c r="O24" s="153"/>
      <c r="P24" s="153"/>
      <c r="Q24" s="153"/>
      <c r="R24" s="153"/>
      <c r="S24" s="153"/>
      <c r="T24" s="156">
        <v>45415</v>
      </c>
      <c r="U24" s="156"/>
      <c r="V24" s="156"/>
      <c r="W24" s="153"/>
      <c r="X24" s="156" t="e">
        <f t="shared" si="1"/>
        <v>#N/A</v>
      </c>
      <c r="Y24" s="153" t="e" cm="1">
        <f t="array" ref="Y24">INDEX(AB24:AZ24,MATCH(MAX(AB24:AZ24),AB24:AZ24,0)+1)</f>
        <v>#N/A</v>
      </c>
      <c r="Z24" s="153" t="e" cm="1">
        <f t="array" ref="Z24">INDEX(AB24:AZ24,MATCH(MAX(AB24:AZ24),AB24:AZ24,0)+2)</f>
        <v>#N/A</v>
      </c>
      <c r="AA24" s="154"/>
      <c r="AB24" s="153"/>
      <c r="AC24" s="153"/>
      <c r="AD24" s="153"/>
      <c r="AE24" s="153"/>
      <c r="AF24" s="153"/>
      <c r="AG24" s="153"/>
      <c r="AH24" s="153"/>
      <c r="AI24" s="153"/>
      <c r="AJ24" s="153"/>
      <c r="AK24" s="153"/>
      <c r="AL24" s="153"/>
      <c r="AM24" s="153"/>
      <c r="AN24" s="153"/>
      <c r="AO24" s="153"/>
      <c r="AP24" s="153"/>
      <c r="AQ24" s="153"/>
      <c r="AR24" s="153"/>
      <c r="AS24" s="153"/>
      <c r="AT24" s="153"/>
      <c r="AU24" s="153"/>
    </row>
    <row r="25" spans="1:47">
      <c r="A25" s="152">
        <v>8</v>
      </c>
      <c r="B25" s="153"/>
      <c r="C25" s="153" t="s">
        <v>586</v>
      </c>
      <c r="D25" s="153">
        <v>3</v>
      </c>
      <c r="E25" s="153" t="s">
        <v>600</v>
      </c>
      <c r="F25" s="153" t="s">
        <v>727</v>
      </c>
      <c r="G25" s="154" t="s">
        <v>728</v>
      </c>
      <c r="H25" s="153" t="s">
        <v>590</v>
      </c>
      <c r="I25" s="153" t="s">
        <v>562</v>
      </c>
      <c r="J25" s="155" t="s">
        <v>591</v>
      </c>
      <c r="K25" s="153"/>
      <c r="L25" s="153"/>
      <c r="M25" s="153"/>
      <c r="N25" s="153"/>
      <c r="O25" s="153"/>
      <c r="P25" s="153"/>
      <c r="Q25" s="153"/>
      <c r="R25" s="153"/>
      <c r="S25" s="153"/>
      <c r="T25" s="156">
        <v>45415</v>
      </c>
      <c r="U25" s="156"/>
      <c r="V25" s="156"/>
      <c r="W25" s="153"/>
      <c r="X25" s="156" t="e">
        <f t="shared" si="1"/>
        <v>#N/A</v>
      </c>
      <c r="Y25" s="153" t="e" cm="1">
        <f t="array" ref="Y25">INDEX(AB25:AZ25,MATCH(MAX(AB25:AZ25),AB25:AZ25,0)+1)</f>
        <v>#N/A</v>
      </c>
      <c r="Z25" s="153" t="e" cm="1">
        <f t="array" ref="Z25">INDEX(AB25:AZ25,MATCH(MAX(AB25:AZ25),AB25:AZ25,0)+2)</f>
        <v>#N/A</v>
      </c>
      <c r="AA25" s="154"/>
      <c r="AB25" s="153"/>
      <c r="AC25" s="153"/>
      <c r="AD25" s="153"/>
      <c r="AE25" s="153"/>
      <c r="AF25" s="153"/>
      <c r="AG25" s="153"/>
      <c r="AH25" s="153"/>
      <c r="AI25" s="153"/>
      <c r="AJ25" s="153"/>
      <c r="AK25" s="153"/>
      <c r="AL25" s="153"/>
      <c r="AM25" s="153"/>
      <c r="AN25" s="153"/>
      <c r="AO25" s="153"/>
      <c r="AP25" s="153"/>
      <c r="AQ25" s="153"/>
      <c r="AR25" s="153"/>
      <c r="AS25" s="153"/>
      <c r="AT25" s="153"/>
      <c r="AU25" s="153"/>
    </row>
    <row r="26" spans="1:47">
      <c r="A26" s="152"/>
      <c r="B26" s="153"/>
      <c r="C26" s="153" t="s">
        <v>586</v>
      </c>
      <c r="D26" s="153">
        <v>3</v>
      </c>
      <c r="E26" s="153" t="s">
        <v>600</v>
      </c>
      <c r="F26" s="153" t="s">
        <v>729</v>
      </c>
      <c r="G26" s="154" t="s">
        <v>730</v>
      </c>
      <c r="H26" s="153" t="s">
        <v>590</v>
      </c>
      <c r="I26" s="153" t="s">
        <v>562</v>
      </c>
      <c r="J26" s="155" t="s">
        <v>591</v>
      </c>
      <c r="K26" s="153"/>
      <c r="L26" s="153"/>
      <c r="M26" s="153"/>
      <c r="N26" s="153"/>
      <c r="O26" s="153"/>
      <c r="P26" s="153"/>
      <c r="Q26" s="153"/>
      <c r="R26" s="153"/>
      <c r="S26" s="153"/>
      <c r="T26" s="156">
        <v>45415</v>
      </c>
      <c r="U26" s="156"/>
      <c r="V26" s="156"/>
      <c r="W26" s="153"/>
      <c r="X26" s="156" t="e">
        <f t="shared" si="1"/>
        <v>#N/A</v>
      </c>
      <c r="Y26" s="153" t="e" cm="1">
        <f t="array" ref="Y26">INDEX(AB26:AZ26,MATCH(MAX(AB26:AZ26),AB26:AZ26,0)+1)</f>
        <v>#N/A</v>
      </c>
      <c r="Z26" s="153" t="e" cm="1">
        <f t="array" ref="Z26">INDEX(AB26:AZ26,MATCH(MAX(AB26:AZ26),AB26:AZ26,0)+2)</f>
        <v>#N/A</v>
      </c>
      <c r="AA26" s="154"/>
      <c r="AB26" s="153"/>
      <c r="AC26" s="153"/>
      <c r="AD26" s="153"/>
      <c r="AE26" s="153"/>
      <c r="AF26" s="153"/>
      <c r="AG26" s="153"/>
      <c r="AH26" s="153"/>
      <c r="AI26" s="153"/>
      <c r="AJ26" s="153"/>
      <c r="AK26" s="153"/>
      <c r="AL26" s="153"/>
      <c r="AM26" s="153"/>
      <c r="AN26" s="153"/>
      <c r="AO26" s="153"/>
      <c r="AP26" s="153"/>
      <c r="AQ26" s="153"/>
      <c r="AR26" s="153"/>
      <c r="AS26" s="153"/>
      <c r="AT26" s="153"/>
      <c r="AU26" s="153"/>
    </row>
    <row r="27" spans="1:47">
      <c r="A27" s="152"/>
      <c r="B27" s="153"/>
      <c r="C27" s="153" t="s">
        <v>586</v>
      </c>
      <c r="D27" s="153">
        <v>3</v>
      </c>
      <c r="E27" s="153" t="s">
        <v>600</v>
      </c>
      <c r="F27" s="153" t="s">
        <v>731</v>
      </c>
      <c r="G27" s="154" t="s">
        <v>732</v>
      </c>
      <c r="H27" s="153" t="s">
        <v>590</v>
      </c>
      <c r="I27" s="153" t="s">
        <v>562</v>
      </c>
      <c r="J27" s="155" t="s">
        <v>591</v>
      </c>
      <c r="K27" s="153"/>
      <c r="L27" s="153"/>
      <c r="M27" s="153"/>
      <c r="N27" s="153"/>
      <c r="O27" s="153"/>
      <c r="P27" s="153"/>
      <c r="Q27" s="153"/>
      <c r="R27" s="153"/>
      <c r="S27" s="153"/>
      <c r="T27" s="156">
        <v>45415</v>
      </c>
      <c r="U27" s="156"/>
      <c r="V27" s="156"/>
      <c r="W27" s="153"/>
      <c r="X27" s="156" t="e">
        <f t="shared" si="1"/>
        <v>#N/A</v>
      </c>
      <c r="Y27" s="153" t="e" cm="1">
        <f t="array" ref="Y27">INDEX(AB27:AZ27,MATCH(MAX(AB27:AZ27),AB27:AZ27,0)+1)</f>
        <v>#N/A</v>
      </c>
      <c r="Z27" s="153" t="e" cm="1">
        <f t="array" ref="Z27">INDEX(AB27:AZ27,MATCH(MAX(AB27:AZ27),AB27:AZ27,0)+2)</f>
        <v>#N/A</v>
      </c>
      <c r="AA27" s="154"/>
      <c r="AB27" s="153"/>
      <c r="AC27" s="153"/>
      <c r="AD27" s="153"/>
      <c r="AE27" s="153"/>
      <c r="AF27" s="153"/>
      <c r="AG27" s="153"/>
      <c r="AH27" s="153"/>
      <c r="AI27" s="153"/>
      <c r="AJ27" s="153"/>
      <c r="AK27" s="153"/>
      <c r="AL27" s="153"/>
      <c r="AM27" s="153"/>
      <c r="AN27" s="153"/>
      <c r="AO27" s="153"/>
      <c r="AP27" s="153"/>
      <c r="AQ27" s="153"/>
      <c r="AR27" s="153"/>
      <c r="AS27" s="153"/>
      <c r="AT27" s="153"/>
      <c r="AU27" s="153"/>
    </row>
    <row r="28" spans="1:47">
      <c r="A28" s="152"/>
      <c r="B28" s="153"/>
      <c r="C28" s="153" t="s">
        <v>586</v>
      </c>
      <c r="D28" s="153">
        <v>3</v>
      </c>
      <c r="E28" s="153" t="s">
        <v>600</v>
      </c>
      <c r="F28" s="153" t="s">
        <v>733</v>
      </c>
      <c r="G28" s="154" t="s">
        <v>734</v>
      </c>
      <c r="H28" s="153" t="s">
        <v>590</v>
      </c>
      <c r="I28" s="153" t="s">
        <v>562</v>
      </c>
      <c r="J28" s="155" t="s">
        <v>591</v>
      </c>
      <c r="K28" s="153"/>
      <c r="L28" s="153"/>
      <c r="M28" s="153"/>
      <c r="N28" s="153"/>
      <c r="O28" s="153"/>
      <c r="P28" s="153"/>
      <c r="Q28" s="153"/>
      <c r="R28" s="153"/>
      <c r="S28" s="153"/>
      <c r="T28" s="156">
        <v>45415</v>
      </c>
      <c r="U28" s="156"/>
      <c r="V28" s="156"/>
      <c r="W28" s="153"/>
      <c r="X28" s="156" t="e">
        <f t="shared" si="1"/>
        <v>#N/A</v>
      </c>
      <c r="Y28" s="153" t="e" cm="1">
        <f t="array" ref="Y28">INDEX(AB28:AZ28,MATCH(MAX(AB28:AZ28),AB28:AZ28,0)+1)</f>
        <v>#N/A</v>
      </c>
      <c r="Z28" s="153" t="e" cm="1">
        <f t="array" ref="Z28">INDEX(AB28:AZ28,MATCH(MAX(AB28:AZ28),AB28:AZ28,0)+2)</f>
        <v>#N/A</v>
      </c>
      <c r="AA28" s="154"/>
      <c r="AB28" s="153"/>
      <c r="AC28" s="153"/>
      <c r="AD28" s="153"/>
      <c r="AE28" s="153"/>
      <c r="AF28" s="153"/>
      <c r="AG28" s="153"/>
      <c r="AH28" s="153"/>
      <c r="AI28" s="153"/>
      <c r="AJ28" s="153"/>
      <c r="AK28" s="153"/>
      <c r="AL28" s="153"/>
      <c r="AM28" s="153"/>
      <c r="AN28" s="153"/>
      <c r="AO28" s="153"/>
      <c r="AP28" s="153"/>
      <c r="AQ28" s="153"/>
      <c r="AR28" s="153"/>
      <c r="AS28" s="153"/>
      <c r="AT28" s="153"/>
      <c r="AU28" s="153"/>
    </row>
    <row r="29" spans="1:47">
      <c r="A29" s="152">
        <v>9</v>
      </c>
      <c r="B29" s="153"/>
      <c r="C29" s="153" t="s">
        <v>586</v>
      </c>
      <c r="D29" s="153">
        <v>3</v>
      </c>
      <c r="E29" s="153" t="s">
        <v>600</v>
      </c>
      <c r="F29" s="153" t="s">
        <v>735</v>
      </c>
      <c r="G29" s="154" t="s">
        <v>736</v>
      </c>
      <c r="H29" s="153" t="s">
        <v>590</v>
      </c>
      <c r="I29" s="153" t="s">
        <v>562</v>
      </c>
      <c r="J29" s="155" t="s">
        <v>591</v>
      </c>
      <c r="K29" s="153"/>
      <c r="L29" s="153"/>
      <c r="M29" s="153"/>
      <c r="N29" s="153"/>
      <c r="O29" s="153"/>
      <c r="P29" s="153"/>
      <c r="Q29" s="153"/>
      <c r="R29" s="153"/>
      <c r="S29" s="153"/>
      <c r="T29" s="156">
        <v>45415</v>
      </c>
      <c r="U29" s="156"/>
      <c r="V29" s="156"/>
      <c r="W29" s="156"/>
      <c r="X29" s="156" t="e">
        <f t="shared" si="1"/>
        <v>#N/A</v>
      </c>
      <c r="Y29" s="153" t="e" cm="1">
        <f t="array" ref="Y29">INDEX(AB29:AZ29,MATCH(MAX(AB29:AZ29),AB29:AZ29,0)+1)</f>
        <v>#N/A</v>
      </c>
      <c r="Z29" s="153" t="e" cm="1">
        <f t="array" ref="Z29">INDEX(AB29:AZ29,MATCH(MAX(AB29:AZ29),AB29:AZ29,0)+2)</f>
        <v>#N/A</v>
      </c>
      <c r="AA29" s="154"/>
      <c r="AB29" s="153"/>
      <c r="AC29" s="153"/>
      <c r="AD29" s="153"/>
      <c r="AE29" s="153"/>
      <c r="AF29" s="153"/>
      <c r="AG29" s="153"/>
      <c r="AH29" s="153"/>
      <c r="AI29" s="153"/>
      <c r="AJ29" s="153"/>
      <c r="AK29" s="153"/>
      <c r="AL29" s="153"/>
      <c r="AM29" s="153"/>
      <c r="AN29" s="153"/>
      <c r="AO29" s="153"/>
      <c r="AP29" s="153"/>
      <c r="AQ29" s="153"/>
      <c r="AR29" s="153"/>
      <c r="AS29" s="153"/>
      <c r="AT29" s="153"/>
      <c r="AU29" s="153"/>
    </row>
    <row r="30" spans="1:47">
      <c r="A30" s="152"/>
      <c r="B30" s="153"/>
      <c r="C30" s="153" t="s">
        <v>586</v>
      </c>
      <c r="D30" s="153">
        <v>3</v>
      </c>
      <c r="E30" s="153" t="s">
        <v>600</v>
      </c>
      <c r="F30" s="153" t="s">
        <v>737</v>
      </c>
      <c r="G30" s="154" t="s">
        <v>738</v>
      </c>
      <c r="H30" s="153" t="s">
        <v>590</v>
      </c>
      <c r="I30" s="153" t="s">
        <v>562</v>
      </c>
      <c r="J30" s="155" t="s">
        <v>591</v>
      </c>
      <c r="K30" s="153"/>
      <c r="L30" s="153"/>
      <c r="M30" s="153"/>
      <c r="N30" s="153"/>
      <c r="O30" s="153"/>
      <c r="P30" s="153"/>
      <c r="Q30" s="153"/>
      <c r="R30" s="153"/>
      <c r="S30" s="153"/>
      <c r="T30" s="156">
        <v>45415</v>
      </c>
      <c r="U30" s="156"/>
      <c r="V30" s="156"/>
      <c r="W30" s="156"/>
      <c r="X30" s="156" t="e">
        <f t="shared" si="1"/>
        <v>#N/A</v>
      </c>
      <c r="Y30" s="153" t="e" cm="1">
        <f t="array" ref="Y30">INDEX(AB30:AZ30,MATCH(MAX(AB30:AZ30),AB30:AZ30,0)+1)</f>
        <v>#N/A</v>
      </c>
      <c r="Z30" s="153" t="e" cm="1">
        <f t="array" ref="Z30">INDEX(AB30:AZ30,MATCH(MAX(AB30:AZ30),AB30:AZ30,0)+2)</f>
        <v>#N/A</v>
      </c>
      <c r="AA30" s="154"/>
      <c r="AB30" s="153"/>
      <c r="AC30" s="153"/>
      <c r="AD30" s="153"/>
      <c r="AE30" s="153"/>
      <c r="AF30" s="153"/>
      <c r="AG30" s="153"/>
      <c r="AH30" s="153"/>
      <c r="AI30" s="153"/>
      <c r="AJ30" s="153"/>
      <c r="AK30" s="153"/>
      <c r="AL30" s="153"/>
      <c r="AM30" s="153"/>
      <c r="AN30" s="153"/>
      <c r="AO30" s="153"/>
      <c r="AP30" s="153"/>
      <c r="AQ30" s="153"/>
      <c r="AR30" s="153"/>
      <c r="AS30" s="153"/>
      <c r="AT30" s="153"/>
      <c r="AU30" s="153"/>
    </row>
    <row r="31" spans="1:47">
      <c r="A31" s="152">
        <v>12</v>
      </c>
      <c r="B31" s="153"/>
      <c r="C31" s="153" t="s">
        <v>586</v>
      </c>
      <c r="D31" s="153">
        <v>3</v>
      </c>
      <c r="E31" s="153" t="s">
        <v>613</v>
      </c>
      <c r="F31" s="153" t="s">
        <v>739</v>
      </c>
      <c r="G31" s="154" t="s">
        <v>740</v>
      </c>
      <c r="H31" s="153" t="s">
        <v>590</v>
      </c>
      <c r="I31" s="153" t="s">
        <v>562</v>
      </c>
      <c r="J31" s="155" t="s">
        <v>591</v>
      </c>
      <c r="K31" s="153"/>
      <c r="L31" s="153"/>
      <c r="M31" s="153"/>
      <c r="N31" s="153"/>
      <c r="O31" s="153"/>
      <c r="P31" s="153"/>
      <c r="Q31" s="153"/>
      <c r="R31" s="153"/>
      <c r="S31" s="153"/>
      <c r="T31" s="156">
        <v>45422</v>
      </c>
      <c r="U31" s="156"/>
      <c r="V31" s="156"/>
      <c r="W31" s="153"/>
      <c r="X31" s="156" t="e">
        <f t="shared" si="1"/>
        <v>#N/A</v>
      </c>
      <c r="Y31" s="153" t="e" cm="1">
        <f t="array" ref="Y31">INDEX(AB31:AZ31,MATCH(MAX(AB31:AZ31),AB31:AZ31,0)+1)</f>
        <v>#N/A</v>
      </c>
      <c r="Z31" s="153" t="e" cm="1">
        <f t="array" ref="Z31">INDEX(AB31:AZ31,MATCH(MAX(AB31:AZ31),AB31:AZ31,0)+2)</f>
        <v>#N/A</v>
      </c>
      <c r="AA31" s="154"/>
      <c r="AB31" s="153"/>
      <c r="AC31" s="153"/>
      <c r="AD31" s="153"/>
      <c r="AE31" s="153"/>
      <c r="AF31" s="153"/>
      <c r="AG31" s="153"/>
      <c r="AH31" s="153"/>
      <c r="AI31" s="153"/>
      <c r="AJ31" s="153"/>
      <c r="AK31" s="153"/>
      <c r="AL31" s="153"/>
      <c r="AM31" s="153"/>
      <c r="AN31" s="153"/>
      <c r="AO31" s="153"/>
      <c r="AP31" s="153"/>
      <c r="AQ31" s="153"/>
      <c r="AR31" s="153"/>
      <c r="AS31" s="153"/>
      <c r="AT31" s="153"/>
      <c r="AU31" s="153"/>
    </row>
    <row r="32" spans="1:47">
      <c r="A32" s="152">
        <v>13</v>
      </c>
      <c r="B32" s="153"/>
      <c r="C32" s="153" t="s">
        <v>616</v>
      </c>
      <c r="D32" s="153">
        <v>3</v>
      </c>
      <c r="E32" s="153" t="s">
        <v>617</v>
      </c>
      <c r="F32" s="153" t="s">
        <v>741</v>
      </c>
      <c r="G32" s="154" t="s">
        <v>742</v>
      </c>
      <c r="H32" s="153" t="s">
        <v>590</v>
      </c>
      <c r="I32" s="153" t="s">
        <v>562</v>
      </c>
      <c r="J32" s="155" t="s">
        <v>591</v>
      </c>
      <c r="K32" s="153"/>
      <c r="L32" s="153"/>
      <c r="M32" s="153"/>
      <c r="N32" s="153"/>
      <c r="O32" s="153"/>
      <c r="P32" s="153"/>
      <c r="Q32" s="153"/>
      <c r="R32" s="153"/>
      <c r="S32" s="153"/>
      <c r="T32" s="156">
        <v>45429</v>
      </c>
      <c r="U32" s="156"/>
      <c r="V32" s="156"/>
      <c r="W32" s="153"/>
      <c r="X32" s="156" t="e">
        <f t="shared" si="1"/>
        <v>#N/A</v>
      </c>
      <c r="Y32" s="153" t="e" cm="1">
        <f t="array" ref="Y32">INDEX(AB32:AZ32,MATCH(MAX(AB32:AZ32),AB32:AZ32,0)+1)</f>
        <v>#N/A</v>
      </c>
      <c r="Z32" s="153" t="e" cm="1">
        <f t="array" ref="Z32">INDEX(AB32:AZ32,MATCH(MAX(AB32:AZ32),AB32:AZ32,0)+2)</f>
        <v>#N/A</v>
      </c>
      <c r="AA32" s="154"/>
      <c r="AB32" s="153"/>
      <c r="AC32" s="153"/>
      <c r="AD32" s="153"/>
      <c r="AE32" s="153"/>
      <c r="AF32" s="153"/>
      <c r="AG32" s="153"/>
      <c r="AH32" s="153"/>
      <c r="AI32" s="153"/>
      <c r="AJ32" s="153"/>
      <c r="AK32" s="153"/>
      <c r="AL32" s="153"/>
      <c r="AM32" s="153"/>
      <c r="AN32" s="153"/>
      <c r="AO32" s="153"/>
      <c r="AP32" s="153"/>
      <c r="AQ32" s="153"/>
      <c r="AR32" s="153"/>
      <c r="AS32" s="153"/>
      <c r="AT32" s="153"/>
      <c r="AU32" s="153"/>
    </row>
    <row r="33" spans="1:47">
      <c r="A33" s="152"/>
      <c r="B33" s="153"/>
      <c r="C33" s="153" t="s">
        <v>616</v>
      </c>
      <c r="D33" s="153">
        <v>3</v>
      </c>
      <c r="E33" s="153" t="s">
        <v>587</v>
      </c>
      <c r="F33" s="153" t="s">
        <v>743</v>
      </c>
      <c r="G33" s="154" t="s">
        <v>744</v>
      </c>
      <c r="H33" s="153" t="s">
        <v>590</v>
      </c>
      <c r="I33" s="153" t="s">
        <v>562</v>
      </c>
      <c r="J33" s="155" t="s">
        <v>591</v>
      </c>
      <c r="K33" s="153"/>
      <c r="L33" s="153"/>
      <c r="M33" s="153"/>
      <c r="N33" s="153"/>
      <c r="O33" s="153"/>
      <c r="P33" s="153"/>
      <c r="Q33" s="153"/>
      <c r="R33" s="153"/>
      <c r="S33" s="153"/>
      <c r="T33" s="156">
        <v>45429</v>
      </c>
      <c r="U33" s="156"/>
      <c r="V33" s="156"/>
      <c r="W33" s="153"/>
      <c r="X33" s="156" t="e">
        <f t="shared" si="1"/>
        <v>#N/A</v>
      </c>
      <c r="Y33" s="153" t="e" cm="1">
        <f t="array" ref="Y33">INDEX(AB33:AZ33,MATCH(MAX(AB33:AZ33),AB33:AZ33,0)+1)</f>
        <v>#N/A</v>
      </c>
      <c r="Z33" s="153" t="e" cm="1">
        <f t="array" ref="Z33">INDEX(AB33:AZ33,MATCH(MAX(AB33:AZ33),AB33:AZ33,0)+2)</f>
        <v>#N/A</v>
      </c>
      <c r="AA33" s="154"/>
      <c r="AB33" s="153"/>
      <c r="AC33" s="153"/>
      <c r="AD33" s="153"/>
      <c r="AE33" s="153"/>
      <c r="AF33" s="153"/>
      <c r="AG33" s="153"/>
      <c r="AH33" s="153"/>
      <c r="AI33" s="153"/>
      <c r="AJ33" s="153"/>
      <c r="AK33" s="153"/>
      <c r="AL33" s="153"/>
      <c r="AM33" s="153"/>
      <c r="AN33" s="153"/>
      <c r="AO33" s="153"/>
      <c r="AP33" s="153"/>
      <c r="AQ33" s="153"/>
      <c r="AR33" s="153"/>
      <c r="AS33" s="153"/>
      <c r="AT33" s="153"/>
      <c r="AU33" s="153"/>
    </row>
    <row r="34" spans="1:47">
      <c r="A34" s="152"/>
      <c r="B34" s="153"/>
      <c r="C34" s="153" t="s">
        <v>616</v>
      </c>
      <c r="D34" s="153">
        <v>3</v>
      </c>
      <c r="E34" s="153" t="s">
        <v>587</v>
      </c>
      <c r="F34" s="153" t="s">
        <v>745</v>
      </c>
      <c r="G34" s="154" t="s">
        <v>746</v>
      </c>
      <c r="H34" s="153" t="s">
        <v>590</v>
      </c>
      <c r="I34" s="153" t="s">
        <v>562</v>
      </c>
      <c r="J34" s="155" t="s">
        <v>591</v>
      </c>
      <c r="K34" s="153"/>
      <c r="L34" s="153"/>
      <c r="M34" s="153"/>
      <c r="N34" s="153"/>
      <c r="O34" s="153"/>
      <c r="P34" s="153"/>
      <c r="Q34" s="153"/>
      <c r="R34" s="153"/>
      <c r="S34" s="153"/>
      <c r="T34" s="156">
        <v>45429</v>
      </c>
      <c r="U34" s="156"/>
      <c r="V34" s="156"/>
      <c r="W34" s="153"/>
      <c r="X34" s="156" t="e">
        <f t="shared" si="1"/>
        <v>#N/A</v>
      </c>
      <c r="Y34" s="153" t="e" cm="1">
        <f t="array" ref="Y34">INDEX(AB34:AZ34,MATCH(MAX(AB34:AZ34),AB34:AZ34,0)+1)</f>
        <v>#N/A</v>
      </c>
      <c r="Z34" s="153" t="e" cm="1">
        <f t="array" ref="Z34">INDEX(AB34:AZ34,MATCH(MAX(AB34:AZ34),AB34:AZ34,0)+2)</f>
        <v>#N/A</v>
      </c>
      <c r="AA34" s="154"/>
      <c r="AB34" s="153"/>
      <c r="AC34" s="153"/>
      <c r="AD34" s="153"/>
      <c r="AE34" s="153"/>
      <c r="AF34" s="153"/>
      <c r="AG34" s="153"/>
      <c r="AH34" s="153"/>
      <c r="AI34" s="153"/>
      <c r="AJ34" s="153"/>
      <c r="AK34" s="153"/>
      <c r="AL34" s="153"/>
      <c r="AM34" s="153"/>
      <c r="AN34" s="153"/>
      <c r="AO34" s="153"/>
      <c r="AP34" s="153"/>
      <c r="AQ34" s="153"/>
      <c r="AR34" s="153"/>
      <c r="AS34" s="153"/>
      <c r="AT34" s="153"/>
      <c r="AU34" s="153"/>
    </row>
    <row r="35" spans="1:47">
      <c r="A35" s="152"/>
      <c r="B35" s="153"/>
      <c r="C35" s="153" t="s">
        <v>616</v>
      </c>
      <c r="D35" s="153">
        <v>3</v>
      </c>
      <c r="E35" s="153" t="s">
        <v>587</v>
      </c>
      <c r="F35" s="153" t="s">
        <v>747</v>
      </c>
      <c r="G35" s="154" t="s">
        <v>725</v>
      </c>
      <c r="H35" s="153" t="s">
        <v>590</v>
      </c>
      <c r="I35" s="153" t="s">
        <v>562</v>
      </c>
      <c r="J35" s="155" t="s">
        <v>591</v>
      </c>
      <c r="K35" s="153"/>
      <c r="L35" s="153"/>
      <c r="M35" s="153"/>
      <c r="N35" s="153"/>
      <c r="O35" s="153"/>
      <c r="P35" s="153"/>
      <c r="Q35" s="153"/>
      <c r="R35" s="153"/>
      <c r="S35" s="153"/>
      <c r="T35" s="156">
        <v>45429</v>
      </c>
      <c r="U35" s="156"/>
      <c r="V35" s="156"/>
      <c r="W35" s="153"/>
      <c r="X35" s="156" t="e">
        <f t="shared" si="1"/>
        <v>#N/A</v>
      </c>
      <c r="Y35" s="153" t="e" cm="1">
        <f t="array" ref="Y35">INDEX(AB35:AZ35,MATCH(MAX(AB35:AZ35),AB35:AZ35,0)+1)</f>
        <v>#N/A</v>
      </c>
      <c r="Z35" s="153" t="e" cm="1">
        <f t="array" ref="Z35">INDEX(AB35:AZ35,MATCH(MAX(AB35:AZ35),AB35:AZ35,0)+2)</f>
        <v>#N/A</v>
      </c>
      <c r="AA35" s="154"/>
      <c r="AB35" s="153"/>
      <c r="AC35" s="153"/>
      <c r="AD35" s="153"/>
      <c r="AE35" s="153"/>
      <c r="AF35" s="153"/>
      <c r="AG35" s="153"/>
      <c r="AH35" s="153"/>
      <c r="AI35" s="153"/>
      <c r="AJ35" s="153"/>
      <c r="AK35" s="153"/>
      <c r="AL35" s="153"/>
      <c r="AM35" s="153"/>
      <c r="AN35" s="153"/>
      <c r="AO35" s="153"/>
      <c r="AP35" s="153"/>
      <c r="AQ35" s="153"/>
      <c r="AR35" s="153"/>
      <c r="AS35" s="153"/>
      <c r="AT35" s="153"/>
      <c r="AU35" s="153"/>
    </row>
    <row r="36" spans="1:47">
      <c r="A36" s="152">
        <v>16</v>
      </c>
      <c r="B36" s="153"/>
      <c r="C36" s="153" t="s">
        <v>616</v>
      </c>
      <c r="D36" s="153">
        <v>3</v>
      </c>
      <c r="E36" s="153" t="s">
        <v>587</v>
      </c>
      <c r="F36" s="153" t="s">
        <v>748</v>
      </c>
      <c r="G36" s="154" t="s">
        <v>626</v>
      </c>
      <c r="H36" s="153" t="s">
        <v>590</v>
      </c>
      <c r="I36" s="153" t="s">
        <v>562</v>
      </c>
      <c r="J36" s="155" t="s">
        <v>591</v>
      </c>
      <c r="K36" s="153"/>
      <c r="L36" s="153"/>
      <c r="M36" s="153"/>
      <c r="N36" s="153"/>
      <c r="O36" s="153"/>
      <c r="P36" s="153"/>
      <c r="Q36" s="153"/>
      <c r="R36" s="153"/>
      <c r="S36" s="153"/>
      <c r="T36" s="156">
        <v>45429</v>
      </c>
      <c r="U36" s="156"/>
      <c r="V36" s="156"/>
      <c r="W36" s="153"/>
      <c r="X36" s="156" t="e">
        <f t="shared" si="1"/>
        <v>#N/A</v>
      </c>
      <c r="Y36" s="153" t="e" cm="1">
        <f t="array" ref="Y36">INDEX(AB36:AZ36,MATCH(MAX(AB36:AZ36),AB36:AZ36,0)+1)</f>
        <v>#N/A</v>
      </c>
      <c r="Z36" s="153" t="e" cm="1">
        <f t="array" ref="Z36">INDEX(AB36:AZ36,MATCH(MAX(AB36:AZ36),AB36:AZ36,0)+2)</f>
        <v>#N/A</v>
      </c>
      <c r="AA36" s="154"/>
      <c r="AB36" s="153"/>
      <c r="AC36" s="153"/>
      <c r="AD36" s="153"/>
      <c r="AE36" s="153"/>
      <c r="AF36" s="153"/>
      <c r="AG36" s="153"/>
      <c r="AH36" s="153"/>
      <c r="AI36" s="153"/>
      <c r="AJ36" s="153"/>
      <c r="AK36" s="153"/>
      <c r="AL36" s="153"/>
      <c r="AM36" s="153"/>
      <c r="AN36" s="153"/>
      <c r="AO36" s="153"/>
      <c r="AP36" s="153"/>
      <c r="AQ36" s="153"/>
      <c r="AR36" s="153"/>
      <c r="AS36" s="153"/>
      <c r="AT36" s="153"/>
      <c r="AU36" s="153"/>
    </row>
    <row r="37" spans="1:47">
      <c r="A37" s="152">
        <v>14</v>
      </c>
      <c r="B37" s="153"/>
      <c r="C37" s="153" t="s">
        <v>616</v>
      </c>
      <c r="D37" s="153">
        <v>3</v>
      </c>
      <c r="E37" s="153" t="s">
        <v>600</v>
      </c>
      <c r="F37" s="153" t="s">
        <v>749</v>
      </c>
      <c r="G37" s="154" t="s">
        <v>750</v>
      </c>
      <c r="H37" s="153" t="s">
        <v>590</v>
      </c>
      <c r="I37" s="153" t="s">
        <v>562</v>
      </c>
      <c r="J37" s="155" t="s">
        <v>591</v>
      </c>
      <c r="K37" s="153"/>
      <c r="L37" s="153"/>
      <c r="M37" s="153"/>
      <c r="N37" s="153"/>
      <c r="O37" s="153"/>
      <c r="P37" s="153"/>
      <c r="Q37" s="153"/>
      <c r="R37" s="153"/>
      <c r="S37" s="153"/>
      <c r="T37" s="156">
        <v>45429</v>
      </c>
      <c r="U37" s="156"/>
      <c r="V37" s="156"/>
      <c r="W37" s="153"/>
      <c r="X37" s="156" t="e">
        <f t="shared" si="1"/>
        <v>#N/A</v>
      </c>
      <c r="Y37" s="153" t="e" cm="1">
        <f t="array" ref="Y37">INDEX(AB37:AZ37,MATCH(MAX(AB37:AZ37),AB37:AZ37,0)+1)</f>
        <v>#N/A</v>
      </c>
      <c r="Z37" s="153" t="e" cm="1">
        <f t="array" ref="Z37">INDEX(AB37:AZ37,MATCH(MAX(AB37:AZ37),AB37:AZ37,0)+2)</f>
        <v>#N/A</v>
      </c>
      <c r="AA37" s="154"/>
      <c r="AB37" s="153"/>
      <c r="AC37" s="153"/>
      <c r="AD37" s="153"/>
      <c r="AE37" s="153"/>
      <c r="AF37" s="153"/>
      <c r="AG37" s="153"/>
      <c r="AH37" s="153"/>
      <c r="AI37" s="153"/>
      <c r="AJ37" s="153"/>
      <c r="AK37" s="153"/>
      <c r="AL37" s="153"/>
      <c r="AM37" s="153"/>
      <c r="AN37" s="153"/>
      <c r="AO37" s="153"/>
      <c r="AP37" s="153"/>
      <c r="AQ37" s="153"/>
      <c r="AR37" s="153"/>
      <c r="AS37" s="153"/>
      <c r="AT37" s="153"/>
      <c r="AU37" s="153"/>
    </row>
    <row r="38" spans="1:47">
      <c r="A38" s="152">
        <v>15</v>
      </c>
      <c r="B38" s="153"/>
      <c r="C38" s="153" t="s">
        <v>616</v>
      </c>
      <c r="D38" s="153">
        <v>3</v>
      </c>
      <c r="E38" s="153" t="s">
        <v>600</v>
      </c>
      <c r="F38" s="153" t="s">
        <v>751</v>
      </c>
      <c r="G38" s="154" t="s">
        <v>752</v>
      </c>
      <c r="H38" s="153" t="s">
        <v>590</v>
      </c>
      <c r="I38" s="153" t="s">
        <v>562</v>
      </c>
      <c r="J38" s="155" t="s">
        <v>591</v>
      </c>
      <c r="K38" s="153"/>
      <c r="L38" s="153"/>
      <c r="M38" s="153"/>
      <c r="N38" s="153"/>
      <c r="O38" s="153"/>
      <c r="P38" s="153"/>
      <c r="Q38" s="153"/>
      <c r="R38" s="153"/>
      <c r="S38" s="153"/>
      <c r="T38" s="156">
        <v>45429</v>
      </c>
      <c r="U38" s="156"/>
      <c r="V38" s="156"/>
      <c r="W38" s="156"/>
      <c r="X38" s="156" t="e">
        <f t="shared" si="1"/>
        <v>#N/A</v>
      </c>
      <c r="Y38" s="153" t="e" cm="1">
        <f t="array" ref="Y38">INDEX(AB38:AZ38,MATCH(MAX(AB38:AZ38),AB38:AZ38,0)+1)</f>
        <v>#N/A</v>
      </c>
      <c r="Z38" s="153" t="e" cm="1">
        <f t="array" ref="Z38">INDEX(AB38:AZ38,MATCH(MAX(AB38:AZ38),AB38:AZ38,0)+2)</f>
        <v>#N/A</v>
      </c>
      <c r="AA38" s="154"/>
      <c r="AB38" s="153"/>
      <c r="AC38" s="153"/>
      <c r="AD38" s="153"/>
      <c r="AE38" s="153"/>
      <c r="AF38" s="153"/>
      <c r="AG38" s="153"/>
      <c r="AH38" s="153"/>
      <c r="AI38" s="153"/>
      <c r="AJ38" s="153"/>
      <c r="AK38" s="153"/>
      <c r="AL38" s="153"/>
      <c r="AM38" s="153"/>
      <c r="AN38" s="153"/>
      <c r="AO38" s="153"/>
      <c r="AP38" s="153"/>
      <c r="AQ38" s="153"/>
      <c r="AR38" s="153"/>
      <c r="AS38" s="153"/>
      <c r="AT38" s="153"/>
      <c r="AU38" s="153"/>
    </row>
    <row r="39" spans="1:47">
      <c r="A39" s="152"/>
      <c r="B39" s="153"/>
      <c r="C39" s="153" t="s">
        <v>616</v>
      </c>
      <c r="D39" s="153">
        <v>3</v>
      </c>
      <c r="E39" s="153" t="s">
        <v>600</v>
      </c>
      <c r="F39" s="153" t="s">
        <v>753</v>
      </c>
      <c r="G39" s="154" t="s">
        <v>754</v>
      </c>
      <c r="H39" s="153" t="s">
        <v>590</v>
      </c>
      <c r="I39" s="153" t="s">
        <v>562</v>
      </c>
      <c r="J39" s="155" t="s">
        <v>591</v>
      </c>
      <c r="K39" s="153"/>
      <c r="L39" s="153"/>
      <c r="M39" s="153"/>
      <c r="N39" s="153"/>
      <c r="O39" s="153"/>
      <c r="P39" s="153"/>
      <c r="Q39" s="153"/>
      <c r="R39" s="153"/>
      <c r="S39" s="153"/>
      <c r="T39" s="156">
        <v>45429</v>
      </c>
      <c r="U39" s="156"/>
      <c r="V39" s="156"/>
      <c r="W39" s="156"/>
      <c r="X39" s="156" t="e">
        <f t="shared" si="1"/>
        <v>#N/A</v>
      </c>
      <c r="Y39" s="153" t="e" cm="1">
        <f t="array" ref="Y39">INDEX(AB39:AZ39,MATCH(MAX(AB39:AZ39),AB39:AZ39,0)+1)</f>
        <v>#N/A</v>
      </c>
      <c r="Z39" s="153" t="e" cm="1">
        <f t="array" ref="Z39">INDEX(AB39:AZ39,MATCH(MAX(AB39:AZ39),AB39:AZ39,0)+2)</f>
        <v>#N/A</v>
      </c>
      <c r="AA39" s="154"/>
      <c r="AB39" s="153"/>
      <c r="AC39" s="153"/>
      <c r="AD39" s="153"/>
      <c r="AE39" s="153"/>
      <c r="AF39" s="153"/>
      <c r="AG39" s="153"/>
      <c r="AH39" s="153"/>
      <c r="AI39" s="153"/>
      <c r="AJ39" s="153"/>
      <c r="AK39" s="153"/>
      <c r="AL39" s="153"/>
      <c r="AM39" s="153"/>
      <c r="AN39" s="153"/>
      <c r="AO39" s="153"/>
      <c r="AP39" s="153"/>
      <c r="AQ39" s="153"/>
      <c r="AR39" s="153"/>
      <c r="AS39" s="153"/>
      <c r="AT39" s="153"/>
      <c r="AU39" s="153"/>
    </row>
    <row r="40" spans="1:47">
      <c r="A40" s="152">
        <v>17</v>
      </c>
      <c r="B40" s="153"/>
      <c r="C40" s="153" t="s">
        <v>616</v>
      </c>
      <c r="D40" s="153">
        <v>3</v>
      </c>
      <c r="E40" s="153" t="s">
        <v>613</v>
      </c>
      <c r="F40" s="153" t="s">
        <v>755</v>
      </c>
      <c r="G40" s="154" t="s">
        <v>756</v>
      </c>
      <c r="H40" s="153" t="s">
        <v>590</v>
      </c>
      <c r="I40" s="153" t="s">
        <v>562</v>
      </c>
      <c r="J40" s="155" t="s">
        <v>591</v>
      </c>
      <c r="K40" s="153"/>
      <c r="L40" s="153"/>
      <c r="M40" s="153"/>
      <c r="N40" s="153"/>
      <c r="O40" s="153"/>
      <c r="P40" s="153"/>
      <c r="Q40" s="153"/>
      <c r="R40" s="153"/>
      <c r="S40" s="153"/>
      <c r="T40" s="156">
        <v>45436</v>
      </c>
      <c r="U40" s="156"/>
      <c r="V40" s="156"/>
      <c r="W40" s="153"/>
      <c r="X40" s="156" t="e">
        <f t="shared" si="1"/>
        <v>#N/A</v>
      </c>
      <c r="Y40" s="153" t="e" cm="1">
        <f t="array" ref="Y40">INDEX(AB40:AZ40,MATCH(MAX(AB40:AZ40),AB40:AZ40,0)+1)</f>
        <v>#N/A</v>
      </c>
      <c r="Z40" s="153" t="e" cm="1">
        <f t="array" ref="Z40">INDEX(AB40:AZ40,MATCH(MAX(AB40:AZ40),AB40:AZ40,0)+2)</f>
        <v>#N/A</v>
      </c>
      <c r="AA40" s="154"/>
      <c r="AB40" s="153"/>
      <c r="AC40" s="153"/>
      <c r="AD40" s="153"/>
      <c r="AE40" s="153"/>
      <c r="AF40" s="153"/>
      <c r="AG40" s="153"/>
      <c r="AH40" s="153"/>
      <c r="AI40" s="153"/>
      <c r="AJ40" s="153"/>
      <c r="AK40" s="153"/>
      <c r="AL40" s="153"/>
      <c r="AM40" s="153"/>
      <c r="AN40" s="153"/>
      <c r="AO40" s="153"/>
      <c r="AP40" s="153"/>
      <c r="AQ40" s="153"/>
      <c r="AR40" s="153"/>
      <c r="AS40" s="153"/>
      <c r="AT40" s="153"/>
      <c r="AU40" s="153"/>
    </row>
    <row r="41" spans="1:47" s="151" customFormat="1">
      <c r="A41" s="145"/>
      <c r="B41" s="146"/>
      <c r="C41" s="147" t="s">
        <v>635</v>
      </c>
      <c r="D41" s="146"/>
      <c r="E41" s="146"/>
      <c r="F41" s="146"/>
      <c r="G41" s="148"/>
      <c r="H41" s="146"/>
      <c r="I41" s="146"/>
      <c r="J41" s="146"/>
      <c r="K41" s="146"/>
      <c r="L41" s="146"/>
      <c r="M41" s="146"/>
      <c r="N41" s="146"/>
      <c r="O41" s="146"/>
      <c r="P41" s="146"/>
      <c r="Q41" s="146"/>
      <c r="R41" s="146"/>
      <c r="S41" s="146"/>
      <c r="T41" s="149"/>
      <c r="U41" s="149"/>
      <c r="V41" s="149"/>
      <c r="W41" s="146"/>
      <c r="X41" s="149"/>
      <c r="Y41" s="146"/>
      <c r="Z41" s="146"/>
      <c r="AA41" s="148"/>
      <c r="AB41" s="146"/>
      <c r="AC41" s="146"/>
      <c r="AD41" s="146"/>
      <c r="AE41" s="146"/>
      <c r="AF41" s="146"/>
      <c r="AG41" s="146"/>
      <c r="AH41" s="146"/>
      <c r="AI41" s="146"/>
      <c r="AJ41" s="146"/>
      <c r="AK41" s="146"/>
      <c r="AL41" s="146"/>
      <c r="AM41" s="146"/>
      <c r="AN41" s="146"/>
      <c r="AO41" s="146"/>
      <c r="AP41" s="146"/>
      <c r="AQ41" s="146"/>
      <c r="AR41" s="146"/>
      <c r="AS41" s="146"/>
      <c r="AT41" s="146"/>
      <c r="AU41" s="146"/>
    </row>
    <row r="42" spans="1:47">
      <c r="A42" s="152">
        <v>18</v>
      </c>
      <c r="B42" s="153"/>
      <c r="C42" s="153" t="s">
        <v>558</v>
      </c>
      <c r="D42" s="153" t="s">
        <v>558</v>
      </c>
      <c r="E42" s="153" t="s">
        <v>558</v>
      </c>
      <c r="F42" s="153" t="s">
        <v>582</v>
      </c>
      <c r="G42" s="154" t="s">
        <v>636</v>
      </c>
      <c r="H42" s="153" t="s">
        <v>637</v>
      </c>
      <c r="I42" s="153" t="s">
        <v>562</v>
      </c>
      <c r="J42" s="155" t="s">
        <v>563</v>
      </c>
      <c r="K42" s="153"/>
      <c r="L42" s="153"/>
      <c r="M42" s="153"/>
      <c r="N42" s="153"/>
      <c r="O42" s="153"/>
      <c r="P42" s="153"/>
      <c r="Q42" s="153"/>
      <c r="R42" s="153"/>
      <c r="S42" s="153"/>
      <c r="T42" s="156" t="s">
        <v>582</v>
      </c>
      <c r="U42" s="156"/>
      <c r="V42" s="156"/>
      <c r="W42" s="153"/>
      <c r="X42" s="156" t="e">
        <f>INDEX(AB42:AZ42,MATCH(MAX(AB42:AZ42),AB42:AZ42,0))</f>
        <v>#N/A</v>
      </c>
      <c r="Y42" s="153" t="e" cm="1">
        <f t="array" ref="Y42">INDEX(AB42:AZ42,MATCH(MAX(AB42:AZ42),AB42:AZ42,0)+1)</f>
        <v>#N/A</v>
      </c>
      <c r="Z42" s="153" t="e" cm="1">
        <f t="array" ref="Z42">INDEX(AB42:AZ42,MATCH(MAX(AB42:AZ42),AB42:AZ42,0)+2)</f>
        <v>#N/A</v>
      </c>
      <c r="AA42" s="154"/>
      <c r="AB42" s="153"/>
      <c r="AC42" s="153"/>
      <c r="AD42" s="153"/>
      <c r="AE42" s="153"/>
      <c r="AF42" s="153"/>
      <c r="AG42" s="153"/>
      <c r="AH42" s="153"/>
      <c r="AI42" s="153"/>
      <c r="AJ42" s="153"/>
      <c r="AK42" s="153"/>
      <c r="AL42" s="153"/>
      <c r="AM42" s="153"/>
      <c r="AN42" s="153"/>
      <c r="AO42" s="153"/>
      <c r="AP42" s="153"/>
      <c r="AQ42" s="153"/>
      <c r="AR42" s="153"/>
      <c r="AS42" s="153"/>
      <c r="AT42" s="153"/>
      <c r="AU42" s="153"/>
    </row>
    <row r="43" spans="1:47" s="170" customFormat="1">
      <c r="A43" s="166"/>
      <c r="B43" s="167"/>
      <c r="C43" s="167"/>
      <c r="D43" s="167"/>
      <c r="E43" s="167"/>
      <c r="F43" s="167"/>
      <c r="G43" s="168"/>
      <c r="H43" s="167"/>
      <c r="I43" s="167"/>
      <c r="J43" s="167"/>
      <c r="K43" s="167"/>
      <c r="L43" s="167"/>
      <c r="M43" s="167"/>
      <c r="N43" s="167"/>
      <c r="O43" s="167"/>
      <c r="P43" s="167"/>
      <c r="Q43" s="167"/>
      <c r="R43" s="167"/>
      <c r="S43" s="167"/>
      <c r="T43" s="169"/>
      <c r="U43" s="169"/>
      <c r="V43" s="169"/>
      <c r="W43" s="167"/>
      <c r="X43" s="169"/>
      <c r="Y43" s="167"/>
      <c r="Z43" s="167"/>
      <c r="AA43" s="168"/>
      <c r="AB43" s="167"/>
      <c r="AC43" s="167"/>
      <c r="AD43" s="167"/>
      <c r="AE43" s="167"/>
      <c r="AF43" s="167"/>
      <c r="AG43" s="167"/>
      <c r="AH43" s="167"/>
      <c r="AI43" s="167"/>
      <c r="AJ43" s="167"/>
      <c r="AK43" s="167"/>
      <c r="AL43" s="167"/>
      <c r="AM43" s="167"/>
      <c r="AN43" s="167"/>
      <c r="AO43" s="167"/>
      <c r="AP43" s="167"/>
      <c r="AQ43" s="167"/>
      <c r="AR43" s="167"/>
      <c r="AS43" s="167"/>
      <c r="AT43" s="167"/>
      <c r="AU43" s="167"/>
    </row>
    <row r="44" spans="1:47">
      <c r="A44" s="152">
        <v>20</v>
      </c>
      <c r="B44" s="153"/>
      <c r="C44" s="153" t="s">
        <v>557</v>
      </c>
      <c r="D44" s="153" t="s">
        <v>558</v>
      </c>
      <c r="E44" s="153" t="s">
        <v>587</v>
      </c>
      <c r="F44" s="153" t="s">
        <v>582</v>
      </c>
      <c r="G44" s="154" t="s">
        <v>638</v>
      </c>
      <c r="H44" s="153" t="s">
        <v>637</v>
      </c>
      <c r="I44" s="153" t="s">
        <v>562</v>
      </c>
      <c r="J44" s="155" t="s">
        <v>563</v>
      </c>
      <c r="K44" s="153"/>
      <c r="L44" s="153"/>
      <c r="M44" s="153"/>
      <c r="N44" s="153"/>
      <c r="O44" s="153"/>
      <c r="P44" s="153"/>
      <c r="Q44" s="153"/>
      <c r="R44" s="153"/>
      <c r="S44" s="153"/>
      <c r="T44" s="156">
        <v>45415</v>
      </c>
      <c r="U44" s="156"/>
      <c r="V44" s="156"/>
      <c r="W44" s="153"/>
      <c r="X44" s="156" t="e">
        <f t="shared" ref="X44:X49" si="2">INDEX(AB44:AZ44,MATCH(MAX(AB44:AZ44),AB44:AZ44,0))</f>
        <v>#N/A</v>
      </c>
      <c r="Y44" s="153" t="e" cm="1">
        <f t="array" ref="Y44">INDEX(AB44:AZ44,MATCH(MAX(AB44:AZ44),AB44:AZ44,0)+1)</f>
        <v>#N/A</v>
      </c>
      <c r="Z44" s="153" t="e" cm="1">
        <f t="array" ref="Z44">INDEX(AB44:AZ44,MATCH(MAX(AB44:AZ44),AB44:AZ44,0)+2)</f>
        <v>#N/A</v>
      </c>
      <c r="AA44" s="154"/>
      <c r="AB44" s="153"/>
      <c r="AC44" s="153"/>
      <c r="AD44" s="153"/>
      <c r="AE44" s="153"/>
      <c r="AF44" s="153"/>
      <c r="AG44" s="153"/>
      <c r="AH44" s="153"/>
      <c r="AI44" s="153"/>
      <c r="AJ44" s="153"/>
      <c r="AK44" s="153"/>
      <c r="AL44" s="153"/>
      <c r="AM44" s="153"/>
      <c r="AN44" s="153"/>
      <c r="AO44" s="153"/>
      <c r="AP44" s="153"/>
      <c r="AQ44" s="153"/>
      <c r="AR44" s="153"/>
      <c r="AS44" s="153"/>
      <c r="AT44" s="153"/>
      <c r="AU44" s="153"/>
    </row>
    <row r="45" spans="1:47">
      <c r="A45" s="152">
        <v>19</v>
      </c>
      <c r="B45" s="153"/>
      <c r="C45" s="153" t="s">
        <v>557</v>
      </c>
      <c r="D45" s="153" t="s">
        <v>558</v>
      </c>
      <c r="E45" s="153" t="s">
        <v>639</v>
      </c>
      <c r="F45" s="153" t="s">
        <v>582</v>
      </c>
      <c r="G45" s="154" t="s">
        <v>640</v>
      </c>
      <c r="H45" s="153" t="s">
        <v>637</v>
      </c>
      <c r="I45" s="153" t="s">
        <v>562</v>
      </c>
      <c r="J45" s="155" t="s">
        <v>563</v>
      </c>
      <c r="K45" s="153"/>
      <c r="L45" s="153"/>
      <c r="M45" s="153"/>
      <c r="N45" s="153"/>
      <c r="O45" s="153"/>
      <c r="P45" s="153"/>
      <c r="Q45" s="153"/>
      <c r="R45" s="153"/>
      <c r="S45" s="153"/>
      <c r="T45" s="156">
        <v>45415</v>
      </c>
      <c r="U45" s="156"/>
      <c r="V45" s="156"/>
      <c r="W45" s="153"/>
      <c r="X45" s="156" t="e">
        <f t="shared" si="2"/>
        <v>#N/A</v>
      </c>
      <c r="Y45" s="153" t="e" cm="1">
        <f t="array" ref="Y45">INDEX(AB45:AZ45,MATCH(MAX(AB45:AZ45),AB45:AZ45,0)+1)</f>
        <v>#N/A</v>
      </c>
      <c r="Z45" s="153" t="e" cm="1">
        <f t="array" ref="Z45">INDEX(AB45:AZ45,MATCH(MAX(AB45:AZ45),AB45:AZ45,0)+2)</f>
        <v>#N/A</v>
      </c>
      <c r="AA45" s="154"/>
      <c r="AB45" s="153"/>
      <c r="AC45" s="153"/>
      <c r="AD45" s="153"/>
      <c r="AE45" s="153"/>
      <c r="AF45" s="153"/>
      <c r="AG45" s="153"/>
      <c r="AH45" s="153"/>
      <c r="AI45" s="153"/>
      <c r="AJ45" s="153"/>
      <c r="AK45" s="153"/>
      <c r="AL45" s="153"/>
      <c r="AM45" s="153"/>
      <c r="AN45" s="153"/>
      <c r="AO45" s="153"/>
      <c r="AP45" s="153"/>
      <c r="AQ45" s="153"/>
      <c r="AR45" s="153"/>
      <c r="AS45" s="153"/>
      <c r="AT45" s="153"/>
      <c r="AU45" s="153"/>
    </row>
    <row r="46" spans="1:47">
      <c r="A46" s="152">
        <v>23</v>
      </c>
      <c r="B46" s="153"/>
      <c r="C46" s="153" t="s">
        <v>557</v>
      </c>
      <c r="D46" s="153" t="s">
        <v>558</v>
      </c>
      <c r="E46" s="153" t="s">
        <v>641</v>
      </c>
      <c r="F46" s="153" t="s">
        <v>582</v>
      </c>
      <c r="G46" s="154" t="s">
        <v>642</v>
      </c>
      <c r="H46" s="153" t="s">
        <v>637</v>
      </c>
      <c r="I46" s="153" t="s">
        <v>562</v>
      </c>
      <c r="J46" s="155" t="s">
        <v>563</v>
      </c>
      <c r="K46" s="153"/>
      <c r="L46" s="153"/>
      <c r="M46" s="153"/>
      <c r="N46" s="153"/>
      <c r="O46" s="153"/>
      <c r="P46" s="153"/>
      <c r="Q46" s="153"/>
      <c r="R46" s="153"/>
      <c r="S46" s="153"/>
      <c r="T46" s="156">
        <v>45422</v>
      </c>
      <c r="U46" s="156"/>
      <c r="V46" s="156" t="s">
        <v>643</v>
      </c>
      <c r="W46" s="156" t="s">
        <v>643</v>
      </c>
      <c r="X46" s="156" t="e">
        <f t="shared" si="2"/>
        <v>#N/A</v>
      </c>
      <c r="Y46" s="153" t="e" cm="1">
        <f t="array" ref="Y46">INDEX(AB46:AZ46,MATCH(MAX(AB46:AZ46),AB46:AZ46,0)+1)</f>
        <v>#N/A</v>
      </c>
      <c r="Z46" s="153" t="e" cm="1">
        <f t="array" ref="Z46">INDEX(AB46:AZ46,MATCH(MAX(AB46:AZ46),AB46:AZ46,0)+2)</f>
        <v>#N/A</v>
      </c>
      <c r="AA46" s="154"/>
      <c r="AB46" s="153"/>
      <c r="AC46" s="153"/>
      <c r="AD46" s="153"/>
      <c r="AE46" s="153"/>
      <c r="AF46" s="153"/>
      <c r="AG46" s="153"/>
      <c r="AH46" s="153"/>
      <c r="AI46" s="153"/>
      <c r="AJ46" s="153"/>
      <c r="AK46" s="153"/>
      <c r="AL46" s="153"/>
      <c r="AM46" s="153"/>
      <c r="AN46" s="153"/>
      <c r="AO46" s="153"/>
      <c r="AP46" s="153"/>
      <c r="AQ46" s="153"/>
      <c r="AR46" s="153"/>
      <c r="AS46" s="153"/>
      <c r="AT46" s="153"/>
      <c r="AU46" s="153"/>
    </row>
    <row r="47" spans="1:47">
      <c r="A47" s="152">
        <v>22</v>
      </c>
      <c r="B47" s="153"/>
      <c r="C47" s="153" t="s">
        <v>570</v>
      </c>
      <c r="D47" s="153" t="s">
        <v>558</v>
      </c>
      <c r="E47" s="153" t="s">
        <v>587</v>
      </c>
      <c r="F47" s="153" t="s">
        <v>582</v>
      </c>
      <c r="G47" s="154" t="s">
        <v>644</v>
      </c>
      <c r="H47" s="153" t="s">
        <v>637</v>
      </c>
      <c r="I47" s="153" t="s">
        <v>562</v>
      </c>
      <c r="J47" s="155" t="s">
        <v>563</v>
      </c>
      <c r="K47" s="153"/>
      <c r="L47" s="153"/>
      <c r="M47" s="153"/>
      <c r="N47" s="153"/>
      <c r="O47" s="153"/>
      <c r="P47" s="153"/>
      <c r="Q47" s="153"/>
      <c r="R47" s="153"/>
      <c r="S47" s="153"/>
      <c r="T47" s="156">
        <v>45429</v>
      </c>
      <c r="U47" s="156"/>
      <c r="V47" s="156"/>
      <c r="W47" s="153"/>
      <c r="X47" s="156" t="e">
        <f t="shared" si="2"/>
        <v>#N/A</v>
      </c>
      <c r="Y47" s="153" t="e" cm="1">
        <f t="array" ref="Y47">INDEX(AB47:AZ47,MATCH(MAX(AB47:AZ47),AB47:AZ47,0)+1)</f>
        <v>#N/A</v>
      </c>
      <c r="Z47" s="153" t="e" cm="1">
        <f t="array" ref="Z47">INDEX(AB47:AZ47,MATCH(MAX(AB47:AZ47),AB47:AZ47,0)+2)</f>
        <v>#N/A</v>
      </c>
      <c r="AA47" s="154"/>
      <c r="AB47" s="153"/>
      <c r="AC47" s="153"/>
      <c r="AD47" s="153"/>
      <c r="AE47" s="153"/>
      <c r="AF47" s="153"/>
      <c r="AG47" s="153"/>
      <c r="AH47" s="153"/>
      <c r="AI47" s="153"/>
      <c r="AJ47" s="153"/>
      <c r="AK47" s="153"/>
      <c r="AL47" s="153"/>
      <c r="AM47" s="153"/>
      <c r="AN47" s="153"/>
      <c r="AO47" s="153"/>
      <c r="AP47" s="153"/>
      <c r="AQ47" s="153"/>
      <c r="AR47" s="153"/>
      <c r="AS47" s="153"/>
      <c r="AT47" s="153"/>
      <c r="AU47" s="153"/>
    </row>
    <row r="48" spans="1:47">
      <c r="A48" s="152">
        <v>21</v>
      </c>
      <c r="B48" s="153"/>
      <c r="C48" s="153" t="s">
        <v>570</v>
      </c>
      <c r="D48" s="153" t="s">
        <v>558</v>
      </c>
      <c r="E48" s="153" t="s">
        <v>639</v>
      </c>
      <c r="F48" s="153" t="s">
        <v>582</v>
      </c>
      <c r="G48" s="154" t="s">
        <v>645</v>
      </c>
      <c r="H48" s="153" t="s">
        <v>637</v>
      </c>
      <c r="I48" s="153" t="s">
        <v>562</v>
      </c>
      <c r="J48" s="155" t="s">
        <v>563</v>
      </c>
      <c r="K48" s="153"/>
      <c r="L48" s="153"/>
      <c r="M48" s="153"/>
      <c r="N48" s="153"/>
      <c r="O48" s="153"/>
      <c r="P48" s="153"/>
      <c r="Q48" s="153"/>
      <c r="R48" s="153"/>
      <c r="S48" s="153"/>
      <c r="T48" s="156">
        <v>45429</v>
      </c>
      <c r="U48" s="156"/>
      <c r="V48" s="156"/>
      <c r="W48" s="153"/>
      <c r="X48" s="156" t="e">
        <f t="shared" si="2"/>
        <v>#N/A</v>
      </c>
      <c r="Y48" s="153" t="e" cm="1">
        <f t="array" ref="Y48">INDEX(AB48:AZ48,MATCH(MAX(AB48:AZ48),AB48:AZ48,0)+1)</f>
        <v>#N/A</v>
      </c>
      <c r="Z48" s="153" t="e" cm="1">
        <f t="array" ref="Z48">INDEX(AB48:AZ48,MATCH(MAX(AB48:AZ48),AB48:AZ48,0)+2)</f>
        <v>#N/A</v>
      </c>
      <c r="AA48" s="154"/>
      <c r="AB48" s="153"/>
      <c r="AC48" s="153"/>
      <c r="AD48" s="153"/>
      <c r="AE48" s="153"/>
      <c r="AF48" s="153"/>
      <c r="AG48" s="153"/>
      <c r="AH48" s="153"/>
      <c r="AI48" s="153"/>
      <c r="AJ48" s="153"/>
      <c r="AK48" s="153"/>
      <c r="AL48" s="153"/>
      <c r="AM48" s="153"/>
      <c r="AN48" s="153"/>
      <c r="AO48" s="153"/>
      <c r="AP48" s="153"/>
      <c r="AQ48" s="153"/>
      <c r="AR48" s="153"/>
      <c r="AS48" s="153"/>
      <c r="AT48" s="153"/>
      <c r="AU48" s="153"/>
    </row>
    <row r="49" spans="1:47">
      <c r="A49" s="152">
        <v>24</v>
      </c>
      <c r="B49" s="153"/>
      <c r="C49" s="153" t="s">
        <v>570</v>
      </c>
      <c r="D49" s="153" t="s">
        <v>558</v>
      </c>
      <c r="E49" s="153" t="s">
        <v>641</v>
      </c>
      <c r="F49" s="153" t="s">
        <v>582</v>
      </c>
      <c r="G49" s="154" t="s">
        <v>646</v>
      </c>
      <c r="H49" s="153" t="s">
        <v>637</v>
      </c>
      <c r="I49" s="153" t="s">
        <v>562</v>
      </c>
      <c r="J49" s="155" t="s">
        <v>563</v>
      </c>
      <c r="K49" s="153"/>
      <c r="L49" s="153"/>
      <c r="M49" s="153"/>
      <c r="N49" s="153"/>
      <c r="O49" s="153"/>
      <c r="P49" s="153"/>
      <c r="Q49" s="153"/>
      <c r="R49" s="153"/>
      <c r="S49" s="153"/>
      <c r="T49" s="156">
        <v>45436</v>
      </c>
      <c r="U49" s="156"/>
      <c r="V49" s="156" t="s">
        <v>643</v>
      </c>
      <c r="W49" s="156" t="s">
        <v>643</v>
      </c>
      <c r="X49" s="156" t="e">
        <f t="shared" si="2"/>
        <v>#N/A</v>
      </c>
      <c r="Y49" s="153" t="e" cm="1">
        <f t="array" ref="Y49">INDEX(AB49:AZ49,MATCH(MAX(AB49:AZ49),AB49:AZ49,0)+1)</f>
        <v>#N/A</v>
      </c>
      <c r="Z49" s="153" t="e" cm="1">
        <f t="array" ref="Z49">INDEX(AB49:AZ49,MATCH(MAX(AB49:AZ49),AB49:AZ49,0)+2)</f>
        <v>#N/A</v>
      </c>
      <c r="AA49" s="154"/>
      <c r="AB49" s="153"/>
      <c r="AC49" s="153"/>
      <c r="AD49" s="153"/>
      <c r="AE49" s="153"/>
      <c r="AF49" s="153"/>
      <c r="AG49" s="153"/>
      <c r="AH49" s="153"/>
      <c r="AI49" s="153"/>
      <c r="AJ49" s="153"/>
      <c r="AK49" s="153"/>
      <c r="AL49" s="153"/>
      <c r="AM49" s="153"/>
      <c r="AN49" s="153"/>
      <c r="AO49" s="153"/>
      <c r="AP49" s="153"/>
      <c r="AQ49" s="153"/>
      <c r="AR49" s="153"/>
      <c r="AS49" s="153"/>
      <c r="AT49" s="153"/>
      <c r="AU49" s="153"/>
    </row>
    <row r="50" spans="1:47" s="170" customFormat="1">
      <c r="A50" s="166"/>
      <c r="B50" s="167"/>
      <c r="C50" s="167"/>
      <c r="D50" s="167"/>
      <c r="E50" s="167"/>
      <c r="F50" s="167"/>
      <c r="G50" s="168"/>
      <c r="H50" s="167"/>
      <c r="I50" s="167"/>
      <c r="J50" s="167"/>
      <c r="K50" s="167"/>
      <c r="L50" s="167"/>
      <c r="M50" s="167"/>
      <c r="N50" s="167"/>
      <c r="O50" s="167"/>
      <c r="P50" s="167"/>
      <c r="Q50" s="167"/>
      <c r="R50" s="167"/>
      <c r="S50" s="167"/>
      <c r="T50" s="169"/>
      <c r="U50" s="169"/>
      <c r="V50" s="169"/>
      <c r="W50" s="169"/>
      <c r="X50" s="169"/>
      <c r="Y50" s="167"/>
      <c r="Z50" s="167"/>
      <c r="AA50" s="168"/>
      <c r="AB50" s="167"/>
      <c r="AC50" s="167"/>
      <c r="AD50" s="167"/>
      <c r="AE50" s="167"/>
      <c r="AF50" s="167"/>
      <c r="AG50" s="167"/>
      <c r="AH50" s="167"/>
      <c r="AI50" s="167"/>
      <c r="AJ50" s="167"/>
      <c r="AK50" s="167"/>
      <c r="AL50" s="167"/>
      <c r="AM50" s="167"/>
      <c r="AN50" s="167"/>
      <c r="AO50" s="167"/>
      <c r="AP50" s="167"/>
      <c r="AQ50" s="167"/>
      <c r="AR50" s="167"/>
      <c r="AS50" s="167"/>
      <c r="AT50" s="167"/>
      <c r="AU50" s="167"/>
    </row>
    <row r="51" spans="1:47">
      <c r="A51" s="152">
        <v>26</v>
      </c>
      <c r="B51" s="153"/>
      <c r="C51" s="153" t="s">
        <v>557</v>
      </c>
      <c r="D51" s="153">
        <v>3</v>
      </c>
      <c r="E51" s="153" t="s">
        <v>587</v>
      </c>
      <c r="F51" s="153" t="s">
        <v>757</v>
      </c>
      <c r="G51" s="154" t="s">
        <v>758</v>
      </c>
      <c r="H51" s="153" t="s">
        <v>637</v>
      </c>
      <c r="I51" s="153" t="s">
        <v>562</v>
      </c>
      <c r="J51" s="155" t="s">
        <v>563</v>
      </c>
      <c r="K51" s="153"/>
      <c r="L51" s="153"/>
      <c r="M51" s="153"/>
      <c r="N51" s="153"/>
      <c r="O51" s="153"/>
      <c r="P51" s="153"/>
      <c r="Q51" s="153"/>
      <c r="R51" s="153"/>
      <c r="S51" s="153"/>
      <c r="T51" s="156">
        <v>45415</v>
      </c>
      <c r="U51" s="156"/>
      <c r="V51" s="156"/>
      <c r="W51" s="153"/>
      <c r="X51" s="156" t="e">
        <f t="shared" ref="X51:X70" si="3">INDEX(AB51:AZ51,MATCH(MAX(AB51:AZ51),AB51:AZ51,0))</f>
        <v>#N/A</v>
      </c>
      <c r="Y51" s="153" t="e" cm="1">
        <f t="array" ref="Y51">INDEX(AB51:AZ51,MATCH(MAX(AB51:AZ51),AB51:AZ51,0)+1)</f>
        <v>#N/A</v>
      </c>
      <c r="Z51" s="153" t="e" cm="1">
        <f t="array" ref="Z51">INDEX(AB51:AZ51,MATCH(MAX(AB51:AZ51),AB51:AZ51,0)+2)</f>
        <v>#N/A</v>
      </c>
      <c r="AA51" s="154"/>
      <c r="AB51" s="153"/>
      <c r="AC51" s="153"/>
      <c r="AD51" s="153"/>
      <c r="AE51" s="153"/>
      <c r="AF51" s="153"/>
      <c r="AG51" s="153"/>
      <c r="AH51" s="153"/>
      <c r="AI51" s="153"/>
      <c r="AJ51" s="153"/>
      <c r="AK51" s="153"/>
      <c r="AL51" s="153"/>
      <c r="AM51" s="153"/>
      <c r="AN51" s="153"/>
      <c r="AO51" s="153"/>
      <c r="AP51" s="153"/>
      <c r="AQ51" s="153"/>
      <c r="AR51" s="153"/>
      <c r="AS51" s="153"/>
      <c r="AT51" s="153"/>
      <c r="AU51" s="153"/>
    </row>
    <row r="52" spans="1:47">
      <c r="A52" s="152">
        <v>26</v>
      </c>
      <c r="B52" s="153"/>
      <c r="C52" s="153" t="s">
        <v>557</v>
      </c>
      <c r="D52" s="153">
        <v>3</v>
      </c>
      <c r="E52" s="153" t="s">
        <v>587</v>
      </c>
      <c r="F52" s="153" t="s">
        <v>759</v>
      </c>
      <c r="G52" s="154" t="s">
        <v>760</v>
      </c>
      <c r="H52" s="153" t="s">
        <v>637</v>
      </c>
      <c r="I52" s="153" t="s">
        <v>562</v>
      </c>
      <c r="J52" s="155" t="s">
        <v>563</v>
      </c>
      <c r="K52" s="153"/>
      <c r="L52" s="153"/>
      <c r="M52" s="153"/>
      <c r="N52" s="153"/>
      <c r="O52" s="153"/>
      <c r="P52" s="153"/>
      <c r="Q52" s="153"/>
      <c r="R52" s="153"/>
      <c r="S52" s="153"/>
      <c r="T52" s="156">
        <v>45415</v>
      </c>
      <c r="U52" s="156"/>
      <c r="V52" s="156"/>
      <c r="W52" s="153"/>
      <c r="X52" s="156" t="e">
        <f t="shared" si="3"/>
        <v>#N/A</v>
      </c>
      <c r="Y52" s="153" t="e" cm="1">
        <f t="array" ref="Y52">INDEX(AB52:AZ52,MATCH(MAX(AB52:AZ52),AB52:AZ52,0)+1)</f>
        <v>#N/A</v>
      </c>
      <c r="Z52" s="153" t="e" cm="1">
        <f t="array" ref="Z52">INDEX(AB52:AZ52,MATCH(MAX(AB52:AZ52),AB52:AZ52,0)+2)</f>
        <v>#N/A</v>
      </c>
      <c r="AA52" s="154"/>
      <c r="AB52" s="153"/>
      <c r="AC52" s="153"/>
      <c r="AD52" s="153"/>
      <c r="AE52" s="153"/>
      <c r="AF52" s="153"/>
      <c r="AG52" s="153"/>
      <c r="AH52" s="153"/>
      <c r="AI52" s="153"/>
      <c r="AJ52" s="153"/>
      <c r="AK52" s="153"/>
      <c r="AL52" s="153"/>
      <c r="AM52" s="153"/>
      <c r="AN52" s="153"/>
      <c r="AO52" s="153"/>
      <c r="AP52" s="153"/>
      <c r="AQ52" s="153"/>
      <c r="AR52" s="153"/>
      <c r="AS52" s="153"/>
      <c r="AT52" s="153"/>
      <c r="AU52" s="153"/>
    </row>
    <row r="53" spans="1:47">
      <c r="A53" s="152">
        <v>27</v>
      </c>
      <c r="B53" s="153"/>
      <c r="C53" s="153" t="s">
        <v>557</v>
      </c>
      <c r="D53" s="153">
        <v>3</v>
      </c>
      <c r="E53" s="153" t="s">
        <v>587</v>
      </c>
      <c r="F53" s="153" t="s">
        <v>761</v>
      </c>
      <c r="G53" s="154" t="s">
        <v>762</v>
      </c>
      <c r="H53" s="153" t="s">
        <v>637</v>
      </c>
      <c r="I53" s="153" t="s">
        <v>562</v>
      </c>
      <c r="J53" s="155" t="s">
        <v>563</v>
      </c>
      <c r="K53" s="153"/>
      <c r="L53" s="153"/>
      <c r="M53" s="153"/>
      <c r="N53" s="153"/>
      <c r="O53" s="153"/>
      <c r="P53" s="153"/>
      <c r="Q53" s="153"/>
      <c r="R53" s="153"/>
      <c r="S53" s="153"/>
      <c r="T53" s="156">
        <v>45415</v>
      </c>
      <c r="U53" s="156"/>
      <c r="V53" s="156"/>
      <c r="W53" s="153"/>
      <c r="X53" s="156" t="e">
        <f t="shared" si="3"/>
        <v>#N/A</v>
      </c>
      <c r="Y53" s="153" t="e" cm="1">
        <f t="array" ref="Y53">INDEX(AB53:AZ53,MATCH(MAX(AB53:AZ53),AB53:AZ53,0)+1)</f>
        <v>#N/A</v>
      </c>
      <c r="Z53" s="153" t="e" cm="1">
        <f t="array" ref="Z53">INDEX(AB53:AZ53,MATCH(MAX(AB53:AZ53),AB53:AZ53,0)+2)</f>
        <v>#N/A</v>
      </c>
      <c r="AA53" s="154"/>
      <c r="AB53" s="153"/>
      <c r="AC53" s="153"/>
      <c r="AD53" s="153"/>
      <c r="AE53" s="153"/>
      <c r="AF53" s="153"/>
      <c r="AG53" s="153"/>
      <c r="AH53" s="153"/>
      <c r="AI53" s="153"/>
      <c r="AJ53" s="153"/>
      <c r="AK53" s="153"/>
      <c r="AL53" s="153"/>
      <c r="AM53" s="153"/>
      <c r="AN53" s="153"/>
      <c r="AO53" s="153"/>
      <c r="AP53" s="153"/>
      <c r="AQ53" s="153"/>
      <c r="AR53" s="153"/>
      <c r="AS53" s="153"/>
      <c r="AT53" s="153"/>
      <c r="AU53" s="153"/>
    </row>
    <row r="54" spans="1:47">
      <c r="A54" s="152"/>
      <c r="B54" s="153"/>
      <c r="C54" s="153" t="s">
        <v>557</v>
      </c>
      <c r="D54" s="153">
        <v>3</v>
      </c>
      <c r="E54" s="153" t="s">
        <v>639</v>
      </c>
      <c r="F54" s="153" t="s">
        <v>763</v>
      </c>
      <c r="G54" s="154" t="s">
        <v>764</v>
      </c>
      <c r="H54" s="153" t="s">
        <v>637</v>
      </c>
      <c r="I54" s="153" t="s">
        <v>562</v>
      </c>
      <c r="J54" s="155" t="s">
        <v>563</v>
      </c>
      <c r="K54" s="153"/>
      <c r="L54" s="153"/>
      <c r="M54" s="153"/>
      <c r="N54" s="153"/>
      <c r="O54" s="153"/>
      <c r="P54" s="153"/>
      <c r="Q54" s="153"/>
      <c r="R54" s="153"/>
      <c r="S54" s="153"/>
      <c r="T54" s="156">
        <v>45415</v>
      </c>
      <c r="U54" s="156"/>
      <c r="V54" s="156"/>
      <c r="W54" s="153"/>
      <c r="X54" s="156" t="e">
        <f t="shared" si="3"/>
        <v>#N/A</v>
      </c>
      <c r="Y54" s="153" t="e" cm="1">
        <f t="array" ref="Y54">INDEX(AB54:AZ54,MATCH(MAX(AB54:AZ54),AB54:AZ54,0)+1)</f>
        <v>#N/A</v>
      </c>
      <c r="Z54" s="153" t="e" cm="1">
        <f t="array" ref="Z54">INDEX(AB54:AZ54,MATCH(MAX(AB54:AZ54),AB54:AZ54,0)+2)</f>
        <v>#N/A</v>
      </c>
      <c r="AA54" s="154"/>
      <c r="AB54" s="153"/>
      <c r="AC54" s="153"/>
      <c r="AD54" s="153"/>
      <c r="AE54" s="153"/>
      <c r="AF54" s="153"/>
      <c r="AG54" s="153"/>
      <c r="AH54" s="153"/>
      <c r="AI54" s="153"/>
      <c r="AJ54" s="153"/>
      <c r="AK54" s="153"/>
      <c r="AL54" s="153"/>
      <c r="AM54" s="153"/>
      <c r="AN54" s="153"/>
      <c r="AO54" s="153"/>
      <c r="AP54" s="153"/>
      <c r="AQ54" s="153"/>
      <c r="AR54" s="153"/>
      <c r="AS54" s="153"/>
      <c r="AT54" s="153"/>
      <c r="AU54" s="153"/>
    </row>
    <row r="55" spans="1:47">
      <c r="A55" s="152">
        <v>29</v>
      </c>
      <c r="B55" s="153"/>
      <c r="C55" s="153" t="s">
        <v>557</v>
      </c>
      <c r="D55" s="153">
        <v>3</v>
      </c>
      <c r="E55" s="153" t="s">
        <v>639</v>
      </c>
      <c r="F55" s="153" t="s">
        <v>765</v>
      </c>
      <c r="G55" s="154" t="s">
        <v>766</v>
      </c>
      <c r="H55" s="153" t="s">
        <v>637</v>
      </c>
      <c r="I55" s="153" t="s">
        <v>562</v>
      </c>
      <c r="J55" s="155" t="s">
        <v>563</v>
      </c>
      <c r="K55" s="153"/>
      <c r="L55" s="153"/>
      <c r="M55" s="153"/>
      <c r="N55" s="153"/>
      <c r="O55" s="153"/>
      <c r="P55" s="153"/>
      <c r="Q55" s="153"/>
      <c r="R55" s="153"/>
      <c r="S55" s="153"/>
      <c r="T55" s="156">
        <v>45415</v>
      </c>
      <c r="U55" s="156"/>
      <c r="V55" s="156"/>
      <c r="W55" s="153"/>
      <c r="X55" s="156" t="e">
        <f t="shared" si="3"/>
        <v>#N/A</v>
      </c>
      <c r="Y55" s="153" t="e" cm="1">
        <f t="array" ref="Y55">INDEX(AB55:AZ55,MATCH(MAX(AB55:AZ55),AB55:AZ55,0)+1)</f>
        <v>#N/A</v>
      </c>
      <c r="Z55" s="153" t="e" cm="1">
        <f t="array" ref="Z55">INDEX(AB55:AZ55,MATCH(MAX(AB55:AZ55),AB55:AZ55,0)+2)</f>
        <v>#N/A</v>
      </c>
      <c r="AA55" s="154"/>
      <c r="AB55" s="153"/>
      <c r="AC55" s="153"/>
      <c r="AD55" s="153"/>
      <c r="AE55" s="153"/>
      <c r="AF55" s="153"/>
      <c r="AG55" s="153"/>
      <c r="AH55" s="153"/>
      <c r="AI55" s="153"/>
      <c r="AJ55" s="153"/>
      <c r="AK55" s="153"/>
      <c r="AL55" s="153"/>
      <c r="AM55" s="153"/>
      <c r="AN55" s="153"/>
      <c r="AO55" s="153"/>
      <c r="AP55" s="153"/>
      <c r="AQ55" s="153"/>
      <c r="AR55" s="153"/>
      <c r="AS55" s="153"/>
      <c r="AT55" s="153"/>
      <c r="AU55" s="153"/>
    </row>
    <row r="56" spans="1:47">
      <c r="A56" s="152">
        <v>30</v>
      </c>
      <c r="B56" s="153"/>
      <c r="C56" s="153" t="s">
        <v>557</v>
      </c>
      <c r="D56" s="153">
        <v>3</v>
      </c>
      <c r="E56" s="153" t="s">
        <v>639</v>
      </c>
      <c r="F56" s="153" t="s">
        <v>767</v>
      </c>
      <c r="G56" s="154" t="s">
        <v>768</v>
      </c>
      <c r="H56" s="153" t="s">
        <v>637</v>
      </c>
      <c r="I56" s="153" t="s">
        <v>562</v>
      </c>
      <c r="J56" s="155" t="s">
        <v>563</v>
      </c>
      <c r="K56" s="153"/>
      <c r="L56" s="153"/>
      <c r="M56" s="153"/>
      <c r="N56" s="153"/>
      <c r="O56" s="153"/>
      <c r="P56" s="153"/>
      <c r="Q56" s="153"/>
      <c r="R56" s="153"/>
      <c r="S56" s="153"/>
      <c r="T56" s="156">
        <v>45415</v>
      </c>
      <c r="U56" s="156"/>
      <c r="V56" s="156"/>
      <c r="W56" s="153"/>
      <c r="X56" s="156" t="e">
        <f t="shared" si="3"/>
        <v>#N/A</v>
      </c>
      <c r="Y56" s="153" t="e" cm="1">
        <f t="array" ref="Y56">INDEX(AB56:AZ56,MATCH(MAX(AB56:AZ56),AB56:AZ56,0)+1)</f>
        <v>#N/A</v>
      </c>
      <c r="Z56" s="153" t="e" cm="1">
        <f t="array" ref="Z56">INDEX(AB56:AZ56,MATCH(MAX(AB56:AZ56),AB56:AZ56,0)+2)</f>
        <v>#N/A</v>
      </c>
      <c r="AA56" s="154"/>
      <c r="AB56" s="153"/>
      <c r="AC56" s="153"/>
      <c r="AD56" s="153"/>
      <c r="AE56" s="153"/>
      <c r="AF56" s="153"/>
      <c r="AG56" s="153"/>
      <c r="AH56" s="153"/>
      <c r="AI56" s="153"/>
      <c r="AJ56" s="153"/>
      <c r="AK56" s="153"/>
      <c r="AL56" s="153"/>
      <c r="AM56" s="153"/>
      <c r="AN56" s="153"/>
      <c r="AO56" s="153"/>
      <c r="AP56" s="153"/>
      <c r="AQ56" s="153"/>
      <c r="AR56" s="153"/>
      <c r="AS56" s="153"/>
      <c r="AT56" s="153"/>
      <c r="AU56" s="153"/>
    </row>
    <row r="57" spans="1:47">
      <c r="A57" s="152"/>
      <c r="B57" s="153"/>
      <c r="C57" s="153" t="s">
        <v>557</v>
      </c>
      <c r="D57" s="153">
        <v>3</v>
      </c>
      <c r="E57" s="153" t="s">
        <v>641</v>
      </c>
      <c r="F57" s="153" t="s">
        <v>769</v>
      </c>
      <c r="G57" s="154" t="s">
        <v>770</v>
      </c>
      <c r="H57" s="153" t="s">
        <v>637</v>
      </c>
      <c r="I57" s="153" t="s">
        <v>562</v>
      </c>
      <c r="J57" s="155" t="s">
        <v>563</v>
      </c>
      <c r="K57" s="153"/>
      <c r="L57" s="153"/>
      <c r="M57" s="153"/>
      <c r="N57" s="153"/>
      <c r="O57" s="153"/>
      <c r="P57" s="153"/>
      <c r="Q57" s="153"/>
      <c r="R57" s="153"/>
      <c r="S57" s="153"/>
      <c r="T57" s="156">
        <v>45422</v>
      </c>
      <c r="U57" s="156"/>
      <c r="V57" s="156"/>
      <c r="W57" s="153"/>
      <c r="X57" s="156" t="e">
        <f t="shared" si="3"/>
        <v>#N/A</v>
      </c>
      <c r="Y57" s="153" t="e" cm="1">
        <f t="array" ref="Y57">INDEX(AB57:AZ57,MATCH(MAX(AB57:AZ57),AB57:AZ57,0)+1)</f>
        <v>#N/A</v>
      </c>
      <c r="Z57" s="153" t="e" cm="1">
        <f t="array" ref="Z57">INDEX(AB57:AZ57,MATCH(MAX(AB57:AZ57),AB57:AZ57,0)+2)</f>
        <v>#N/A</v>
      </c>
      <c r="AA57" s="154"/>
      <c r="AB57" s="153"/>
      <c r="AC57" s="153"/>
      <c r="AD57" s="153"/>
      <c r="AE57" s="153"/>
      <c r="AF57" s="153"/>
      <c r="AG57" s="153"/>
      <c r="AH57" s="153"/>
      <c r="AI57" s="153"/>
      <c r="AJ57" s="153"/>
      <c r="AK57" s="153"/>
      <c r="AL57" s="153"/>
      <c r="AM57" s="153"/>
      <c r="AN57" s="153"/>
      <c r="AO57" s="153"/>
      <c r="AP57" s="153"/>
      <c r="AQ57" s="153"/>
      <c r="AR57" s="153"/>
      <c r="AS57" s="153"/>
      <c r="AT57" s="153"/>
      <c r="AU57" s="153"/>
    </row>
    <row r="58" spans="1:47">
      <c r="A58" s="152">
        <v>28</v>
      </c>
      <c r="B58" s="153"/>
      <c r="C58" s="153" t="s">
        <v>557</v>
      </c>
      <c r="D58" s="153">
        <v>3</v>
      </c>
      <c r="E58" s="153" t="s">
        <v>641</v>
      </c>
      <c r="F58" s="153" t="s">
        <v>771</v>
      </c>
      <c r="G58" s="154" t="s">
        <v>772</v>
      </c>
      <c r="H58" s="153" t="s">
        <v>637</v>
      </c>
      <c r="I58" s="153" t="s">
        <v>562</v>
      </c>
      <c r="J58" s="155" t="s">
        <v>563</v>
      </c>
      <c r="K58" s="153"/>
      <c r="L58" s="153"/>
      <c r="M58" s="153"/>
      <c r="N58" s="153"/>
      <c r="O58" s="153"/>
      <c r="P58" s="153"/>
      <c r="Q58" s="153"/>
      <c r="R58" s="153"/>
      <c r="S58" s="153"/>
      <c r="T58" s="156">
        <v>45422</v>
      </c>
      <c r="U58" s="156"/>
      <c r="V58" s="156"/>
      <c r="W58" s="153"/>
      <c r="X58" s="156" t="e">
        <f t="shared" si="3"/>
        <v>#N/A</v>
      </c>
      <c r="Y58" s="153" t="e" cm="1">
        <f t="array" ref="Y58">INDEX(AB58:AZ58,MATCH(MAX(AB58:AZ58),AB58:AZ58,0)+1)</f>
        <v>#N/A</v>
      </c>
      <c r="Z58" s="153" t="e" cm="1">
        <f t="array" ref="Z58">INDEX(AB58:AZ58,MATCH(MAX(AB58:AZ58),AB58:AZ58,0)+2)</f>
        <v>#N/A</v>
      </c>
      <c r="AA58" s="154"/>
      <c r="AB58" s="153"/>
      <c r="AC58" s="153"/>
      <c r="AD58" s="153"/>
      <c r="AE58" s="153"/>
      <c r="AF58" s="153"/>
      <c r="AG58" s="153"/>
      <c r="AH58" s="153"/>
      <c r="AI58" s="153"/>
      <c r="AJ58" s="153"/>
      <c r="AK58" s="153"/>
      <c r="AL58" s="153"/>
      <c r="AM58" s="153"/>
      <c r="AN58" s="153"/>
      <c r="AO58" s="153"/>
      <c r="AP58" s="153"/>
      <c r="AQ58" s="153"/>
      <c r="AR58" s="153"/>
      <c r="AS58" s="153"/>
      <c r="AT58" s="153"/>
      <c r="AU58" s="153"/>
    </row>
    <row r="59" spans="1:47">
      <c r="A59" s="152"/>
      <c r="B59" s="153"/>
      <c r="C59" s="153" t="s">
        <v>557</v>
      </c>
      <c r="D59" s="153">
        <v>3</v>
      </c>
      <c r="E59" s="153" t="s">
        <v>663</v>
      </c>
      <c r="F59" s="153" t="s">
        <v>773</v>
      </c>
      <c r="G59" s="154" t="s">
        <v>774</v>
      </c>
      <c r="H59" s="153" t="s">
        <v>637</v>
      </c>
      <c r="I59" s="153" t="s">
        <v>562</v>
      </c>
      <c r="J59" s="155" t="s">
        <v>563</v>
      </c>
      <c r="K59" s="153"/>
      <c r="L59" s="153"/>
      <c r="M59" s="153"/>
      <c r="N59" s="153"/>
      <c r="O59" s="153"/>
      <c r="P59" s="153"/>
      <c r="Q59" s="153"/>
      <c r="R59" s="153"/>
      <c r="S59" s="153"/>
      <c r="T59" s="156">
        <v>45415</v>
      </c>
      <c r="U59" s="156"/>
      <c r="V59" s="156"/>
      <c r="W59" s="153"/>
      <c r="X59" s="156" t="e">
        <f t="shared" si="3"/>
        <v>#N/A</v>
      </c>
      <c r="Y59" s="153" t="e" cm="1">
        <f t="array" ref="Y59">INDEX(AB59:AZ59,MATCH(MAX(AB59:AZ59),AB59:AZ59,0)+1)</f>
        <v>#N/A</v>
      </c>
      <c r="Z59" s="153" t="e" cm="1">
        <f t="array" ref="Z59">INDEX(AB59:AZ59,MATCH(MAX(AB59:AZ59),AB59:AZ59,0)+2)</f>
        <v>#N/A</v>
      </c>
      <c r="AA59" s="154"/>
      <c r="AB59" s="153"/>
      <c r="AC59" s="153"/>
      <c r="AD59" s="153"/>
      <c r="AE59" s="153"/>
      <c r="AF59" s="153"/>
      <c r="AG59" s="153"/>
      <c r="AH59" s="153"/>
      <c r="AI59" s="153"/>
      <c r="AJ59" s="153"/>
      <c r="AK59" s="153"/>
      <c r="AL59" s="153"/>
      <c r="AM59" s="153"/>
      <c r="AN59" s="153"/>
      <c r="AO59" s="153"/>
      <c r="AP59" s="153"/>
      <c r="AQ59" s="153"/>
      <c r="AR59" s="153"/>
      <c r="AS59" s="153"/>
      <c r="AT59" s="153"/>
      <c r="AU59" s="153"/>
    </row>
    <row r="60" spans="1:47">
      <c r="A60" s="152"/>
      <c r="B60" s="153"/>
      <c r="C60" s="153" t="s">
        <v>557</v>
      </c>
      <c r="D60" s="153">
        <v>3</v>
      </c>
      <c r="E60" s="153" t="s">
        <v>663</v>
      </c>
      <c r="F60" s="153" t="s">
        <v>775</v>
      </c>
      <c r="G60" s="154" t="s">
        <v>776</v>
      </c>
      <c r="H60" s="153" t="s">
        <v>637</v>
      </c>
      <c r="I60" s="153" t="s">
        <v>562</v>
      </c>
      <c r="J60" s="155" t="s">
        <v>563</v>
      </c>
      <c r="K60" s="153"/>
      <c r="L60" s="153"/>
      <c r="M60" s="153"/>
      <c r="N60" s="153"/>
      <c r="O60" s="153"/>
      <c r="P60" s="153"/>
      <c r="Q60" s="153"/>
      <c r="R60" s="153"/>
      <c r="S60" s="153"/>
      <c r="T60" s="156">
        <v>45415</v>
      </c>
      <c r="U60" s="156"/>
      <c r="V60" s="156"/>
      <c r="W60" s="153"/>
      <c r="X60" s="156" t="e">
        <f t="shared" si="3"/>
        <v>#N/A</v>
      </c>
      <c r="Y60" s="153" t="e" cm="1">
        <f t="array" ref="Y60">INDEX(AB60:AZ60,MATCH(MAX(AB60:AZ60),AB60:AZ60,0)+1)</f>
        <v>#N/A</v>
      </c>
      <c r="Z60" s="153" t="e" cm="1">
        <f t="array" ref="Z60">INDEX(AB60:AZ60,MATCH(MAX(AB60:AZ60),AB60:AZ60,0)+2)</f>
        <v>#N/A</v>
      </c>
      <c r="AA60" s="154"/>
      <c r="AB60" s="153"/>
      <c r="AC60" s="153"/>
      <c r="AD60" s="153"/>
      <c r="AE60" s="153"/>
      <c r="AF60" s="153"/>
      <c r="AG60" s="153"/>
      <c r="AH60" s="153"/>
      <c r="AI60" s="153"/>
      <c r="AJ60" s="153"/>
      <c r="AK60" s="153"/>
      <c r="AL60" s="153"/>
      <c r="AM60" s="153"/>
      <c r="AN60" s="153"/>
      <c r="AO60" s="153"/>
      <c r="AP60" s="153"/>
      <c r="AQ60" s="153"/>
      <c r="AR60" s="153"/>
      <c r="AS60" s="153"/>
      <c r="AT60" s="153"/>
      <c r="AU60" s="153"/>
    </row>
    <row r="61" spans="1:47">
      <c r="A61" s="152"/>
      <c r="B61" s="153"/>
      <c r="C61" s="153" t="s">
        <v>616</v>
      </c>
      <c r="D61" s="153">
        <v>3</v>
      </c>
      <c r="E61" s="153" t="s">
        <v>587</v>
      </c>
      <c r="F61" s="153" t="s">
        <v>777</v>
      </c>
      <c r="G61" s="154" t="s">
        <v>778</v>
      </c>
      <c r="H61" s="153" t="s">
        <v>637</v>
      </c>
      <c r="I61" s="153" t="s">
        <v>562</v>
      </c>
      <c r="J61" s="155" t="s">
        <v>563</v>
      </c>
      <c r="K61" s="153"/>
      <c r="L61" s="153"/>
      <c r="M61" s="153"/>
      <c r="N61" s="153"/>
      <c r="O61" s="153"/>
      <c r="P61" s="153"/>
      <c r="Q61" s="153"/>
      <c r="R61" s="153"/>
      <c r="S61" s="153"/>
      <c r="T61" s="156">
        <v>45429</v>
      </c>
      <c r="U61" s="156"/>
      <c r="V61" s="156"/>
      <c r="W61" s="153"/>
      <c r="X61" s="156" t="e">
        <f t="shared" si="3"/>
        <v>#N/A</v>
      </c>
      <c r="Y61" s="153" t="e" cm="1">
        <f t="array" ref="Y61">INDEX(AB61:AZ61,MATCH(MAX(AB61:AZ61),AB61:AZ61,0)+1)</f>
        <v>#N/A</v>
      </c>
      <c r="Z61" s="153" t="e" cm="1">
        <f t="array" ref="Z61">INDEX(AB61:AZ61,MATCH(MAX(AB61:AZ61),AB61:AZ61,0)+2)</f>
        <v>#N/A</v>
      </c>
      <c r="AA61" s="154"/>
      <c r="AB61" s="153"/>
      <c r="AC61" s="153"/>
      <c r="AD61" s="153"/>
      <c r="AE61" s="153"/>
      <c r="AF61" s="153"/>
      <c r="AG61" s="153"/>
      <c r="AH61" s="153"/>
      <c r="AI61" s="153"/>
      <c r="AJ61" s="153"/>
      <c r="AK61" s="153"/>
      <c r="AL61" s="153"/>
      <c r="AM61" s="153"/>
      <c r="AN61" s="153"/>
      <c r="AO61" s="153"/>
      <c r="AP61" s="153"/>
      <c r="AQ61" s="153"/>
      <c r="AR61" s="153"/>
      <c r="AS61" s="153"/>
      <c r="AT61" s="153"/>
      <c r="AU61" s="153"/>
    </row>
    <row r="62" spans="1:47">
      <c r="A62" s="152">
        <v>31</v>
      </c>
      <c r="B62" s="153"/>
      <c r="C62" s="153" t="s">
        <v>616</v>
      </c>
      <c r="D62" s="153">
        <v>3</v>
      </c>
      <c r="E62" s="153" t="s">
        <v>587</v>
      </c>
      <c r="F62" s="153" t="s">
        <v>779</v>
      </c>
      <c r="G62" s="154" t="s">
        <v>780</v>
      </c>
      <c r="H62" s="153" t="s">
        <v>637</v>
      </c>
      <c r="I62" s="153" t="s">
        <v>562</v>
      </c>
      <c r="J62" s="155" t="s">
        <v>563</v>
      </c>
      <c r="K62" s="153"/>
      <c r="L62" s="153"/>
      <c r="M62" s="153"/>
      <c r="N62" s="153"/>
      <c r="O62" s="153"/>
      <c r="P62" s="153"/>
      <c r="Q62" s="153"/>
      <c r="R62" s="153"/>
      <c r="S62" s="153"/>
      <c r="T62" s="156">
        <v>45429</v>
      </c>
      <c r="U62" s="156"/>
      <c r="V62" s="156"/>
      <c r="W62" s="153"/>
      <c r="X62" s="156" t="e">
        <f t="shared" si="3"/>
        <v>#N/A</v>
      </c>
      <c r="Y62" s="153" t="e" cm="1">
        <f t="array" ref="Y62">INDEX(AB62:AZ62,MATCH(MAX(AB62:AZ62),AB62:AZ62,0)+1)</f>
        <v>#N/A</v>
      </c>
      <c r="Z62" s="153" t="e" cm="1">
        <f t="array" ref="Z62">INDEX(AB62:AZ62,MATCH(MAX(AB62:AZ62),AB62:AZ62,0)+2)</f>
        <v>#N/A</v>
      </c>
      <c r="AA62" s="154"/>
      <c r="AB62" s="153"/>
      <c r="AC62" s="153"/>
      <c r="AD62" s="153"/>
      <c r="AE62" s="153"/>
      <c r="AF62" s="153"/>
      <c r="AG62" s="153"/>
      <c r="AH62" s="153"/>
      <c r="AI62" s="153"/>
      <c r="AJ62" s="153"/>
      <c r="AK62" s="153"/>
      <c r="AL62" s="153"/>
      <c r="AM62" s="153"/>
      <c r="AN62" s="153"/>
      <c r="AO62" s="153"/>
      <c r="AP62" s="153"/>
      <c r="AQ62" s="153"/>
      <c r="AR62" s="153"/>
      <c r="AS62" s="153"/>
      <c r="AT62" s="153"/>
      <c r="AU62" s="153"/>
    </row>
    <row r="63" spans="1:47">
      <c r="A63" s="152">
        <v>32</v>
      </c>
      <c r="B63" s="153"/>
      <c r="C63" s="153" t="s">
        <v>616</v>
      </c>
      <c r="D63" s="153">
        <v>3</v>
      </c>
      <c r="E63" s="153" t="s">
        <v>587</v>
      </c>
      <c r="F63" s="153" t="s">
        <v>781</v>
      </c>
      <c r="G63" s="154" t="s">
        <v>782</v>
      </c>
      <c r="H63" s="153" t="s">
        <v>637</v>
      </c>
      <c r="I63" s="153" t="s">
        <v>562</v>
      </c>
      <c r="J63" s="155" t="s">
        <v>563</v>
      </c>
      <c r="K63" s="153"/>
      <c r="L63" s="153"/>
      <c r="M63" s="153"/>
      <c r="N63" s="153"/>
      <c r="O63" s="153"/>
      <c r="P63" s="153"/>
      <c r="Q63" s="153"/>
      <c r="R63" s="153"/>
      <c r="S63" s="153"/>
      <c r="T63" s="156">
        <v>45429</v>
      </c>
      <c r="U63" s="156"/>
      <c r="V63" s="156"/>
      <c r="W63" s="153"/>
      <c r="X63" s="156" t="e">
        <f t="shared" si="3"/>
        <v>#N/A</v>
      </c>
      <c r="Y63" s="153" t="e" cm="1">
        <f t="array" ref="Y63">INDEX(AB63:AZ63,MATCH(MAX(AB63:AZ63),AB63:AZ63,0)+1)</f>
        <v>#N/A</v>
      </c>
      <c r="Z63" s="153" t="e" cm="1">
        <f t="array" ref="Z63">INDEX(AB63:AZ63,MATCH(MAX(AB63:AZ63),AB63:AZ63,0)+2)</f>
        <v>#N/A</v>
      </c>
      <c r="AA63" s="154"/>
      <c r="AB63" s="153"/>
      <c r="AC63" s="153"/>
      <c r="AD63" s="153"/>
      <c r="AE63" s="153"/>
      <c r="AF63" s="153"/>
      <c r="AG63" s="153"/>
      <c r="AH63" s="153"/>
      <c r="AI63" s="153"/>
      <c r="AJ63" s="153"/>
      <c r="AK63" s="153"/>
      <c r="AL63" s="153"/>
      <c r="AM63" s="153"/>
      <c r="AN63" s="153"/>
      <c r="AO63" s="153"/>
      <c r="AP63" s="153"/>
      <c r="AQ63" s="153"/>
      <c r="AR63" s="153"/>
      <c r="AS63" s="153"/>
      <c r="AT63" s="153"/>
      <c r="AU63" s="153"/>
    </row>
    <row r="64" spans="1:47">
      <c r="A64" s="152"/>
      <c r="B64" s="153"/>
      <c r="C64" s="153" t="s">
        <v>616</v>
      </c>
      <c r="D64" s="153">
        <v>3</v>
      </c>
      <c r="E64" s="153" t="s">
        <v>639</v>
      </c>
      <c r="F64" s="153" t="s">
        <v>783</v>
      </c>
      <c r="G64" s="154" t="s">
        <v>784</v>
      </c>
      <c r="H64" s="153" t="s">
        <v>637</v>
      </c>
      <c r="I64" s="153" t="s">
        <v>562</v>
      </c>
      <c r="J64" s="155" t="s">
        <v>563</v>
      </c>
      <c r="K64" s="153"/>
      <c r="L64" s="153"/>
      <c r="M64" s="153"/>
      <c r="N64" s="153"/>
      <c r="O64" s="153"/>
      <c r="P64" s="153"/>
      <c r="Q64" s="153"/>
      <c r="R64" s="153"/>
      <c r="S64" s="153"/>
      <c r="T64" s="156">
        <v>45429</v>
      </c>
      <c r="U64" s="156"/>
      <c r="V64" s="156"/>
      <c r="W64" s="153"/>
      <c r="X64" s="156" t="e">
        <f t="shared" si="3"/>
        <v>#N/A</v>
      </c>
      <c r="Y64" s="153" t="e" cm="1">
        <f t="array" ref="Y64">INDEX(AB64:AZ64,MATCH(MAX(AB64:AZ64),AB64:AZ64,0)+1)</f>
        <v>#N/A</v>
      </c>
      <c r="Z64" s="153" t="e" cm="1">
        <f t="array" ref="Z64">INDEX(AB64:AZ64,MATCH(MAX(AB64:AZ64),AB64:AZ64,0)+2)</f>
        <v>#N/A</v>
      </c>
      <c r="AA64" s="154"/>
      <c r="AB64" s="153"/>
      <c r="AC64" s="153"/>
      <c r="AD64" s="153"/>
      <c r="AE64" s="153"/>
      <c r="AF64" s="153"/>
      <c r="AG64" s="153"/>
      <c r="AH64" s="153"/>
      <c r="AI64" s="153"/>
      <c r="AJ64" s="153"/>
      <c r="AK64" s="153"/>
      <c r="AL64" s="153"/>
      <c r="AM64" s="153"/>
      <c r="AN64" s="153"/>
      <c r="AO64" s="153"/>
      <c r="AP64" s="153"/>
      <c r="AQ64" s="153"/>
      <c r="AR64" s="153"/>
      <c r="AS64" s="153"/>
      <c r="AT64" s="153"/>
      <c r="AU64" s="153"/>
    </row>
    <row r="65" spans="1:47">
      <c r="A65" s="152">
        <v>34</v>
      </c>
      <c r="B65" s="153"/>
      <c r="C65" s="153" t="s">
        <v>616</v>
      </c>
      <c r="D65" s="153">
        <v>3</v>
      </c>
      <c r="E65" s="153" t="s">
        <v>639</v>
      </c>
      <c r="F65" s="153" t="s">
        <v>785</v>
      </c>
      <c r="G65" s="154" t="s">
        <v>786</v>
      </c>
      <c r="H65" s="153" t="s">
        <v>637</v>
      </c>
      <c r="I65" s="153" t="s">
        <v>562</v>
      </c>
      <c r="J65" s="155" t="s">
        <v>563</v>
      </c>
      <c r="K65" s="153"/>
      <c r="L65" s="153"/>
      <c r="M65" s="153"/>
      <c r="N65" s="153"/>
      <c r="O65" s="153"/>
      <c r="P65" s="153"/>
      <c r="Q65" s="153"/>
      <c r="R65" s="153"/>
      <c r="S65" s="153"/>
      <c r="T65" s="156">
        <v>45429</v>
      </c>
      <c r="U65" s="156"/>
      <c r="V65" s="156"/>
      <c r="W65" s="153"/>
      <c r="X65" s="156" t="e">
        <f t="shared" si="3"/>
        <v>#N/A</v>
      </c>
      <c r="Y65" s="153" t="e" cm="1">
        <f t="array" ref="Y65">INDEX(AB65:AZ65,MATCH(MAX(AB65:AZ65),AB65:AZ65,0)+1)</f>
        <v>#N/A</v>
      </c>
      <c r="Z65" s="153" t="e" cm="1">
        <f t="array" ref="Z65">INDEX(AB65:AZ65,MATCH(MAX(AB65:AZ65),AB65:AZ65,0)+2)</f>
        <v>#N/A</v>
      </c>
      <c r="AA65" s="154"/>
      <c r="AB65" s="153"/>
      <c r="AC65" s="153"/>
      <c r="AD65" s="153"/>
      <c r="AE65" s="153"/>
      <c r="AF65" s="153"/>
      <c r="AG65" s="153"/>
      <c r="AH65" s="153"/>
      <c r="AI65" s="153"/>
      <c r="AJ65" s="153"/>
      <c r="AK65" s="153"/>
      <c r="AL65" s="153"/>
      <c r="AM65" s="153"/>
      <c r="AN65" s="153"/>
      <c r="AO65" s="153"/>
      <c r="AP65" s="153"/>
      <c r="AQ65" s="153"/>
      <c r="AR65" s="153"/>
      <c r="AS65" s="153"/>
      <c r="AT65" s="153"/>
      <c r="AU65" s="153"/>
    </row>
    <row r="66" spans="1:47">
      <c r="A66" s="152">
        <v>35</v>
      </c>
      <c r="B66" s="153"/>
      <c r="C66" s="153" t="s">
        <v>616</v>
      </c>
      <c r="D66" s="153">
        <v>3</v>
      </c>
      <c r="E66" s="153" t="s">
        <v>639</v>
      </c>
      <c r="F66" s="153" t="s">
        <v>787</v>
      </c>
      <c r="G66" s="154" t="s">
        <v>788</v>
      </c>
      <c r="H66" s="153" t="s">
        <v>637</v>
      </c>
      <c r="I66" s="153" t="s">
        <v>562</v>
      </c>
      <c r="J66" s="155" t="s">
        <v>563</v>
      </c>
      <c r="K66" s="153"/>
      <c r="L66" s="153"/>
      <c r="M66" s="153"/>
      <c r="N66" s="153"/>
      <c r="O66" s="153"/>
      <c r="P66" s="153"/>
      <c r="Q66" s="153"/>
      <c r="R66" s="153"/>
      <c r="S66" s="153"/>
      <c r="T66" s="156">
        <v>45429</v>
      </c>
      <c r="U66" s="156"/>
      <c r="V66" s="156"/>
      <c r="W66" s="153"/>
      <c r="X66" s="156" t="e">
        <f t="shared" si="3"/>
        <v>#N/A</v>
      </c>
      <c r="Y66" s="153" t="e" cm="1">
        <f t="array" ref="Y66">INDEX(AB66:AZ66,MATCH(MAX(AB66:AZ66),AB66:AZ66,0)+1)</f>
        <v>#N/A</v>
      </c>
      <c r="Z66" s="153" t="e" cm="1">
        <f t="array" ref="Z66">INDEX(AB66:AZ66,MATCH(MAX(AB66:AZ66),AB66:AZ66,0)+2)</f>
        <v>#N/A</v>
      </c>
      <c r="AA66" s="154"/>
      <c r="AB66" s="153"/>
      <c r="AC66" s="153"/>
      <c r="AD66" s="153"/>
      <c r="AE66" s="153"/>
      <c r="AF66" s="153"/>
      <c r="AG66" s="153"/>
      <c r="AH66" s="153"/>
      <c r="AI66" s="153"/>
      <c r="AJ66" s="153"/>
      <c r="AK66" s="153"/>
      <c r="AL66" s="153"/>
      <c r="AM66" s="153"/>
      <c r="AN66" s="153"/>
      <c r="AO66" s="153"/>
      <c r="AP66" s="153"/>
      <c r="AQ66" s="153"/>
      <c r="AR66" s="153"/>
      <c r="AS66" s="153"/>
      <c r="AT66" s="153"/>
      <c r="AU66" s="153"/>
    </row>
    <row r="67" spans="1:47">
      <c r="A67" s="152"/>
      <c r="B67" s="153"/>
      <c r="C67" s="153" t="s">
        <v>616</v>
      </c>
      <c r="D67" s="153">
        <v>3</v>
      </c>
      <c r="E67" s="153" t="s">
        <v>641</v>
      </c>
      <c r="F67" s="153" t="s">
        <v>789</v>
      </c>
      <c r="G67" s="154" t="s">
        <v>790</v>
      </c>
      <c r="H67" s="153" t="s">
        <v>637</v>
      </c>
      <c r="I67" s="153" t="s">
        <v>562</v>
      </c>
      <c r="J67" s="155" t="s">
        <v>563</v>
      </c>
      <c r="K67" s="153"/>
      <c r="L67" s="153"/>
      <c r="M67" s="153"/>
      <c r="N67" s="153"/>
      <c r="O67" s="153"/>
      <c r="P67" s="153"/>
      <c r="Q67" s="153"/>
      <c r="R67" s="153"/>
      <c r="S67" s="153"/>
      <c r="T67" s="156">
        <v>45436</v>
      </c>
      <c r="U67" s="156"/>
      <c r="V67" s="156"/>
      <c r="W67" s="153"/>
      <c r="X67" s="156" t="e">
        <f t="shared" si="3"/>
        <v>#N/A</v>
      </c>
      <c r="Y67" s="153" t="e" cm="1">
        <f t="array" ref="Y67">INDEX(AB67:AZ67,MATCH(MAX(AB67:AZ67),AB67:AZ67,0)+1)</f>
        <v>#N/A</v>
      </c>
      <c r="Z67" s="153" t="e" cm="1">
        <f t="array" ref="Z67">INDEX(AB67:AZ67,MATCH(MAX(AB67:AZ67),AB67:AZ67,0)+2)</f>
        <v>#N/A</v>
      </c>
      <c r="AA67" s="154"/>
      <c r="AB67" s="153"/>
      <c r="AC67" s="153"/>
      <c r="AD67" s="153"/>
      <c r="AE67" s="153"/>
      <c r="AF67" s="153"/>
      <c r="AG67" s="153"/>
      <c r="AH67" s="153"/>
      <c r="AI67" s="153"/>
      <c r="AJ67" s="153"/>
      <c r="AK67" s="153"/>
      <c r="AL67" s="153"/>
      <c r="AM67" s="153"/>
      <c r="AN67" s="153"/>
      <c r="AO67" s="153"/>
      <c r="AP67" s="153"/>
      <c r="AQ67" s="153"/>
      <c r="AR67" s="153"/>
      <c r="AS67" s="153"/>
      <c r="AT67" s="153"/>
      <c r="AU67" s="153"/>
    </row>
    <row r="68" spans="1:47">
      <c r="A68" s="152">
        <v>33</v>
      </c>
      <c r="B68" s="153"/>
      <c r="C68" s="153" t="s">
        <v>616</v>
      </c>
      <c r="D68" s="153">
        <v>3</v>
      </c>
      <c r="E68" s="153" t="s">
        <v>641</v>
      </c>
      <c r="F68" s="153" t="s">
        <v>791</v>
      </c>
      <c r="G68" s="154" t="s">
        <v>772</v>
      </c>
      <c r="H68" s="153" t="s">
        <v>637</v>
      </c>
      <c r="I68" s="153" t="s">
        <v>562</v>
      </c>
      <c r="J68" s="155" t="s">
        <v>563</v>
      </c>
      <c r="K68" s="153"/>
      <c r="L68" s="153"/>
      <c r="M68" s="153"/>
      <c r="N68" s="153"/>
      <c r="O68" s="153"/>
      <c r="P68" s="153"/>
      <c r="Q68" s="153"/>
      <c r="R68" s="153"/>
      <c r="S68" s="153"/>
      <c r="T68" s="156">
        <v>45436</v>
      </c>
      <c r="U68" s="156"/>
      <c r="V68" s="156"/>
      <c r="W68" s="153"/>
      <c r="X68" s="156" t="e">
        <f t="shared" si="3"/>
        <v>#N/A</v>
      </c>
      <c r="Y68" s="153" t="e" cm="1">
        <f t="array" ref="Y68">INDEX(AB68:AZ68,MATCH(MAX(AB68:AZ68),AB68:AZ68,0)+1)</f>
        <v>#N/A</v>
      </c>
      <c r="Z68" s="153" t="e" cm="1">
        <f t="array" ref="Z68">INDEX(AB68:AZ68,MATCH(MAX(AB68:AZ68),AB68:AZ68,0)+2)</f>
        <v>#N/A</v>
      </c>
      <c r="AA68" s="154"/>
      <c r="AB68" s="153"/>
      <c r="AC68" s="153"/>
      <c r="AD68" s="153"/>
      <c r="AE68" s="153"/>
      <c r="AF68" s="153"/>
      <c r="AG68" s="153"/>
      <c r="AH68" s="153"/>
      <c r="AI68" s="153"/>
      <c r="AJ68" s="153"/>
      <c r="AK68" s="153"/>
      <c r="AL68" s="153"/>
      <c r="AM68" s="153"/>
      <c r="AN68" s="153"/>
      <c r="AO68" s="153"/>
      <c r="AP68" s="153"/>
      <c r="AQ68" s="153"/>
      <c r="AR68" s="153"/>
      <c r="AS68" s="153"/>
      <c r="AT68" s="153"/>
      <c r="AU68" s="153"/>
    </row>
    <row r="69" spans="1:47">
      <c r="A69" s="152"/>
      <c r="B69" s="153"/>
      <c r="C69" s="153" t="s">
        <v>616</v>
      </c>
      <c r="D69" s="153">
        <v>3</v>
      </c>
      <c r="E69" s="153" t="s">
        <v>663</v>
      </c>
      <c r="F69" s="153" t="s">
        <v>792</v>
      </c>
      <c r="G69" s="154" t="s">
        <v>793</v>
      </c>
      <c r="H69" s="153" t="s">
        <v>637</v>
      </c>
      <c r="I69" s="153" t="s">
        <v>562</v>
      </c>
      <c r="J69" s="155" t="s">
        <v>563</v>
      </c>
      <c r="K69" s="153"/>
      <c r="L69" s="153"/>
      <c r="M69" s="153"/>
      <c r="N69" s="153"/>
      <c r="O69" s="153"/>
      <c r="P69" s="153"/>
      <c r="Q69" s="153"/>
      <c r="R69" s="153"/>
      <c r="S69" s="153"/>
      <c r="T69" s="156">
        <v>45429</v>
      </c>
      <c r="U69" s="156"/>
      <c r="V69" s="156"/>
      <c r="W69" s="153"/>
      <c r="X69" s="156" t="e">
        <f t="shared" si="3"/>
        <v>#N/A</v>
      </c>
      <c r="Y69" s="153" t="e" cm="1">
        <f t="array" ref="Y69">INDEX(AB69:AZ69,MATCH(MAX(AB69:AZ69),AB69:AZ69,0)+1)</f>
        <v>#N/A</v>
      </c>
      <c r="Z69" s="153" t="e" cm="1">
        <f t="array" ref="Z69">INDEX(AB69:AZ69,MATCH(MAX(AB69:AZ69),AB69:AZ69,0)+2)</f>
        <v>#N/A</v>
      </c>
      <c r="AA69" s="154"/>
      <c r="AB69" s="153"/>
      <c r="AC69" s="153"/>
      <c r="AD69" s="153"/>
      <c r="AE69" s="153"/>
      <c r="AF69" s="153"/>
      <c r="AG69" s="153"/>
      <c r="AH69" s="153"/>
      <c r="AI69" s="153"/>
      <c r="AJ69" s="153"/>
      <c r="AK69" s="153"/>
      <c r="AL69" s="153"/>
      <c r="AM69" s="153"/>
      <c r="AN69" s="153"/>
      <c r="AO69" s="153"/>
      <c r="AP69" s="153"/>
      <c r="AQ69" s="153"/>
      <c r="AR69" s="153"/>
      <c r="AS69" s="153"/>
      <c r="AT69" s="153"/>
      <c r="AU69" s="153"/>
    </row>
    <row r="70" spans="1:47">
      <c r="A70" s="152"/>
      <c r="B70" s="153"/>
      <c r="C70" s="153" t="s">
        <v>616</v>
      </c>
      <c r="D70" s="153">
        <v>3</v>
      </c>
      <c r="E70" s="153" t="s">
        <v>663</v>
      </c>
      <c r="F70" s="153" t="s">
        <v>794</v>
      </c>
      <c r="G70" s="154" t="s">
        <v>795</v>
      </c>
      <c r="H70" s="153" t="s">
        <v>637</v>
      </c>
      <c r="I70" s="153" t="s">
        <v>562</v>
      </c>
      <c r="J70" s="155" t="s">
        <v>563</v>
      </c>
      <c r="K70" s="153"/>
      <c r="L70" s="153"/>
      <c r="M70" s="153"/>
      <c r="N70" s="153"/>
      <c r="O70" s="153"/>
      <c r="P70" s="153"/>
      <c r="Q70" s="153"/>
      <c r="R70" s="153"/>
      <c r="S70" s="153"/>
      <c r="T70" s="156">
        <v>45429</v>
      </c>
      <c r="U70" s="156"/>
      <c r="V70" s="156"/>
      <c r="W70" s="153"/>
      <c r="X70" s="156" t="e">
        <f t="shared" si="3"/>
        <v>#N/A</v>
      </c>
      <c r="Y70" s="153" t="e" cm="1">
        <f t="array" ref="Y70">INDEX(AB70:AZ70,MATCH(MAX(AB70:AZ70),AB70:AZ70,0)+1)</f>
        <v>#N/A</v>
      </c>
      <c r="Z70" s="153" t="e" cm="1">
        <f t="array" ref="Z70">INDEX(AB70:AZ70,MATCH(MAX(AB70:AZ70),AB70:AZ70,0)+2)</f>
        <v>#N/A</v>
      </c>
      <c r="AA70" s="154"/>
      <c r="AB70" s="153"/>
      <c r="AC70" s="153"/>
      <c r="AD70" s="153"/>
      <c r="AE70" s="153"/>
      <c r="AF70" s="153"/>
      <c r="AG70" s="153"/>
      <c r="AH70" s="153"/>
      <c r="AI70" s="153"/>
      <c r="AJ70" s="153"/>
      <c r="AK70" s="153"/>
      <c r="AL70" s="153"/>
      <c r="AM70" s="153"/>
      <c r="AN70" s="153"/>
      <c r="AO70" s="153"/>
      <c r="AP70" s="153"/>
      <c r="AQ70" s="153"/>
      <c r="AR70" s="153"/>
      <c r="AS70" s="153"/>
      <c r="AT70" s="153"/>
      <c r="AU70" s="153"/>
    </row>
    <row r="71" spans="1:47" s="170" customFormat="1">
      <c r="A71" s="166"/>
      <c r="B71" s="167"/>
      <c r="C71" s="167"/>
      <c r="D71" s="167"/>
      <c r="E71" s="167"/>
      <c r="F71" s="167"/>
      <c r="G71" s="168"/>
      <c r="H71" s="167"/>
      <c r="L71" s="171"/>
      <c r="M71" s="171"/>
      <c r="N71" s="171"/>
      <c r="O71" s="171"/>
      <c r="P71" s="167"/>
      <c r="Q71" s="167"/>
      <c r="R71" s="167"/>
      <c r="S71" s="167"/>
      <c r="T71" s="169"/>
      <c r="U71" s="169"/>
      <c r="V71" s="169"/>
      <c r="W71" s="167"/>
      <c r="X71" s="169"/>
      <c r="Y71" s="167"/>
      <c r="Z71" s="167"/>
      <c r="AA71" s="168"/>
      <c r="AB71" s="167"/>
      <c r="AC71" s="167"/>
      <c r="AD71" s="167"/>
      <c r="AE71" s="167"/>
      <c r="AF71" s="167"/>
      <c r="AG71" s="167"/>
      <c r="AH71" s="167"/>
      <c r="AI71" s="167"/>
      <c r="AJ71" s="167"/>
      <c r="AK71" s="167"/>
      <c r="AL71" s="167"/>
      <c r="AM71" s="167"/>
      <c r="AN71" s="167"/>
      <c r="AO71" s="167"/>
      <c r="AP71" s="167"/>
      <c r="AQ71" s="167"/>
      <c r="AR71" s="167"/>
      <c r="AS71" s="167"/>
      <c r="AT71" s="167"/>
      <c r="AU71" s="167"/>
    </row>
    <row r="72" spans="1:47" ht="15.6">
      <c r="A72" s="152"/>
      <c r="B72" s="153"/>
      <c r="C72" s="153" t="s">
        <v>557</v>
      </c>
      <c r="D72" s="153">
        <v>3</v>
      </c>
      <c r="E72" s="153" t="s">
        <v>587</v>
      </c>
      <c r="F72" s="153"/>
      <c r="G72" s="154" t="s">
        <v>796</v>
      </c>
      <c r="H72" s="153" t="s">
        <v>688</v>
      </c>
      <c r="I72" s="153" t="s">
        <v>562</v>
      </c>
      <c r="J72" s="155" t="s">
        <v>563</v>
      </c>
      <c r="K72" s="172"/>
      <c r="L72" s="153"/>
      <c r="M72" s="153"/>
      <c r="N72" s="173"/>
      <c r="O72" s="153"/>
      <c r="P72" s="153"/>
      <c r="Q72" s="153"/>
      <c r="R72" s="153"/>
      <c r="S72" s="153"/>
      <c r="T72" s="156">
        <v>45415</v>
      </c>
      <c r="U72" s="156"/>
      <c r="V72" s="156"/>
      <c r="W72" s="153"/>
      <c r="X72" s="156" t="e">
        <f>INDEX(AB72:AZ72,MATCH(MAX(AB72:AZ72),AB72:AZ72,0))</f>
        <v>#N/A</v>
      </c>
      <c r="Y72" s="153" t="e" cm="1">
        <f t="array" ref="Y72">INDEX(AB72:AZ72,MATCH(MAX(AB72:AZ72),AB72:AZ72,0)+1)</f>
        <v>#N/A</v>
      </c>
      <c r="Z72" s="153" t="e" cm="1">
        <f t="array" ref="Z72">INDEX(AB72:AZ72,MATCH(MAX(AB72:AZ72),AB72:AZ72,0)+2)</f>
        <v>#N/A</v>
      </c>
      <c r="AA72" s="174"/>
      <c r="AB72" s="153"/>
      <c r="AC72" s="153"/>
      <c r="AD72" s="153"/>
      <c r="AE72" s="153"/>
      <c r="AF72" s="153"/>
      <c r="AG72" s="153"/>
      <c r="AH72" s="153"/>
      <c r="AI72" s="153"/>
      <c r="AJ72" s="153"/>
      <c r="AK72" s="153"/>
      <c r="AL72" s="153"/>
      <c r="AM72" s="153"/>
      <c r="AN72" s="153"/>
      <c r="AO72" s="153"/>
      <c r="AP72" s="153"/>
      <c r="AQ72" s="153"/>
      <c r="AR72" s="153"/>
      <c r="AS72" s="153"/>
      <c r="AT72" s="153"/>
      <c r="AU72" s="153"/>
    </row>
    <row r="73" spans="1:47" s="170" customFormat="1" ht="15.6">
      <c r="A73" s="166"/>
      <c r="B73" s="167"/>
      <c r="C73" s="175"/>
      <c r="D73" s="175"/>
      <c r="E73" s="175"/>
      <c r="F73" s="175"/>
      <c r="G73" s="176"/>
      <c r="H73" s="175"/>
      <c r="I73" s="167"/>
      <c r="J73" s="177"/>
      <c r="K73" s="178"/>
      <c r="L73" s="175"/>
      <c r="M73" s="175"/>
      <c r="N73" s="179"/>
      <c r="O73" s="175"/>
      <c r="P73" s="175"/>
      <c r="Q73" s="175"/>
      <c r="R73" s="175"/>
      <c r="S73" s="175"/>
      <c r="T73" s="180"/>
      <c r="U73" s="169"/>
      <c r="V73" s="180"/>
      <c r="W73" s="175"/>
      <c r="X73" s="180"/>
      <c r="Y73" s="175"/>
      <c r="Z73" s="175"/>
      <c r="AA73" s="181"/>
      <c r="AB73" s="167"/>
      <c r="AC73" s="167"/>
      <c r="AD73" s="167"/>
      <c r="AE73" s="167"/>
      <c r="AF73" s="167"/>
      <c r="AG73" s="167"/>
      <c r="AH73" s="167"/>
      <c r="AI73" s="167"/>
      <c r="AJ73" s="167"/>
      <c r="AK73" s="167"/>
      <c r="AL73" s="167"/>
      <c r="AM73" s="167"/>
      <c r="AN73" s="167"/>
      <c r="AO73" s="167"/>
      <c r="AP73" s="167"/>
      <c r="AQ73" s="167"/>
      <c r="AR73" s="167"/>
      <c r="AS73" s="167"/>
      <c r="AT73" s="167"/>
      <c r="AU73" s="167"/>
    </row>
    <row r="74" spans="1:47" ht="15.6">
      <c r="A74" s="152">
        <v>36</v>
      </c>
      <c r="B74" s="153"/>
      <c r="C74" s="153" t="s">
        <v>557</v>
      </c>
      <c r="D74" s="153">
        <v>3</v>
      </c>
      <c r="E74" s="153" t="s">
        <v>639</v>
      </c>
      <c r="F74" s="153"/>
      <c r="G74" s="154" t="s">
        <v>797</v>
      </c>
      <c r="H74" s="153" t="s">
        <v>688</v>
      </c>
      <c r="I74" s="153" t="s">
        <v>562</v>
      </c>
      <c r="J74" s="155" t="s">
        <v>563</v>
      </c>
      <c r="K74" s="172"/>
      <c r="L74" s="153"/>
      <c r="M74" s="153"/>
      <c r="N74" s="182"/>
      <c r="O74" s="153"/>
      <c r="P74" s="153"/>
      <c r="Q74" s="153"/>
      <c r="R74" s="153"/>
      <c r="S74" s="153"/>
      <c r="T74" s="156">
        <v>45415</v>
      </c>
      <c r="U74" s="156"/>
      <c r="V74" s="156"/>
      <c r="W74" s="153"/>
      <c r="X74" s="156" t="e">
        <f>INDEX(AB74:AZ74,MATCH(MAX(AB74:AZ74),AB74:AZ74,0))</f>
        <v>#N/A</v>
      </c>
      <c r="Y74" s="153" t="e" cm="1">
        <f t="array" ref="Y74">INDEX(AB74:AZ74,MATCH(MAX(AB74:AZ74),AB74:AZ74,0)+1)</f>
        <v>#N/A</v>
      </c>
      <c r="Z74" s="153" t="e" cm="1">
        <f t="array" ref="Z74">INDEX(AB74:AZ74,MATCH(MAX(AB74:AZ74),AB74:AZ74,0)+2)</f>
        <v>#N/A</v>
      </c>
      <c r="AA74" s="174"/>
      <c r="AB74" s="182"/>
      <c r="AC74" s="182"/>
      <c r="AD74" s="182"/>
      <c r="AE74" s="182"/>
      <c r="AF74" s="182"/>
      <c r="AG74" s="182"/>
      <c r="AH74" s="153"/>
      <c r="AI74" s="153"/>
      <c r="AJ74" s="153"/>
      <c r="AK74" s="153"/>
      <c r="AL74" s="153"/>
      <c r="AM74" s="153"/>
      <c r="AN74" s="153"/>
      <c r="AO74" s="153"/>
      <c r="AP74" s="153"/>
      <c r="AQ74" s="153"/>
      <c r="AR74" s="153"/>
      <c r="AS74" s="153"/>
      <c r="AT74" s="153"/>
      <c r="AU74" s="153"/>
    </row>
    <row r="75" spans="1:47" s="170" customFormat="1" ht="15.6">
      <c r="A75" s="166"/>
      <c r="B75" s="167"/>
      <c r="C75" s="167"/>
      <c r="D75" s="167"/>
      <c r="E75" s="167"/>
      <c r="F75" s="167"/>
      <c r="G75" s="168"/>
      <c r="H75" s="167"/>
      <c r="I75" s="167"/>
      <c r="J75" s="167"/>
      <c r="K75" s="183"/>
      <c r="L75" s="167"/>
      <c r="M75" s="167"/>
      <c r="N75" s="184"/>
      <c r="O75" s="167"/>
      <c r="P75" s="167"/>
      <c r="Q75" s="167"/>
      <c r="R75" s="167"/>
      <c r="S75" s="167"/>
      <c r="T75" s="169"/>
      <c r="U75" s="169"/>
      <c r="V75" s="169"/>
      <c r="W75" s="167"/>
      <c r="X75" s="169"/>
      <c r="Y75" s="167"/>
      <c r="Z75" s="167"/>
      <c r="AA75" s="185"/>
      <c r="AB75" s="184"/>
      <c r="AC75" s="184"/>
      <c r="AD75" s="184"/>
      <c r="AE75" s="184"/>
      <c r="AF75" s="184"/>
      <c r="AG75" s="184"/>
      <c r="AH75" s="167"/>
      <c r="AI75" s="167"/>
      <c r="AJ75" s="167"/>
      <c r="AK75" s="167"/>
      <c r="AL75" s="167"/>
      <c r="AM75" s="167"/>
      <c r="AN75" s="167"/>
      <c r="AO75" s="167"/>
      <c r="AP75" s="167"/>
      <c r="AQ75" s="167"/>
      <c r="AR75" s="167"/>
      <c r="AS75" s="167"/>
      <c r="AT75" s="167"/>
      <c r="AU75" s="167"/>
    </row>
    <row r="76" spans="1:47" s="126" customFormat="1" ht="15.6">
      <c r="A76" s="186">
        <v>539</v>
      </c>
      <c r="B76" s="187"/>
      <c r="C76" s="187" t="s">
        <v>557</v>
      </c>
      <c r="D76" s="187">
        <v>3</v>
      </c>
      <c r="E76" s="187" t="s">
        <v>641</v>
      </c>
      <c r="F76" s="187"/>
      <c r="G76" s="157" t="s">
        <v>798</v>
      </c>
      <c r="H76" s="187" t="s">
        <v>688</v>
      </c>
      <c r="I76" s="153" t="s">
        <v>562</v>
      </c>
      <c r="J76" s="155" t="s">
        <v>563</v>
      </c>
      <c r="K76" s="172"/>
      <c r="L76" s="187"/>
      <c r="M76" s="187"/>
      <c r="N76" s="182"/>
      <c r="O76" s="187"/>
      <c r="P76" s="187"/>
      <c r="Q76" s="187"/>
      <c r="R76" s="187"/>
      <c r="S76" s="187"/>
      <c r="T76" s="156">
        <v>45422</v>
      </c>
      <c r="U76" s="156"/>
      <c r="V76" s="188"/>
      <c r="W76" s="187"/>
      <c r="X76" s="156" t="e">
        <f>INDEX(AB76:AZ76,MATCH(MAX(AB76:AZ76),AB76:AZ76,0))</f>
        <v>#N/A</v>
      </c>
      <c r="Y76" s="153" t="e" cm="1">
        <f t="array" ref="Y76">INDEX(AB76:AZ76,MATCH(MAX(AB76:AZ76),AB76:AZ76,0)+1)</f>
        <v>#N/A</v>
      </c>
      <c r="Z76" s="153" t="e" cm="1">
        <f t="array" ref="Z76">INDEX(AB76:AZ76,MATCH(MAX(AB76:AZ76),AB76:AZ76,0)+2)</f>
        <v>#N/A</v>
      </c>
      <c r="AA76" s="154"/>
      <c r="AB76" s="187"/>
      <c r="AC76" s="187"/>
      <c r="AD76" s="187"/>
      <c r="AE76" s="187"/>
      <c r="AF76" s="187"/>
      <c r="AG76" s="187"/>
      <c r="AH76" s="187"/>
      <c r="AI76" s="187"/>
      <c r="AJ76" s="187"/>
      <c r="AK76" s="187"/>
      <c r="AL76" s="187"/>
      <c r="AM76" s="187"/>
      <c r="AN76" s="187"/>
      <c r="AO76" s="187"/>
      <c r="AP76" s="187"/>
      <c r="AQ76" s="187"/>
      <c r="AR76" s="187"/>
      <c r="AS76" s="187"/>
      <c r="AT76" s="187"/>
      <c r="AU76" s="187"/>
    </row>
    <row r="77" spans="1:47" s="193" customFormat="1" ht="15.6">
      <c r="A77" s="189"/>
      <c r="B77" s="190"/>
      <c r="C77" s="190"/>
      <c r="D77" s="190"/>
      <c r="E77" s="190"/>
      <c r="F77" s="190"/>
      <c r="G77" s="191"/>
      <c r="H77" s="190"/>
      <c r="I77" s="190"/>
      <c r="J77" s="190"/>
      <c r="K77" s="183"/>
      <c r="L77" s="190"/>
      <c r="M77" s="190"/>
      <c r="N77" s="184"/>
      <c r="O77" s="190"/>
      <c r="P77" s="190"/>
      <c r="Q77" s="190"/>
      <c r="R77" s="190"/>
      <c r="S77" s="190"/>
      <c r="T77" s="169"/>
      <c r="U77" s="169"/>
      <c r="V77" s="192"/>
      <c r="W77" s="190"/>
      <c r="X77" s="169"/>
      <c r="Y77" s="190"/>
      <c r="Z77" s="167"/>
      <c r="AA77" s="168"/>
      <c r="AB77" s="190"/>
      <c r="AC77" s="190"/>
      <c r="AD77" s="190"/>
      <c r="AE77" s="190"/>
      <c r="AF77" s="190"/>
      <c r="AG77" s="190"/>
      <c r="AH77" s="190"/>
      <c r="AI77" s="190"/>
      <c r="AJ77" s="190"/>
      <c r="AK77" s="190"/>
      <c r="AL77" s="190"/>
      <c r="AM77" s="190"/>
      <c r="AN77" s="190"/>
      <c r="AO77" s="190"/>
      <c r="AP77" s="190"/>
      <c r="AQ77" s="190"/>
      <c r="AR77" s="190"/>
      <c r="AS77" s="190"/>
      <c r="AT77" s="190"/>
      <c r="AU77" s="190"/>
    </row>
    <row r="78" spans="1:47" ht="19.2">
      <c r="A78" s="152">
        <v>827</v>
      </c>
      <c r="B78" s="153"/>
      <c r="C78" s="153" t="s">
        <v>570</v>
      </c>
      <c r="D78" s="153">
        <v>3</v>
      </c>
      <c r="E78" s="153" t="s">
        <v>587</v>
      </c>
      <c r="F78" s="153"/>
      <c r="G78" s="154" t="s">
        <v>799</v>
      </c>
      <c r="H78" s="153" t="s">
        <v>688</v>
      </c>
      <c r="I78" s="153" t="s">
        <v>562</v>
      </c>
      <c r="J78" s="153" t="s">
        <v>692</v>
      </c>
      <c r="K78" s="172"/>
      <c r="L78" s="153"/>
      <c r="M78" s="153"/>
      <c r="N78" s="182"/>
      <c r="O78" s="153"/>
      <c r="P78" s="153"/>
      <c r="Q78" s="153"/>
      <c r="R78" s="153"/>
      <c r="S78" s="153"/>
      <c r="T78" s="156">
        <v>45429</v>
      </c>
      <c r="U78" s="156"/>
      <c r="V78" s="156"/>
      <c r="W78" s="153"/>
      <c r="X78" s="156" t="e">
        <f>INDEX(AB78:AZ78,MATCH(MAX(AB78:AZ78),AB78:AZ78,0))</f>
        <v>#N/A</v>
      </c>
      <c r="Y78" s="153" t="e" cm="1">
        <f t="array" ref="Y78">INDEX(AB78:AZ78,MATCH(MAX(AB78:AZ78),AB78:AZ78,0)+1)</f>
        <v>#N/A</v>
      </c>
      <c r="Z78" s="153" t="e" cm="1">
        <f t="array" ref="Z78">INDEX(AB78:AZ78,MATCH(MAX(AB78:AZ78),AB78:AZ78,0)+2)</f>
        <v>#N/A</v>
      </c>
      <c r="AA78" s="174"/>
      <c r="AB78" s="194"/>
      <c r="AC78" s="153"/>
      <c r="AD78" s="153"/>
      <c r="AE78" s="153"/>
      <c r="AF78" s="153"/>
      <c r="AG78" s="153"/>
      <c r="AH78" s="153"/>
      <c r="AI78" s="153"/>
      <c r="AJ78" s="153"/>
      <c r="AK78" s="153"/>
      <c r="AL78" s="153"/>
      <c r="AM78" s="153"/>
      <c r="AN78" s="153"/>
      <c r="AO78" s="153"/>
      <c r="AP78" s="153"/>
      <c r="AQ78" s="153"/>
      <c r="AR78" s="153"/>
      <c r="AS78" s="153"/>
      <c r="AT78" s="153"/>
      <c r="AU78" s="153"/>
    </row>
    <row r="79" spans="1:47" s="170" customFormat="1" ht="19.2">
      <c r="A79" s="166"/>
      <c r="B79" s="167"/>
      <c r="C79" s="167"/>
      <c r="D79" s="167"/>
      <c r="E79" s="167"/>
      <c r="F79" s="167"/>
      <c r="G79" s="168"/>
      <c r="H79" s="167"/>
      <c r="I79" s="167"/>
      <c r="J79" s="167"/>
      <c r="K79" s="183"/>
      <c r="L79" s="167"/>
      <c r="M79" s="167"/>
      <c r="N79" s="184"/>
      <c r="O79" s="167"/>
      <c r="P79" s="167"/>
      <c r="Q79" s="167"/>
      <c r="R79" s="167"/>
      <c r="S79" s="167"/>
      <c r="T79" s="169"/>
      <c r="U79" s="169"/>
      <c r="V79" s="169"/>
      <c r="W79" s="167"/>
      <c r="X79" s="169"/>
      <c r="Y79" s="167"/>
      <c r="Z79" s="167"/>
      <c r="AA79" s="185"/>
      <c r="AB79" s="195"/>
      <c r="AC79" s="167"/>
      <c r="AD79" s="167"/>
      <c r="AE79" s="167"/>
      <c r="AF79" s="167"/>
      <c r="AG79" s="167"/>
      <c r="AH79" s="167"/>
      <c r="AI79" s="167"/>
      <c r="AJ79" s="167"/>
      <c r="AK79" s="167"/>
      <c r="AL79" s="167"/>
      <c r="AM79" s="167"/>
      <c r="AN79" s="167"/>
      <c r="AO79" s="167"/>
      <c r="AP79" s="167"/>
      <c r="AQ79" s="167"/>
      <c r="AR79" s="167"/>
      <c r="AS79" s="167"/>
      <c r="AT79" s="167"/>
      <c r="AU79" s="167"/>
    </row>
    <row r="80" spans="1:47" ht="19.2">
      <c r="A80" s="152">
        <v>1126</v>
      </c>
      <c r="B80" s="153"/>
      <c r="C80" s="153" t="s">
        <v>570</v>
      </c>
      <c r="D80" s="153">
        <v>3</v>
      </c>
      <c r="E80" s="153" t="s">
        <v>639</v>
      </c>
      <c r="F80" s="153"/>
      <c r="G80" s="154" t="s">
        <v>800</v>
      </c>
      <c r="H80" s="153" t="s">
        <v>688</v>
      </c>
      <c r="I80" s="153" t="s">
        <v>562</v>
      </c>
      <c r="J80" s="153" t="s">
        <v>692</v>
      </c>
      <c r="K80" s="172"/>
      <c r="L80" s="153"/>
      <c r="M80" s="153"/>
      <c r="N80" s="182"/>
      <c r="O80" s="153"/>
      <c r="P80" s="153"/>
      <c r="Q80" s="153"/>
      <c r="R80" s="153"/>
      <c r="S80" s="153"/>
      <c r="T80" s="156">
        <v>45429</v>
      </c>
      <c r="U80" s="156"/>
      <c r="V80" s="156"/>
      <c r="W80" s="153"/>
      <c r="X80" s="156" t="e">
        <f>INDEX(AB80:AZ80,MATCH(MAX(AB80:AZ80),AB80:AZ80,0))</f>
        <v>#N/A</v>
      </c>
      <c r="Y80" s="153" t="e" cm="1">
        <f t="array" ref="Y80">INDEX(AB80:AZ80,MATCH(MAX(AB80:AZ80),AB80:AZ80,0)+1)</f>
        <v>#N/A</v>
      </c>
      <c r="Z80" s="153" t="e" cm="1">
        <f t="array" ref="Z80">INDEX(AB80:AZ80,MATCH(MAX(AB80:AZ80),AB80:AZ80,0)+2)</f>
        <v>#N/A</v>
      </c>
      <c r="AA80" s="174"/>
      <c r="AB80" s="194"/>
      <c r="AC80" s="153"/>
      <c r="AD80" s="153"/>
      <c r="AE80" s="153"/>
      <c r="AF80" s="153"/>
      <c r="AG80" s="153"/>
      <c r="AH80" s="153"/>
      <c r="AI80" s="153"/>
      <c r="AJ80" s="153"/>
      <c r="AK80" s="153"/>
      <c r="AL80" s="153"/>
      <c r="AM80" s="153"/>
      <c r="AN80" s="153"/>
      <c r="AO80" s="153"/>
      <c r="AP80" s="153"/>
      <c r="AQ80" s="153"/>
      <c r="AR80" s="153"/>
      <c r="AS80" s="153"/>
      <c r="AT80" s="153"/>
      <c r="AU80" s="153"/>
    </row>
    <row r="81" spans="1:168" s="170" customFormat="1" ht="15.6">
      <c r="A81" s="166"/>
      <c r="B81" s="167"/>
      <c r="C81" s="167"/>
      <c r="D81" s="167"/>
      <c r="E81" s="167"/>
      <c r="F81" s="167"/>
      <c r="G81" s="168"/>
      <c r="H81" s="167"/>
      <c r="I81" s="167"/>
      <c r="J81" s="167"/>
      <c r="K81" s="183"/>
      <c r="L81" s="167"/>
      <c r="M81" s="167"/>
      <c r="N81" s="184"/>
      <c r="O81" s="167"/>
      <c r="P81" s="167"/>
      <c r="Q81" s="167"/>
      <c r="R81" s="167"/>
      <c r="S81" s="167"/>
      <c r="T81" s="169"/>
      <c r="U81" s="169"/>
      <c r="V81" s="169"/>
      <c r="W81" s="167"/>
      <c r="X81" s="169"/>
      <c r="Y81" s="167"/>
      <c r="Z81" s="167"/>
      <c r="AA81" s="185"/>
      <c r="AB81" s="167"/>
      <c r="AC81" s="167"/>
      <c r="AD81" s="167"/>
      <c r="AE81" s="167"/>
      <c r="AF81" s="167"/>
      <c r="AG81" s="167"/>
      <c r="AH81" s="167"/>
      <c r="AI81" s="167"/>
      <c r="AJ81" s="167"/>
      <c r="AK81" s="167"/>
      <c r="AL81" s="167"/>
      <c r="AM81" s="167"/>
      <c r="AN81" s="167"/>
      <c r="AO81" s="167"/>
      <c r="AP81" s="167"/>
      <c r="AQ81" s="167"/>
      <c r="AR81" s="167"/>
      <c r="AS81" s="167"/>
      <c r="AT81" s="167"/>
      <c r="AU81" s="167"/>
    </row>
    <row r="82" spans="1:168" ht="15.6">
      <c r="A82" s="152">
        <v>1376</v>
      </c>
      <c r="B82" s="153"/>
      <c r="C82" s="153" t="s">
        <v>570</v>
      </c>
      <c r="D82" s="153">
        <v>3</v>
      </c>
      <c r="E82" s="153" t="s">
        <v>641</v>
      </c>
      <c r="F82" s="153"/>
      <c r="G82" s="154" t="s">
        <v>801</v>
      </c>
      <c r="H82" s="153" t="s">
        <v>688</v>
      </c>
      <c r="I82" s="153" t="s">
        <v>562</v>
      </c>
      <c r="J82" s="153" t="s">
        <v>692</v>
      </c>
      <c r="K82" s="172"/>
      <c r="L82" s="153"/>
      <c r="M82" s="153"/>
      <c r="N82" s="182"/>
      <c r="O82" s="153"/>
      <c r="P82" s="153"/>
      <c r="Q82" s="153"/>
      <c r="R82" s="153"/>
      <c r="S82" s="153"/>
      <c r="T82" s="156">
        <v>45436</v>
      </c>
      <c r="U82" s="156"/>
      <c r="V82" s="156"/>
      <c r="W82" s="153"/>
      <c r="X82" s="156" t="e">
        <f>INDEX(AB82:AZ82,MATCH(MAX(AB82:AZ82),AB82:AZ82,0))</f>
        <v>#N/A</v>
      </c>
      <c r="Y82" s="153" t="e" cm="1">
        <f t="array" ref="Y82">INDEX(AB82:AZ82,MATCH(MAX(AB82:AZ82),AB82:AZ82,0)+1)</f>
        <v>#N/A</v>
      </c>
      <c r="Z82" s="153" t="e" cm="1">
        <f t="array" ref="Z82">INDEX(AB82:AZ82,MATCH(MAX(AB82:AZ82),AB82:AZ82,0)+2)</f>
        <v>#N/A</v>
      </c>
      <c r="AA82" s="174"/>
      <c r="AB82" s="153"/>
      <c r="AC82" s="153"/>
      <c r="AD82" s="153"/>
      <c r="AE82" s="153"/>
      <c r="AF82" s="153"/>
      <c r="AG82" s="153"/>
      <c r="AH82" s="153"/>
      <c r="AI82" s="153"/>
      <c r="AJ82" s="153"/>
      <c r="AK82" s="153"/>
      <c r="AL82" s="153"/>
      <c r="AM82" s="153"/>
      <c r="AN82" s="153"/>
      <c r="AO82" s="153"/>
      <c r="AP82" s="153"/>
      <c r="AQ82" s="153"/>
      <c r="AR82" s="153"/>
      <c r="AS82" s="153"/>
      <c r="AT82" s="153"/>
      <c r="AU82" s="153"/>
    </row>
    <row r="83" spans="1:168" s="170" customFormat="1" ht="15.6">
      <c r="A83" s="166"/>
      <c r="B83" s="167"/>
      <c r="C83" s="167"/>
      <c r="D83" s="167"/>
      <c r="E83" s="167"/>
      <c r="F83" s="167"/>
      <c r="G83" s="168"/>
      <c r="H83" s="167"/>
      <c r="I83" s="167"/>
      <c r="J83" s="167"/>
      <c r="K83" s="183"/>
      <c r="L83" s="167"/>
      <c r="M83" s="167"/>
      <c r="N83" s="184"/>
      <c r="O83" s="167"/>
      <c r="P83" s="167"/>
      <c r="Q83" s="167"/>
      <c r="R83" s="167"/>
      <c r="S83" s="167"/>
      <c r="T83" s="169"/>
      <c r="U83" s="169"/>
      <c r="V83" s="169"/>
      <c r="W83" s="167"/>
      <c r="X83" s="169"/>
      <c r="Y83" s="167"/>
      <c r="Z83" s="167"/>
      <c r="AA83" s="185"/>
      <c r="AB83" s="167"/>
      <c r="AC83" s="167"/>
      <c r="AD83" s="167"/>
      <c r="AE83" s="167"/>
      <c r="AF83" s="167"/>
      <c r="AG83" s="167"/>
      <c r="AH83" s="167"/>
      <c r="AI83" s="167"/>
      <c r="AJ83" s="167"/>
      <c r="AK83" s="167"/>
      <c r="AL83" s="167"/>
      <c r="AM83" s="167"/>
      <c r="AN83" s="167"/>
      <c r="AO83" s="167"/>
      <c r="AP83" s="167"/>
      <c r="AQ83" s="167"/>
      <c r="AR83" s="167"/>
      <c r="AS83" s="167"/>
      <c r="AT83" s="167"/>
      <c r="AU83" s="167"/>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row>
    <row r="84" spans="1:168" ht="15.6">
      <c r="A84" s="152">
        <v>1376</v>
      </c>
      <c r="B84" s="153"/>
      <c r="C84" s="153" t="s">
        <v>586</v>
      </c>
      <c r="D84" s="153">
        <v>2</v>
      </c>
      <c r="E84" s="153" t="s">
        <v>694</v>
      </c>
      <c r="F84" s="153" t="s">
        <v>802</v>
      </c>
      <c r="G84" s="154" t="s">
        <v>696</v>
      </c>
      <c r="H84" s="153" t="s">
        <v>697</v>
      </c>
      <c r="I84" s="153" t="s">
        <v>698</v>
      </c>
      <c r="J84" s="153" t="s">
        <v>699</v>
      </c>
      <c r="K84" s="172"/>
      <c r="L84" s="153"/>
      <c r="M84" s="153"/>
      <c r="N84" s="182"/>
      <c r="O84" s="153"/>
      <c r="P84" s="153"/>
      <c r="Q84" s="153"/>
      <c r="R84" s="153"/>
      <c r="S84" s="153"/>
      <c r="T84" s="156">
        <v>45443</v>
      </c>
      <c r="U84" s="156"/>
      <c r="V84" s="156"/>
      <c r="W84" s="153"/>
      <c r="X84" s="156" t="e">
        <f>INDEX(AB84:AZ84,MATCH(MAX(AB84:AZ84),AB84:AZ84,0))</f>
        <v>#N/A</v>
      </c>
      <c r="Y84" s="153" t="e" cm="1">
        <f t="array" ref="Y84">INDEX(AB84:AZ84,MATCH(MAX(AB84:AZ84),AB84:AZ84,0)+1)</f>
        <v>#N/A</v>
      </c>
      <c r="Z84" s="153" t="e" cm="1">
        <f t="array" ref="Z84">INDEX(AB84:AZ84,MATCH(MAX(AB84:AZ84),AB84:AZ84,0)+2)</f>
        <v>#N/A</v>
      </c>
      <c r="AA84" s="174"/>
      <c r="AB84" s="153"/>
      <c r="AC84" s="153"/>
      <c r="AD84" s="153"/>
      <c r="AE84" s="153"/>
      <c r="AF84" s="153"/>
      <c r="AG84" s="153"/>
      <c r="AH84" s="153"/>
      <c r="AI84" s="153"/>
      <c r="AJ84" s="153"/>
      <c r="AK84" s="153"/>
      <c r="AL84" s="153"/>
      <c r="AM84" s="153"/>
      <c r="AN84" s="153"/>
      <c r="AO84" s="153"/>
      <c r="AP84" s="153"/>
      <c r="AQ84" s="153"/>
      <c r="AR84" s="153"/>
      <c r="AS84" s="153"/>
      <c r="AT84" s="153"/>
      <c r="AU84" s="153"/>
    </row>
    <row r="85" spans="1:168" ht="15.6">
      <c r="A85" s="152">
        <v>1376</v>
      </c>
      <c r="B85" s="153"/>
      <c r="C85" s="153" t="s">
        <v>586</v>
      </c>
      <c r="D85" s="153">
        <v>2</v>
      </c>
      <c r="E85" s="153" t="s">
        <v>694</v>
      </c>
      <c r="F85" s="153" t="s">
        <v>802</v>
      </c>
      <c r="G85" s="154" t="s">
        <v>700</v>
      </c>
      <c r="H85" s="153" t="s">
        <v>697</v>
      </c>
      <c r="I85" s="153" t="s">
        <v>698</v>
      </c>
      <c r="J85" s="153" t="s">
        <v>699</v>
      </c>
      <c r="K85" s="172"/>
      <c r="L85" s="153"/>
      <c r="M85" s="153"/>
      <c r="N85" s="182"/>
      <c r="O85" s="153"/>
      <c r="P85" s="153"/>
      <c r="Q85" s="153"/>
      <c r="R85" s="153"/>
      <c r="S85" s="153"/>
      <c r="T85" s="156">
        <v>45443</v>
      </c>
      <c r="U85" s="156"/>
      <c r="V85" s="156"/>
      <c r="W85" s="153"/>
      <c r="X85" s="156" t="e">
        <f>INDEX(AB85:AZ85,MATCH(MAX(AB85:AZ85),AB85:AZ85,0))</f>
        <v>#N/A</v>
      </c>
      <c r="Y85" s="153" t="e" cm="1">
        <f t="array" ref="Y85">INDEX(AB85:AZ85,MATCH(MAX(AB85:AZ85),AB85:AZ85,0)+1)</f>
        <v>#N/A</v>
      </c>
      <c r="Z85" s="153" t="e" cm="1">
        <f t="array" ref="Z85">INDEX(AB85:AZ85,MATCH(MAX(AB85:AZ85),AB85:AZ85,0)+2)</f>
        <v>#N/A</v>
      </c>
      <c r="AA85" s="174"/>
      <c r="AB85" s="153"/>
      <c r="AC85" s="153"/>
      <c r="AD85" s="153"/>
      <c r="AE85" s="153"/>
      <c r="AF85" s="153"/>
      <c r="AG85" s="153"/>
      <c r="AH85" s="153"/>
      <c r="AI85" s="153"/>
      <c r="AJ85" s="153"/>
      <c r="AK85" s="153"/>
      <c r="AL85" s="153"/>
      <c r="AM85" s="153"/>
      <c r="AN85" s="153"/>
      <c r="AO85" s="153"/>
      <c r="AP85" s="153"/>
      <c r="AQ85" s="153"/>
      <c r="AR85" s="153"/>
      <c r="AS85" s="153"/>
      <c r="AT85" s="153"/>
      <c r="AU85" s="153"/>
    </row>
    <row r="86" spans="1:168" ht="15.6">
      <c r="A86" s="152">
        <v>1376</v>
      </c>
      <c r="B86" s="153"/>
      <c r="C86" s="153" t="s">
        <v>570</v>
      </c>
      <c r="D86" s="153">
        <v>2</v>
      </c>
      <c r="E86" s="153" t="s">
        <v>694</v>
      </c>
      <c r="F86" s="153" t="s">
        <v>802</v>
      </c>
      <c r="G86" s="154" t="s">
        <v>696</v>
      </c>
      <c r="H86" s="153" t="s">
        <v>697</v>
      </c>
      <c r="I86" s="153" t="s">
        <v>698</v>
      </c>
      <c r="J86" s="153" t="s">
        <v>699</v>
      </c>
      <c r="K86" s="172"/>
      <c r="L86" s="153"/>
      <c r="M86" s="153"/>
      <c r="N86" s="182"/>
      <c r="O86" s="153"/>
      <c r="P86" s="153"/>
      <c r="Q86" s="153"/>
      <c r="R86" s="153"/>
      <c r="S86" s="153"/>
      <c r="T86" s="156">
        <v>45443</v>
      </c>
      <c r="U86" s="156"/>
      <c r="V86" s="156"/>
      <c r="W86" s="153"/>
      <c r="X86" s="156" t="e">
        <f t="shared" ref="X86:X91" si="4">INDEX(AB86:AZ86,MATCH(MAX(AB86:AZ86),AB86:AZ86,0))</f>
        <v>#N/A</v>
      </c>
      <c r="Y86" s="153" t="e" cm="1">
        <f t="array" ref="Y86">INDEX(AB86:AZ86,MATCH(MAX(AB86:AZ86),AB86:AZ86,0)+1)</f>
        <v>#N/A</v>
      </c>
      <c r="Z86" s="153" t="e" cm="1">
        <f t="array" ref="Z86">INDEX(AB86:AZ86,MATCH(MAX(AB86:AZ86),AB86:AZ86,0)+2)</f>
        <v>#N/A</v>
      </c>
      <c r="AA86" s="174"/>
      <c r="AB86" s="153"/>
      <c r="AC86" s="153"/>
      <c r="AD86" s="153"/>
      <c r="AE86" s="153"/>
      <c r="AF86" s="153"/>
      <c r="AG86" s="153"/>
      <c r="AH86" s="153"/>
      <c r="AI86" s="153"/>
      <c r="AJ86" s="153"/>
      <c r="AK86" s="153"/>
      <c r="AL86" s="153"/>
      <c r="AM86" s="153"/>
      <c r="AN86" s="153"/>
      <c r="AO86" s="153"/>
      <c r="AP86" s="153"/>
      <c r="AQ86" s="153"/>
      <c r="AR86" s="153"/>
      <c r="AS86" s="153"/>
      <c r="AT86" s="153"/>
      <c r="AU86" s="153"/>
    </row>
    <row r="87" spans="1:168" ht="15.6">
      <c r="A87" s="152">
        <v>1376</v>
      </c>
      <c r="B87" s="153"/>
      <c r="C87" s="153" t="s">
        <v>570</v>
      </c>
      <c r="D87" s="153">
        <v>2</v>
      </c>
      <c r="E87" s="153" t="s">
        <v>694</v>
      </c>
      <c r="F87" s="153" t="s">
        <v>802</v>
      </c>
      <c r="G87" s="154" t="s">
        <v>700</v>
      </c>
      <c r="H87" s="153" t="s">
        <v>697</v>
      </c>
      <c r="I87" s="153" t="s">
        <v>698</v>
      </c>
      <c r="J87" s="153" t="s">
        <v>699</v>
      </c>
      <c r="K87" s="172"/>
      <c r="L87" s="153"/>
      <c r="M87" s="153"/>
      <c r="N87" s="182"/>
      <c r="O87" s="153"/>
      <c r="P87" s="153"/>
      <c r="Q87" s="153"/>
      <c r="R87" s="153"/>
      <c r="S87" s="153"/>
      <c r="T87" s="156">
        <v>45443</v>
      </c>
      <c r="U87" s="156"/>
      <c r="V87" s="156"/>
      <c r="W87" s="153"/>
      <c r="X87" s="156" t="e">
        <f t="shared" si="4"/>
        <v>#N/A</v>
      </c>
      <c r="Y87" s="153" t="e" cm="1">
        <f t="array" ref="Y87">INDEX(AB87:AZ87,MATCH(MAX(AB87:AZ87),AB87:AZ87,0)+1)</f>
        <v>#N/A</v>
      </c>
      <c r="Z87" s="153" t="e" cm="1">
        <f t="array" ref="Z87">INDEX(AB87:AZ87,MATCH(MAX(AB87:AZ87),AB87:AZ87,0)+2)</f>
        <v>#N/A</v>
      </c>
      <c r="AA87" s="174"/>
      <c r="AB87" s="153"/>
      <c r="AC87" s="153"/>
      <c r="AD87" s="153"/>
      <c r="AE87" s="153"/>
      <c r="AF87" s="153"/>
      <c r="AG87" s="153"/>
      <c r="AH87" s="153"/>
      <c r="AI87" s="153"/>
      <c r="AJ87" s="153"/>
      <c r="AK87" s="153"/>
      <c r="AL87" s="153"/>
      <c r="AM87" s="153"/>
      <c r="AN87" s="153"/>
      <c r="AO87" s="153"/>
      <c r="AP87" s="153"/>
      <c r="AQ87" s="153"/>
      <c r="AR87" s="153"/>
      <c r="AS87" s="153"/>
      <c r="AT87" s="153"/>
      <c r="AU87" s="153"/>
    </row>
    <row r="88" spans="1:168" ht="15.6">
      <c r="A88" s="152">
        <v>1376</v>
      </c>
      <c r="B88" s="153"/>
      <c r="C88" s="153" t="s">
        <v>570</v>
      </c>
      <c r="D88" s="153">
        <v>2</v>
      </c>
      <c r="E88" s="153" t="s">
        <v>694</v>
      </c>
      <c r="F88" s="153" t="s">
        <v>802</v>
      </c>
      <c r="G88" s="154" t="s">
        <v>700</v>
      </c>
      <c r="H88" s="153" t="s">
        <v>697</v>
      </c>
      <c r="I88" s="153" t="s">
        <v>698</v>
      </c>
      <c r="J88" s="153" t="s">
        <v>699</v>
      </c>
      <c r="K88" s="172"/>
      <c r="L88" s="153"/>
      <c r="M88" s="153"/>
      <c r="N88" s="182"/>
      <c r="O88" s="153"/>
      <c r="P88" s="153"/>
      <c r="Q88" s="153"/>
      <c r="R88" s="153"/>
      <c r="S88" s="153"/>
      <c r="T88" s="156">
        <v>45443</v>
      </c>
      <c r="U88" s="156"/>
      <c r="V88" s="156"/>
      <c r="W88" s="153"/>
      <c r="X88" s="156" t="e">
        <f t="shared" si="4"/>
        <v>#N/A</v>
      </c>
      <c r="Y88" s="153" t="e" cm="1">
        <f t="array" ref="Y88">INDEX(AB88:AZ88,MATCH(MAX(AB88:AZ88),AB88:AZ88,0)+1)</f>
        <v>#N/A</v>
      </c>
      <c r="Z88" s="153" t="e" cm="1">
        <f t="array" ref="Z88">INDEX(AB88:AZ88,MATCH(MAX(AB88:AZ88),AB88:AZ88,0)+2)</f>
        <v>#N/A</v>
      </c>
      <c r="AA88" s="174"/>
      <c r="AB88" s="153"/>
      <c r="AC88" s="153"/>
      <c r="AD88" s="153"/>
      <c r="AE88" s="153"/>
      <c r="AF88" s="153"/>
      <c r="AG88" s="153"/>
      <c r="AH88" s="153"/>
      <c r="AI88" s="153"/>
      <c r="AJ88" s="153"/>
      <c r="AK88" s="153"/>
      <c r="AL88" s="153"/>
      <c r="AM88" s="153"/>
      <c r="AN88" s="153"/>
      <c r="AO88" s="153"/>
      <c r="AP88" s="153"/>
      <c r="AQ88" s="153"/>
      <c r="AR88" s="153"/>
      <c r="AS88" s="153"/>
      <c r="AT88" s="153"/>
      <c r="AU88" s="153"/>
    </row>
    <row r="89" spans="1:168" ht="15.6">
      <c r="A89" s="152">
        <v>1376</v>
      </c>
      <c r="B89" s="153"/>
      <c r="C89" s="153" t="s">
        <v>694</v>
      </c>
      <c r="D89" s="153">
        <v>2</v>
      </c>
      <c r="E89" s="153" t="s">
        <v>694</v>
      </c>
      <c r="F89" s="153"/>
      <c r="G89" s="154" t="s">
        <v>701</v>
      </c>
      <c r="H89" s="153" t="s">
        <v>697</v>
      </c>
      <c r="I89" s="153" t="s">
        <v>698</v>
      </c>
      <c r="J89" s="153" t="s">
        <v>699</v>
      </c>
      <c r="K89" s="172"/>
      <c r="L89" s="153"/>
      <c r="M89" s="153"/>
      <c r="N89" s="182"/>
      <c r="O89" s="153"/>
      <c r="P89" s="153"/>
      <c r="Q89" s="153"/>
      <c r="R89" s="153"/>
      <c r="S89" s="153"/>
      <c r="T89" s="156">
        <v>45443</v>
      </c>
      <c r="U89" s="156"/>
      <c r="V89" s="156"/>
      <c r="W89" s="153"/>
      <c r="X89" s="156" t="e">
        <f t="shared" si="4"/>
        <v>#N/A</v>
      </c>
      <c r="Y89" s="153" t="e" cm="1">
        <f t="array" ref="Y89">INDEX(AB89:AZ89,MATCH(MAX(AB89:AZ89),AB89:AZ89,0)+1)</f>
        <v>#N/A</v>
      </c>
      <c r="Z89" s="153" t="e" cm="1">
        <f t="array" ref="Z89">INDEX(AB89:AZ89,MATCH(MAX(AB89:AZ89),AB89:AZ89,0)+2)</f>
        <v>#N/A</v>
      </c>
      <c r="AA89" s="174"/>
      <c r="AB89" s="153"/>
      <c r="AC89" s="153"/>
      <c r="AD89" s="153"/>
      <c r="AE89" s="153"/>
      <c r="AF89" s="153"/>
      <c r="AG89" s="153"/>
      <c r="AH89" s="153"/>
      <c r="AI89" s="153"/>
      <c r="AJ89" s="153"/>
      <c r="AK89" s="153"/>
      <c r="AL89" s="153"/>
      <c r="AM89" s="153"/>
      <c r="AN89" s="153"/>
      <c r="AO89" s="153"/>
      <c r="AP89" s="153"/>
      <c r="AQ89" s="153"/>
      <c r="AR89" s="153"/>
      <c r="AS89" s="153"/>
      <c r="AT89" s="153"/>
      <c r="AU89" s="153"/>
    </row>
    <row r="90" spans="1:168" ht="15.6">
      <c r="A90" s="152">
        <v>1376</v>
      </c>
      <c r="B90" s="153"/>
      <c r="C90" s="153" t="s">
        <v>694</v>
      </c>
      <c r="D90" s="153">
        <v>2</v>
      </c>
      <c r="E90" s="153" t="s">
        <v>694</v>
      </c>
      <c r="F90" s="153"/>
      <c r="G90" s="154" t="s">
        <v>702</v>
      </c>
      <c r="H90" s="153" t="s">
        <v>697</v>
      </c>
      <c r="I90" s="153" t="s">
        <v>698</v>
      </c>
      <c r="J90" s="153" t="s">
        <v>699</v>
      </c>
      <c r="K90" s="172"/>
      <c r="L90" s="153"/>
      <c r="M90" s="153"/>
      <c r="N90" s="182"/>
      <c r="O90" s="153"/>
      <c r="P90" s="153"/>
      <c r="Q90" s="153"/>
      <c r="R90" s="153"/>
      <c r="S90" s="153"/>
      <c r="T90" s="196" t="s">
        <v>703</v>
      </c>
      <c r="U90" s="156"/>
      <c r="V90" s="156"/>
      <c r="W90" s="153"/>
      <c r="X90" s="156" t="e">
        <f t="shared" si="4"/>
        <v>#N/A</v>
      </c>
      <c r="Y90" s="153" t="e" cm="1">
        <f t="array" ref="Y90">INDEX(AB90:AZ90,MATCH(MAX(AB90:AZ90),AB90:AZ90,0)+1)</f>
        <v>#N/A</v>
      </c>
      <c r="Z90" s="153" t="e" cm="1">
        <f t="array" ref="Z90">INDEX(AB90:AZ90,MATCH(MAX(AB90:AZ90),AB90:AZ90,0)+2)</f>
        <v>#N/A</v>
      </c>
      <c r="AA90" s="174" t="s">
        <v>583</v>
      </c>
      <c r="AB90" s="153"/>
      <c r="AC90" s="153"/>
      <c r="AD90" s="153"/>
      <c r="AE90" s="153"/>
      <c r="AF90" s="153"/>
      <c r="AG90" s="153"/>
      <c r="AH90" s="153"/>
      <c r="AI90" s="153"/>
      <c r="AJ90" s="153"/>
      <c r="AK90" s="153"/>
      <c r="AL90" s="153"/>
      <c r="AM90" s="153"/>
      <c r="AN90" s="153"/>
      <c r="AO90" s="153"/>
      <c r="AP90" s="153"/>
      <c r="AQ90" s="153"/>
      <c r="AR90" s="153"/>
      <c r="AS90" s="153"/>
      <c r="AT90" s="153"/>
      <c r="AU90" s="153"/>
    </row>
    <row r="91" spans="1:168" ht="15.6">
      <c r="A91" s="152">
        <v>1376</v>
      </c>
      <c r="B91" s="153"/>
      <c r="C91" s="153" t="s">
        <v>694</v>
      </c>
      <c r="D91" s="153">
        <v>2</v>
      </c>
      <c r="E91" s="153" t="s">
        <v>694</v>
      </c>
      <c r="F91" s="153"/>
      <c r="G91" s="154" t="s">
        <v>704</v>
      </c>
      <c r="H91" s="153" t="s">
        <v>697</v>
      </c>
      <c r="I91" s="153" t="s">
        <v>698</v>
      </c>
      <c r="J91" s="153" t="s">
        <v>699</v>
      </c>
      <c r="K91" s="172"/>
      <c r="L91" s="153"/>
      <c r="M91" s="153"/>
      <c r="N91" s="182"/>
      <c r="O91" s="153"/>
      <c r="P91" s="153"/>
      <c r="Q91" s="153"/>
      <c r="R91" s="153"/>
      <c r="S91" s="153"/>
      <c r="T91" s="196" t="s">
        <v>703</v>
      </c>
      <c r="U91" s="156"/>
      <c r="V91" s="156"/>
      <c r="W91" s="153"/>
      <c r="X91" s="156" t="e">
        <f t="shared" si="4"/>
        <v>#N/A</v>
      </c>
      <c r="Y91" s="153" t="e" cm="1">
        <f t="array" ref="Y91">INDEX(AB91:AZ91,MATCH(MAX(AB91:AZ91),AB91:AZ91,0)+1)</f>
        <v>#N/A</v>
      </c>
      <c r="Z91" s="153" t="e" cm="1">
        <f t="array" ref="Z91">INDEX(AB91:AZ91,MATCH(MAX(AB91:AZ91),AB91:AZ91,0)+2)</f>
        <v>#N/A</v>
      </c>
      <c r="AA91" s="174" t="s">
        <v>583</v>
      </c>
      <c r="AB91" s="153"/>
      <c r="AC91" s="153"/>
      <c r="AD91" s="153"/>
      <c r="AE91" s="153"/>
      <c r="AF91" s="153"/>
      <c r="AG91" s="153"/>
      <c r="AH91" s="153"/>
      <c r="AI91" s="153"/>
      <c r="AJ91" s="153"/>
      <c r="AK91" s="153"/>
      <c r="AL91" s="153"/>
      <c r="AM91" s="153"/>
      <c r="AN91" s="153"/>
      <c r="AO91" s="153"/>
      <c r="AP91" s="153"/>
      <c r="AQ91" s="153"/>
      <c r="AR91" s="153"/>
      <c r="AS91" s="153"/>
      <c r="AT91" s="153"/>
      <c r="AU91" s="153"/>
    </row>
  </sheetData>
  <autoFilter ref="A8:AU82" xr:uid="{76E7FBF4-E94E-469D-90F4-183943E8A456}"/>
  <mergeCells count="1">
    <mergeCell ref="K6:M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2DA1-75BE-4E7B-9AEF-95CF3609FF9A}">
  <sheetPr filterMode="1">
    <tabColor theme="9" tint="-0.499984740745262"/>
    <pageSetUpPr fitToPage="1"/>
  </sheetPr>
  <dimension ref="B1:J104"/>
  <sheetViews>
    <sheetView zoomScale="70" zoomScaleNormal="70" workbookViewId="0">
      <selection activeCell="O8" sqref="O8"/>
    </sheetView>
  </sheetViews>
  <sheetFormatPr defaultRowHeight="24.9" customHeight="1"/>
  <cols>
    <col min="1" max="1" width="4.6640625" customWidth="1"/>
    <col min="2" max="2" width="10.33203125" style="1" customWidth="1"/>
    <col min="3" max="3" width="13.33203125" style="1" customWidth="1"/>
    <col min="4" max="4" width="13.6640625" style="1" customWidth="1"/>
    <col min="5" max="5" width="12.6640625" style="1" customWidth="1"/>
    <col min="6" max="6" width="75.88671875" style="2" customWidth="1"/>
    <col min="7" max="7" width="0.109375" style="2" customWidth="1"/>
    <col min="8" max="8" width="13" style="1" customWidth="1"/>
    <col min="9" max="9" width="22.33203125" style="1" bestFit="1" customWidth="1"/>
    <col min="10" max="10" width="123.6640625" style="2" customWidth="1"/>
  </cols>
  <sheetData>
    <row r="1" spans="2:10" ht="24.9" customHeight="1" thickBot="1"/>
    <row r="2" spans="2:10" ht="24.9" customHeight="1">
      <c r="B2" s="248"/>
      <c r="C2" s="248"/>
      <c r="D2" s="249"/>
      <c r="E2" s="250" t="s">
        <v>11</v>
      </c>
      <c r="F2" s="251"/>
      <c r="G2" s="251"/>
      <c r="H2" s="252"/>
      <c r="I2" s="259"/>
      <c r="J2" s="260"/>
    </row>
    <row r="3" spans="2:10" ht="24.9" customHeight="1">
      <c r="B3" s="264"/>
      <c r="C3" s="264"/>
      <c r="D3" s="4">
        <v>1</v>
      </c>
      <c r="E3" s="253"/>
      <c r="F3" s="254"/>
      <c r="G3" s="254"/>
      <c r="H3" s="255"/>
      <c r="I3" s="261"/>
      <c r="J3" s="262"/>
    </row>
    <row r="4" spans="2:10" ht="24.9" customHeight="1">
      <c r="B4" s="266"/>
      <c r="C4" s="266"/>
      <c r="D4" s="5">
        <v>2</v>
      </c>
      <c r="E4" s="253"/>
      <c r="F4" s="254"/>
      <c r="G4" s="254"/>
      <c r="H4" s="255"/>
      <c r="I4" s="261"/>
      <c r="J4" s="262"/>
    </row>
    <row r="5" spans="2:10" ht="24.9" customHeight="1" thickBot="1">
      <c r="B5" s="268"/>
      <c r="C5" s="268"/>
      <c r="D5" s="6">
        <v>3</v>
      </c>
      <c r="E5" s="253"/>
      <c r="F5" s="254"/>
      <c r="G5" s="254"/>
      <c r="H5" s="255"/>
      <c r="I5" s="261"/>
      <c r="J5" s="262"/>
    </row>
    <row r="6" spans="2:10" ht="24.9" customHeight="1" thickBot="1">
      <c r="B6" s="270"/>
      <c r="C6" s="270"/>
      <c r="D6" s="8">
        <v>4</v>
      </c>
      <c r="E6" s="256"/>
      <c r="F6" s="257"/>
      <c r="G6" s="257"/>
      <c r="H6" s="258"/>
      <c r="I6" s="7" t="s">
        <v>1</v>
      </c>
      <c r="J6" s="14">
        <f ca="1">NOW()</f>
        <v>45380.629301736109</v>
      </c>
    </row>
    <row r="7" spans="2:10" s="11" customFormat="1" ht="79.2" customHeight="1" thickBot="1">
      <c r="B7" s="10" t="s">
        <v>0</v>
      </c>
      <c r="C7" s="10" t="s">
        <v>2</v>
      </c>
      <c r="D7" s="10" t="s">
        <v>3</v>
      </c>
      <c r="E7" s="10" t="s">
        <v>4</v>
      </c>
      <c r="F7" s="10" t="s">
        <v>5</v>
      </c>
      <c r="G7" s="10" t="s">
        <v>6</v>
      </c>
      <c r="H7" s="10" t="s">
        <v>7</v>
      </c>
      <c r="I7" s="10" t="s">
        <v>8</v>
      </c>
      <c r="J7" s="15" t="s">
        <v>9</v>
      </c>
    </row>
    <row r="8" spans="2:10" s="3" customFormat="1" ht="408.6" hidden="1" customHeight="1">
      <c r="B8" s="43">
        <v>4</v>
      </c>
      <c r="C8" s="32">
        <v>45215</v>
      </c>
      <c r="D8" s="32">
        <v>45363</v>
      </c>
      <c r="E8" s="53" t="s">
        <v>203</v>
      </c>
      <c r="F8" s="97" t="s">
        <v>364</v>
      </c>
      <c r="G8" s="44"/>
      <c r="H8" s="41">
        <v>45286</v>
      </c>
      <c r="I8" s="45" t="s">
        <v>17</v>
      </c>
      <c r="J8" s="42" t="s">
        <v>365</v>
      </c>
    </row>
    <row r="9" spans="2:10" s="3" customFormat="1" ht="409.6" hidden="1">
      <c r="B9" s="16">
        <v>4</v>
      </c>
      <c r="C9" s="18">
        <v>45237</v>
      </c>
      <c r="D9" s="18">
        <v>45335</v>
      </c>
      <c r="E9" s="53" t="s">
        <v>168</v>
      </c>
      <c r="F9" s="20" t="s">
        <v>36</v>
      </c>
      <c r="G9" s="46"/>
      <c r="H9" s="41" t="s">
        <v>112</v>
      </c>
      <c r="I9" s="19" t="s">
        <v>18</v>
      </c>
      <c r="J9" s="42" t="s">
        <v>228</v>
      </c>
    </row>
    <row r="10" spans="2:10" s="3" customFormat="1" ht="202.8" hidden="1">
      <c r="B10" s="16">
        <v>4</v>
      </c>
      <c r="C10" s="18">
        <v>45237</v>
      </c>
      <c r="D10" s="18">
        <v>45335</v>
      </c>
      <c r="E10" s="53" t="s">
        <v>168</v>
      </c>
      <c r="F10" s="47" t="s">
        <v>113</v>
      </c>
      <c r="G10" s="46"/>
      <c r="H10" s="41" t="s">
        <v>114</v>
      </c>
      <c r="I10" s="19" t="s">
        <v>19</v>
      </c>
      <c r="J10" s="42" t="s">
        <v>28</v>
      </c>
    </row>
    <row r="11" spans="2:10" s="3" customFormat="1" ht="114" hidden="1" customHeight="1">
      <c r="B11" s="16">
        <v>4</v>
      </c>
      <c r="C11" s="22">
        <v>45239</v>
      </c>
      <c r="D11" s="22">
        <v>45321</v>
      </c>
      <c r="E11" s="77" t="s">
        <v>30</v>
      </c>
      <c r="F11" s="24" t="s">
        <v>37</v>
      </c>
      <c r="G11" s="48"/>
      <c r="H11" s="41">
        <v>45286</v>
      </c>
      <c r="I11" s="17" t="s">
        <v>16</v>
      </c>
      <c r="J11" s="49" t="s">
        <v>188</v>
      </c>
    </row>
    <row r="12" spans="2:10" s="3" customFormat="1" ht="249.6" hidden="1">
      <c r="B12" s="16">
        <v>4</v>
      </c>
      <c r="C12" s="22">
        <v>45240</v>
      </c>
      <c r="D12" s="22">
        <v>45302</v>
      </c>
      <c r="E12" s="53" t="s">
        <v>31</v>
      </c>
      <c r="F12" s="24" t="s">
        <v>38</v>
      </c>
      <c r="G12" s="50"/>
      <c r="H12" s="41" t="s">
        <v>116</v>
      </c>
      <c r="I12" s="25" t="s">
        <v>18</v>
      </c>
      <c r="J12" s="21" t="s">
        <v>115</v>
      </c>
    </row>
    <row r="13" spans="2:10" s="3" customFormat="1" ht="265.2" hidden="1">
      <c r="B13" s="16">
        <v>4</v>
      </c>
      <c r="C13" s="22">
        <v>45240</v>
      </c>
      <c r="D13" s="22">
        <v>45300</v>
      </c>
      <c r="E13" s="80" t="s">
        <v>31</v>
      </c>
      <c r="F13" s="51" t="s">
        <v>39</v>
      </c>
      <c r="G13" s="52"/>
      <c r="H13" s="53">
        <v>45286</v>
      </c>
      <c r="I13" s="54" t="s">
        <v>18</v>
      </c>
      <c r="J13" s="42" t="s">
        <v>52</v>
      </c>
    </row>
    <row r="14" spans="2:10" ht="62.4" hidden="1">
      <c r="B14" s="16">
        <v>4</v>
      </c>
      <c r="C14" s="22">
        <v>45251</v>
      </c>
      <c r="D14" s="22">
        <v>45300</v>
      </c>
      <c r="E14" s="80" t="s">
        <v>32</v>
      </c>
      <c r="F14" s="56" t="s">
        <v>40</v>
      </c>
      <c r="G14" s="57"/>
      <c r="H14" s="53">
        <v>45286</v>
      </c>
      <c r="I14" s="58" t="s">
        <v>20</v>
      </c>
      <c r="J14" s="42" t="s">
        <v>117</v>
      </c>
    </row>
    <row r="15" spans="2:10" ht="124.8" hidden="1">
      <c r="B15" s="16">
        <v>4</v>
      </c>
      <c r="C15" s="22">
        <v>45251</v>
      </c>
      <c r="D15" s="59"/>
      <c r="E15" s="98" t="s">
        <v>15</v>
      </c>
      <c r="F15" s="99" t="s">
        <v>41</v>
      </c>
      <c r="G15" s="100"/>
      <c r="H15" s="94">
        <v>45286</v>
      </c>
      <c r="I15" s="95" t="s">
        <v>21</v>
      </c>
      <c r="J15" s="96" t="s">
        <v>22</v>
      </c>
    </row>
    <row r="16" spans="2:10" ht="187.2" hidden="1">
      <c r="B16" s="16">
        <v>4</v>
      </c>
      <c r="C16" s="22">
        <v>45272</v>
      </c>
      <c r="D16" s="22"/>
      <c r="E16" s="102" t="s">
        <v>31</v>
      </c>
      <c r="F16" s="103" t="s">
        <v>186</v>
      </c>
      <c r="G16" s="100"/>
      <c r="H16" s="104">
        <v>44929</v>
      </c>
      <c r="I16" s="105" t="s">
        <v>18</v>
      </c>
      <c r="J16" s="106" t="s">
        <v>187</v>
      </c>
    </row>
    <row r="17" spans="2:10" ht="109.95" hidden="1" customHeight="1">
      <c r="B17" s="16">
        <v>4</v>
      </c>
      <c r="C17" s="22">
        <v>45264</v>
      </c>
      <c r="D17" s="22">
        <v>45321</v>
      </c>
      <c r="E17" s="53" t="s">
        <v>31</v>
      </c>
      <c r="F17" s="24" t="s">
        <v>42</v>
      </c>
      <c r="G17" s="50"/>
      <c r="H17" s="41">
        <v>45280</v>
      </c>
      <c r="I17" s="25" t="s">
        <v>18</v>
      </c>
      <c r="J17" s="42" t="s">
        <v>189</v>
      </c>
    </row>
    <row r="18" spans="2:10" ht="109.2" hidden="1">
      <c r="B18" s="16">
        <v>4</v>
      </c>
      <c r="C18" s="22">
        <v>45275</v>
      </c>
      <c r="D18" s="22">
        <v>45363</v>
      </c>
      <c r="E18" s="53" t="s">
        <v>32</v>
      </c>
      <c r="F18" s="24" t="s">
        <v>190</v>
      </c>
      <c r="G18" s="50"/>
      <c r="H18" s="41">
        <v>45286</v>
      </c>
      <c r="I18" s="25" t="s">
        <v>23</v>
      </c>
      <c r="J18" s="62" t="s">
        <v>320</v>
      </c>
    </row>
    <row r="19" spans="2:10" ht="54.6" hidden="1" customHeight="1">
      <c r="B19" s="16">
        <v>4</v>
      </c>
      <c r="C19" s="22">
        <v>45279</v>
      </c>
      <c r="D19" s="22">
        <v>45307</v>
      </c>
      <c r="E19" s="53" t="s">
        <v>32</v>
      </c>
      <c r="F19" s="20" t="s">
        <v>43</v>
      </c>
      <c r="G19" s="50"/>
      <c r="H19" s="41">
        <v>44935</v>
      </c>
      <c r="I19" s="25" t="s">
        <v>24</v>
      </c>
      <c r="J19" s="63" t="s">
        <v>118</v>
      </c>
    </row>
    <row r="20" spans="2:10" ht="62.4" hidden="1">
      <c r="B20" s="16">
        <v>4</v>
      </c>
      <c r="C20" s="22">
        <v>45279</v>
      </c>
      <c r="D20" s="22"/>
      <c r="E20" s="98" t="s">
        <v>31</v>
      </c>
      <c r="F20" s="99" t="s">
        <v>44</v>
      </c>
      <c r="G20" s="100"/>
      <c r="H20" s="94">
        <v>45286</v>
      </c>
      <c r="I20" s="101" t="s">
        <v>19</v>
      </c>
      <c r="J20" s="107" t="s">
        <v>148</v>
      </c>
    </row>
    <row r="21" spans="2:10" ht="46.8" hidden="1">
      <c r="B21" s="16">
        <v>4</v>
      </c>
      <c r="C21" s="22">
        <v>45286</v>
      </c>
      <c r="D21" s="22">
        <v>45307</v>
      </c>
      <c r="E21" s="53" t="s">
        <v>31</v>
      </c>
      <c r="F21" s="24" t="s">
        <v>51</v>
      </c>
      <c r="G21" s="50"/>
      <c r="H21" s="41">
        <v>45286</v>
      </c>
      <c r="I21" s="25" t="s">
        <v>19</v>
      </c>
      <c r="J21" s="42" t="s">
        <v>26</v>
      </c>
    </row>
    <row r="22" spans="2:10" ht="38.25" hidden="1" customHeight="1">
      <c r="B22" s="16">
        <v>4</v>
      </c>
      <c r="C22" s="22">
        <v>45281</v>
      </c>
      <c r="D22" s="22"/>
      <c r="E22" s="98" t="s">
        <v>20</v>
      </c>
      <c r="F22" s="99" t="s">
        <v>45</v>
      </c>
      <c r="G22" s="100"/>
      <c r="H22" s="94">
        <v>45286</v>
      </c>
      <c r="I22" s="101" t="s">
        <v>15</v>
      </c>
      <c r="J22" s="108" t="s">
        <v>173</v>
      </c>
    </row>
    <row r="23" spans="2:10" ht="106.2" hidden="1" customHeight="1">
      <c r="B23" s="16">
        <v>4</v>
      </c>
      <c r="C23" s="22">
        <v>45281</v>
      </c>
      <c r="D23" s="22">
        <v>45363</v>
      </c>
      <c r="E23" s="53" t="s">
        <v>121</v>
      </c>
      <c r="F23" s="24" t="s">
        <v>249</v>
      </c>
      <c r="G23" s="50"/>
      <c r="H23" s="41">
        <v>45286</v>
      </c>
      <c r="I23" s="25" t="s">
        <v>367</v>
      </c>
      <c r="J23" s="109" t="s">
        <v>366</v>
      </c>
    </row>
    <row r="24" spans="2:10" ht="45" hidden="1" customHeight="1">
      <c r="B24" s="16">
        <v>4</v>
      </c>
      <c r="C24" s="22">
        <v>45281</v>
      </c>
      <c r="D24" s="22">
        <v>45300</v>
      </c>
      <c r="E24" s="80" t="s">
        <v>33</v>
      </c>
      <c r="F24" s="24" t="s">
        <v>46</v>
      </c>
      <c r="G24" s="24"/>
      <c r="H24" s="41"/>
      <c r="I24" s="25" t="s">
        <v>25</v>
      </c>
      <c r="J24" s="21"/>
    </row>
    <row r="25" spans="2:10" ht="40.5" hidden="1" customHeight="1">
      <c r="B25" s="16">
        <v>4</v>
      </c>
      <c r="C25" s="22">
        <v>45281</v>
      </c>
      <c r="D25" s="22">
        <v>45300</v>
      </c>
      <c r="E25" s="80"/>
      <c r="F25" s="24" t="s">
        <v>47</v>
      </c>
      <c r="G25" s="24"/>
      <c r="H25" s="41"/>
      <c r="I25" s="25"/>
      <c r="J25" s="21"/>
    </row>
    <row r="26" spans="2:10" ht="31.2" hidden="1">
      <c r="B26" s="16">
        <v>4</v>
      </c>
      <c r="C26" s="22">
        <v>45281</v>
      </c>
      <c r="D26" s="22"/>
      <c r="E26" s="80" t="s">
        <v>119</v>
      </c>
      <c r="F26" s="24" t="s">
        <v>48</v>
      </c>
      <c r="G26" s="24"/>
      <c r="H26" s="41">
        <v>45286</v>
      </c>
      <c r="I26" s="25" t="s">
        <v>19</v>
      </c>
      <c r="J26" s="21" t="s">
        <v>27</v>
      </c>
    </row>
    <row r="27" spans="2:10" ht="41.25" hidden="1" customHeight="1">
      <c r="B27" s="16">
        <v>4</v>
      </c>
      <c r="C27" s="22">
        <v>45286</v>
      </c>
      <c r="D27" s="22">
        <v>45307</v>
      </c>
      <c r="E27" s="53" t="s">
        <v>15</v>
      </c>
      <c r="F27" s="24" t="s">
        <v>49</v>
      </c>
      <c r="G27" s="24"/>
      <c r="H27" s="41">
        <v>44935</v>
      </c>
      <c r="I27" s="25" t="s">
        <v>150</v>
      </c>
      <c r="J27" s="21" t="s">
        <v>149</v>
      </c>
    </row>
    <row r="28" spans="2:10" ht="156" hidden="1">
      <c r="B28" s="16">
        <v>4</v>
      </c>
      <c r="C28" s="22">
        <v>45286</v>
      </c>
      <c r="D28" s="22">
        <v>45356</v>
      </c>
      <c r="E28" s="77" t="s">
        <v>15</v>
      </c>
      <c r="F28" s="24" t="s">
        <v>129</v>
      </c>
      <c r="G28" s="24"/>
      <c r="H28" s="41">
        <v>44935</v>
      </c>
      <c r="I28" s="25" t="s">
        <v>20</v>
      </c>
      <c r="J28" s="21" t="s">
        <v>321</v>
      </c>
    </row>
    <row r="29" spans="2:10" ht="33" hidden="1" customHeight="1">
      <c r="B29" s="16">
        <v>4</v>
      </c>
      <c r="C29" s="22">
        <v>45286</v>
      </c>
      <c r="D29" s="22">
        <v>45300</v>
      </c>
      <c r="E29" s="81" t="s">
        <v>34</v>
      </c>
      <c r="F29" s="24" t="s">
        <v>50</v>
      </c>
      <c r="G29" s="24"/>
      <c r="H29" s="26">
        <v>44935</v>
      </c>
      <c r="I29" s="25" t="s">
        <v>15</v>
      </c>
      <c r="J29" s="21"/>
    </row>
    <row r="30" spans="2:10" ht="31.2" hidden="1">
      <c r="B30" s="16">
        <v>4</v>
      </c>
      <c r="C30" s="32">
        <v>45300</v>
      </c>
      <c r="D30" s="32">
        <v>45307</v>
      </c>
      <c r="E30" s="33" t="s">
        <v>121</v>
      </c>
      <c r="F30" s="24" t="s">
        <v>122</v>
      </c>
      <c r="G30" s="24"/>
      <c r="H30" s="26"/>
      <c r="I30" s="25"/>
      <c r="J30" s="21"/>
    </row>
    <row r="31" spans="2:10" ht="24.9" hidden="1" customHeight="1">
      <c r="B31" s="16">
        <v>4</v>
      </c>
      <c r="C31" s="22">
        <v>45300</v>
      </c>
      <c r="D31" s="22"/>
      <c r="E31" s="23" t="s">
        <v>119</v>
      </c>
      <c r="F31" s="24" t="s">
        <v>123</v>
      </c>
      <c r="G31" s="24"/>
      <c r="H31" s="26"/>
      <c r="I31" s="25"/>
      <c r="J31" s="21" t="s">
        <v>151</v>
      </c>
    </row>
    <row r="32" spans="2:10" ht="57.6" hidden="1" customHeight="1">
      <c r="B32" s="16">
        <v>4</v>
      </c>
      <c r="C32" s="22">
        <v>45307</v>
      </c>
      <c r="D32" s="34">
        <v>45321</v>
      </c>
      <c r="E32" s="65" t="s">
        <v>121</v>
      </c>
      <c r="F32" s="24" t="s">
        <v>152</v>
      </c>
      <c r="G32" s="24"/>
      <c r="H32" s="26"/>
      <c r="I32" s="25" t="s">
        <v>33</v>
      </c>
      <c r="J32" s="21" t="s">
        <v>191</v>
      </c>
    </row>
    <row r="33" spans="2:10" ht="110.4" hidden="1" customHeight="1">
      <c r="B33" s="16">
        <v>4</v>
      </c>
      <c r="C33" s="22">
        <v>45307</v>
      </c>
      <c r="D33" s="22">
        <v>45363</v>
      </c>
      <c r="E33" s="23" t="s">
        <v>32</v>
      </c>
      <c r="F33" s="24" t="s">
        <v>153</v>
      </c>
      <c r="G33" s="24"/>
      <c r="H33" s="26"/>
      <c r="I33" s="25"/>
      <c r="J33" s="21" t="s">
        <v>329</v>
      </c>
    </row>
    <row r="34" spans="2:10" ht="24.9" hidden="1" customHeight="1">
      <c r="B34" s="16">
        <v>4</v>
      </c>
      <c r="C34" s="22">
        <v>45307</v>
      </c>
      <c r="D34" s="22"/>
      <c r="E34" s="23" t="s">
        <v>33</v>
      </c>
      <c r="F34" s="24" t="s">
        <v>154</v>
      </c>
      <c r="G34" s="24"/>
      <c r="H34" s="26"/>
      <c r="I34" s="25"/>
      <c r="J34" s="21"/>
    </row>
    <row r="35" spans="2:10" ht="88.95" hidden="1" customHeight="1">
      <c r="B35" s="16">
        <v>4</v>
      </c>
      <c r="C35" s="22">
        <v>45310</v>
      </c>
      <c r="D35" s="22">
        <v>45321</v>
      </c>
      <c r="E35" s="23" t="s">
        <v>33</v>
      </c>
      <c r="F35" s="24" t="s">
        <v>161</v>
      </c>
      <c r="G35" s="24"/>
      <c r="H35" s="26"/>
      <c r="I35" s="25"/>
      <c r="J35" s="21" t="s">
        <v>198</v>
      </c>
    </row>
    <row r="36" spans="2:10" ht="117" hidden="1" customHeight="1">
      <c r="B36" s="16">
        <v>4</v>
      </c>
      <c r="C36" s="22">
        <v>45313</v>
      </c>
      <c r="D36" s="22">
        <v>45321</v>
      </c>
      <c r="E36" s="23" t="s">
        <v>30</v>
      </c>
      <c r="F36" s="24" t="s">
        <v>163</v>
      </c>
      <c r="G36" s="24"/>
      <c r="H36" s="26"/>
      <c r="I36" s="17" t="s">
        <v>16</v>
      </c>
      <c r="J36" s="21" t="s">
        <v>192</v>
      </c>
    </row>
    <row r="37" spans="2:10" ht="39" hidden="1" customHeight="1">
      <c r="B37" s="16">
        <v>4</v>
      </c>
      <c r="C37" s="22">
        <v>45314</v>
      </c>
      <c r="D37" s="22"/>
      <c r="E37" s="23" t="s">
        <v>15</v>
      </c>
      <c r="F37" s="24" t="s">
        <v>164</v>
      </c>
      <c r="G37" s="24"/>
      <c r="H37" s="26"/>
      <c r="I37" s="25"/>
      <c r="J37" s="21" t="s">
        <v>174</v>
      </c>
    </row>
    <row r="38" spans="2:10" ht="36" hidden="1" customHeight="1">
      <c r="B38" s="16">
        <v>4</v>
      </c>
      <c r="C38" s="22">
        <v>45314</v>
      </c>
      <c r="D38" s="22">
        <v>45321</v>
      </c>
      <c r="E38" s="23" t="s">
        <v>30</v>
      </c>
      <c r="F38" s="35" t="s">
        <v>165</v>
      </c>
      <c r="G38" s="24"/>
      <c r="H38" s="26"/>
      <c r="I38" s="25" t="s">
        <v>150</v>
      </c>
      <c r="J38" s="82" t="s">
        <v>193</v>
      </c>
    </row>
    <row r="39" spans="2:10" ht="87.6" hidden="1" customHeight="1">
      <c r="B39" s="16">
        <v>4</v>
      </c>
      <c r="C39" s="22">
        <v>45314</v>
      </c>
      <c r="D39" s="22">
        <v>45321</v>
      </c>
      <c r="E39" s="23" t="s">
        <v>168</v>
      </c>
      <c r="F39" s="24" t="s">
        <v>169</v>
      </c>
      <c r="G39" s="24"/>
      <c r="H39" s="26"/>
      <c r="I39" s="25" t="s">
        <v>19</v>
      </c>
      <c r="J39" s="21" t="s">
        <v>167</v>
      </c>
    </row>
    <row r="40" spans="2:10" ht="46.8" hidden="1">
      <c r="B40" s="16">
        <v>4</v>
      </c>
      <c r="C40" s="22">
        <v>45314</v>
      </c>
      <c r="D40" s="22">
        <v>45343</v>
      </c>
      <c r="E40" s="23" t="s">
        <v>15</v>
      </c>
      <c r="F40" s="24" t="s">
        <v>170</v>
      </c>
      <c r="G40" s="24"/>
      <c r="H40" s="26"/>
      <c r="I40" s="25" t="s">
        <v>30</v>
      </c>
      <c r="J40" s="21" t="s">
        <v>250</v>
      </c>
    </row>
    <row r="41" spans="2:10" ht="62.4" hidden="1">
      <c r="B41" s="16">
        <v>4</v>
      </c>
      <c r="C41" s="22">
        <v>45314</v>
      </c>
      <c r="D41" s="22">
        <v>45356</v>
      </c>
      <c r="E41" s="23" t="s">
        <v>15</v>
      </c>
      <c r="F41" s="24" t="s">
        <v>171</v>
      </c>
      <c r="G41" s="24"/>
      <c r="H41" s="26"/>
      <c r="I41" s="25" t="s">
        <v>172</v>
      </c>
      <c r="J41" s="21" t="s">
        <v>330</v>
      </c>
    </row>
    <row r="42" spans="2:10" ht="46.95" hidden="1" customHeight="1">
      <c r="B42" s="16">
        <v>4</v>
      </c>
      <c r="C42" s="22">
        <v>45314</v>
      </c>
      <c r="D42" s="22">
        <v>45328</v>
      </c>
      <c r="E42" s="23" t="s">
        <v>32</v>
      </c>
      <c r="F42" s="24" t="s">
        <v>200</v>
      </c>
      <c r="G42" s="24"/>
      <c r="H42" s="26"/>
      <c r="I42" s="25" t="s">
        <v>96</v>
      </c>
      <c r="J42" s="21" t="s">
        <v>201</v>
      </c>
    </row>
    <row r="43" spans="2:10" ht="49.2" hidden="1" customHeight="1">
      <c r="B43" s="16">
        <v>4</v>
      </c>
      <c r="C43" s="22">
        <v>45314</v>
      </c>
      <c r="D43" s="22">
        <v>45321</v>
      </c>
      <c r="E43" s="23" t="s">
        <v>32</v>
      </c>
      <c r="F43" s="24" t="s">
        <v>185</v>
      </c>
      <c r="G43" s="24"/>
      <c r="H43" s="26"/>
      <c r="I43" s="25" t="s">
        <v>96</v>
      </c>
      <c r="J43" s="21" t="s">
        <v>202</v>
      </c>
    </row>
    <row r="44" spans="2:10" ht="62.4" hidden="1">
      <c r="B44" s="16">
        <v>4</v>
      </c>
      <c r="C44" s="22">
        <v>45317</v>
      </c>
      <c r="D44" s="22">
        <v>45335</v>
      </c>
      <c r="E44" s="23" t="s">
        <v>168</v>
      </c>
      <c r="F44" s="24" t="s">
        <v>197</v>
      </c>
      <c r="G44" s="24"/>
      <c r="H44" s="26" t="s">
        <v>229</v>
      </c>
      <c r="I44" s="25"/>
      <c r="J44" s="21" t="s">
        <v>251</v>
      </c>
    </row>
    <row r="45" spans="2:10" ht="51" hidden="1" customHeight="1">
      <c r="B45" s="16">
        <v>4</v>
      </c>
      <c r="C45" s="22">
        <v>45321</v>
      </c>
      <c r="D45" s="22">
        <v>45342</v>
      </c>
      <c r="E45" s="23" t="s">
        <v>203</v>
      </c>
      <c r="F45" s="24" t="s">
        <v>204</v>
      </c>
      <c r="G45" s="24"/>
      <c r="H45" s="26"/>
      <c r="I45" s="25"/>
      <c r="J45" s="21" t="s">
        <v>296</v>
      </c>
    </row>
    <row r="46" spans="2:10" ht="49.2" hidden="1" customHeight="1">
      <c r="B46" s="16">
        <v>4</v>
      </c>
      <c r="C46" s="22">
        <v>45321</v>
      </c>
      <c r="D46" s="22">
        <v>45342</v>
      </c>
      <c r="E46" s="23" t="s">
        <v>121</v>
      </c>
      <c r="F46" s="24" t="s">
        <v>205</v>
      </c>
      <c r="G46" s="24"/>
      <c r="H46" s="26"/>
      <c r="I46" s="25"/>
      <c r="J46" s="21" t="s">
        <v>252</v>
      </c>
    </row>
    <row r="47" spans="2:10" ht="24.9" hidden="1" customHeight="1">
      <c r="B47" s="16">
        <v>4</v>
      </c>
      <c r="C47" s="22">
        <v>45324</v>
      </c>
      <c r="D47" s="22">
        <v>45335</v>
      </c>
      <c r="E47" s="23" t="s">
        <v>168</v>
      </c>
      <c r="F47" s="24" t="s">
        <v>226</v>
      </c>
      <c r="G47" s="24"/>
      <c r="H47" s="26"/>
      <c r="I47" s="25" t="s">
        <v>227</v>
      </c>
      <c r="J47" s="21" t="s">
        <v>231</v>
      </c>
    </row>
    <row r="48" spans="2:10" ht="39" hidden="1" customHeight="1">
      <c r="B48" s="16">
        <v>4</v>
      </c>
      <c r="C48" s="22">
        <v>45314</v>
      </c>
      <c r="D48" s="22">
        <v>45363</v>
      </c>
      <c r="E48" s="23" t="s">
        <v>168</v>
      </c>
      <c r="F48" s="24" t="s">
        <v>182</v>
      </c>
      <c r="G48" s="24"/>
      <c r="H48" s="26"/>
      <c r="I48" s="25" t="s">
        <v>16</v>
      </c>
      <c r="J48" s="21" t="s">
        <v>297</v>
      </c>
    </row>
    <row r="49" spans="2:10" ht="37.200000000000003" hidden="1" customHeight="1">
      <c r="B49" s="16">
        <v>4</v>
      </c>
      <c r="C49" s="22">
        <v>45328</v>
      </c>
      <c r="D49" s="22">
        <v>45335</v>
      </c>
      <c r="E49" s="23" t="s">
        <v>15</v>
      </c>
      <c r="F49" s="20" t="s">
        <v>232</v>
      </c>
      <c r="G49" s="20"/>
      <c r="H49" s="26"/>
      <c r="I49" s="25"/>
      <c r="J49" s="27"/>
    </row>
    <row r="50" spans="2:10" ht="32.25" customHeight="1">
      <c r="B50" s="16">
        <v>2</v>
      </c>
      <c r="C50" s="22">
        <v>45335</v>
      </c>
      <c r="D50" s="22"/>
      <c r="E50" s="23" t="s">
        <v>168</v>
      </c>
      <c r="F50" s="24" t="s">
        <v>298</v>
      </c>
      <c r="G50" s="20"/>
      <c r="H50" s="119">
        <v>45370</v>
      </c>
      <c r="I50" s="25" t="s">
        <v>33</v>
      </c>
      <c r="J50" s="21" t="s">
        <v>480</v>
      </c>
    </row>
    <row r="51" spans="2:10" ht="24.9" hidden="1" customHeight="1">
      <c r="B51" s="16">
        <v>4</v>
      </c>
      <c r="C51" s="22">
        <v>45335</v>
      </c>
      <c r="D51" s="22">
        <v>45342</v>
      </c>
      <c r="E51" s="23" t="s">
        <v>168</v>
      </c>
      <c r="F51" s="20" t="s">
        <v>253</v>
      </c>
      <c r="G51" s="66"/>
      <c r="H51" s="26"/>
      <c r="I51" s="25"/>
      <c r="J51" s="21"/>
    </row>
    <row r="52" spans="2:10" ht="46.8" hidden="1">
      <c r="B52" s="16">
        <v>4</v>
      </c>
      <c r="C52" s="22">
        <v>45335</v>
      </c>
      <c r="D52" s="22">
        <v>45349</v>
      </c>
      <c r="E52" s="23" t="s">
        <v>203</v>
      </c>
      <c r="F52" s="24" t="s">
        <v>254</v>
      </c>
      <c r="G52" s="20"/>
      <c r="H52" s="67"/>
      <c r="I52" s="25" t="s">
        <v>150</v>
      </c>
      <c r="J52" s="21" t="s">
        <v>331</v>
      </c>
    </row>
    <row r="53" spans="2:10" ht="81.75" hidden="1" customHeight="1">
      <c r="B53" s="16">
        <v>4</v>
      </c>
      <c r="C53" s="22">
        <v>45335</v>
      </c>
      <c r="D53" s="22">
        <v>45369</v>
      </c>
      <c r="E53" s="23" t="s">
        <v>121</v>
      </c>
      <c r="F53" s="24" t="s">
        <v>429</v>
      </c>
      <c r="G53" s="20"/>
      <c r="H53" s="67"/>
      <c r="I53" s="25"/>
      <c r="J53" s="27" t="s">
        <v>428</v>
      </c>
    </row>
    <row r="54" spans="2:10" ht="48.6" hidden="1" customHeight="1">
      <c r="B54" s="16">
        <v>4</v>
      </c>
      <c r="C54" s="22">
        <v>45337</v>
      </c>
      <c r="D54" s="22">
        <v>45363</v>
      </c>
      <c r="E54" s="23" t="s">
        <v>32</v>
      </c>
      <c r="F54" s="47" t="s">
        <v>289</v>
      </c>
      <c r="G54" s="20"/>
      <c r="H54" s="67"/>
      <c r="I54" s="25" t="s">
        <v>299</v>
      </c>
      <c r="J54" s="21" t="s">
        <v>368</v>
      </c>
    </row>
    <row r="55" spans="2:10" ht="35.4" hidden="1" customHeight="1">
      <c r="B55" s="16">
        <v>4</v>
      </c>
      <c r="C55" s="22">
        <v>45341</v>
      </c>
      <c r="D55" s="22">
        <v>45363</v>
      </c>
      <c r="E55" s="22" t="s">
        <v>168</v>
      </c>
      <c r="F55" s="24" t="s">
        <v>292</v>
      </c>
      <c r="G55" s="20"/>
      <c r="H55" s="67"/>
      <c r="I55" s="25" t="s">
        <v>168</v>
      </c>
      <c r="J55" s="21" t="s">
        <v>369</v>
      </c>
    </row>
    <row r="56" spans="2:10" ht="60.75" hidden="1" customHeight="1">
      <c r="B56" s="16">
        <v>4</v>
      </c>
      <c r="C56" s="22">
        <v>45341</v>
      </c>
      <c r="D56" s="22">
        <v>45363</v>
      </c>
      <c r="E56" s="22" t="s">
        <v>32</v>
      </c>
      <c r="F56" s="24" t="s">
        <v>293</v>
      </c>
      <c r="G56" s="20"/>
      <c r="H56" s="67"/>
      <c r="I56" s="25"/>
      <c r="J56" s="21" t="s">
        <v>426</v>
      </c>
    </row>
    <row r="57" spans="2:10" ht="24.9" hidden="1" customHeight="1">
      <c r="B57" s="16">
        <v>4</v>
      </c>
      <c r="C57" s="22">
        <v>45342</v>
      </c>
      <c r="D57" s="22">
        <v>45349</v>
      </c>
      <c r="E57" s="22" t="s">
        <v>33</v>
      </c>
      <c r="F57" s="24" t="s">
        <v>300</v>
      </c>
      <c r="G57" s="20"/>
      <c r="H57" s="67"/>
      <c r="I57" s="25"/>
      <c r="J57" s="21" t="s">
        <v>301</v>
      </c>
    </row>
    <row r="58" spans="2:10" ht="24.9" customHeight="1">
      <c r="B58" s="16">
        <v>3</v>
      </c>
      <c r="C58" s="22">
        <v>45342</v>
      </c>
      <c r="D58" s="22"/>
      <c r="E58" s="22" t="s">
        <v>203</v>
      </c>
      <c r="F58" s="24" t="s">
        <v>302</v>
      </c>
      <c r="G58" s="20"/>
      <c r="H58" s="67"/>
      <c r="I58" s="25" t="s">
        <v>240</v>
      </c>
      <c r="J58" s="21" t="s">
        <v>332</v>
      </c>
    </row>
    <row r="59" spans="2:10" ht="24.9" hidden="1" customHeight="1">
      <c r="B59" s="16">
        <v>4</v>
      </c>
      <c r="C59" s="22">
        <v>45342</v>
      </c>
      <c r="D59" s="22">
        <v>45363</v>
      </c>
      <c r="E59" s="22" t="s">
        <v>304</v>
      </c>
      <c r="F59" s="24" t="s">
        <v>303</v>
      </c>
      <c r="G59" s="20"/>
      <c r="H59" s="67"/>
      <c r="I59" s="25" t="s">
        <v>15</v>
      </c>
      <c r="J59" s="21"/>
    </row>
    <row r="60" spans="2:10" ht="46.8" hidden="1">
      <c r="B60" s="16">
        <v>4</v>
      </c>
      <c r="C60" s="22">
        <v>45342</v>
      </c>
      <c r="D60" s="22">
        <v>45370</v>
      </c>
      <c r="E60" s="22" t="s">
        <v>15</v>
      </c>
      <c r="F60" s="24" t="s">
        <v>427</v>
      </c>
      <c r="G60" s="20"/>
      <c r="H60" s="121" t="s">
        <v>481</v>
      </c>
      <c r="I60" s="25" t="s">
        <v>150</v>
      </c>
      <c r="J60" s="21" t="s">
        <v>482</v>
      </c>
    </row>
    <row r="61" spans="2:10" ht="31.2" hidden="1">
      <c r="B61" s="16">
        <v>4</v>
      </c>
      <c r="C61" s="22">
        <v>45349</v>
      </c>
      <c r="D61" s="22">
        <v>45363</v>
      </c>
      <c r="E61" s="22" t="s">
        <v>333</v>
      </c>
      <c r="F61" s="24" t="s">
        <v>436</v>
      </c>
      <c r="G61" s="20"/>
      <c r="H61" s="67"/>
      <c r="I61" s="25" t="s">
        <v>150</v>
      </c>
      <c r="J61" s="21" t="s">
        <v>432</v>
      </c>
    </row>
    <row r="62" spans="2:10" ht="72.75" customHeight="1">
      <c r="B62" s="16">
        <v>2</v>
      </c>
      <c r="C62" s="22">
        <v>45349</v>
      </c>
      <c r="D62" s="22"/>
      <c r="E62" s="22" t="s">
        <v>33</v>
      </c>
      <c r="F62" s="24" t="s">
        <v>483</v>
      </c>
      <c r="G62" s="20">
        <v>3</v>
      </c>
      <c r="H62" s="121">
        <v>45370</v>
      </c>
      <c r="I62" s="25" t="s">
        <v>494</v>
      </c>
      <c r="J62" s="21" t="s">
        <v>890</v>
      </c>
    </row>
    <row r="63" spans="2:10" ht="24.9" hidden="1" customHeight="1">
      <c r="B63" s="16">
        <v>4</v>
      </c>
      <c r="C63" s="22">
        <v>45349</v>
      </c>
      <c r="D63" s="22"/>
      <c r="E63" s="22" t="s">
        <v>334</v>
      </c>
      <c r="F63" s="24" t="s">
        <v>335</v>
      </c>
      <c r="G63" s="20"/>
      <c r="H63" s="67"/>
      <c r="I63" s="25"/>
      <c r="J63" s="21" t="s">
        <v>336</v>
      </c>
    </row>
    <row r="64" spans="2:10" ht="24.9" hidden="1" customHeight="1">
      <c r="B64" s="16">
        <v>4</v>
      </c>
      <c r="C64" s="22">
        <v>45349</v>
      </c>
      <c r="D64" s="22">
        <v>45356</v>
      </c>
      <c r="E64" s="22" t="s">
        <v>15</v>
      </c>
      <c r="F64" s="24" t="s">
        <v>337</v>
      </c>
      <c r="G64" s="20"/>
      <c r="H64" s="67"/>
      <c r="I64" s="25" t="s">
        <v>338</v>
      </c>
      <c r="J64" s="21"/>
    </row>
    <row r="65" spans="2:10" ht="24.9" hidden="1" customHeight="1">
      <c r="B65" s="16">
        <v>4</v>
      </c>
      <c r="C65" s="22">
        <v>45349</v>
      </c>
      <c r="D65" s="22">
        <v>45363</v>
      </c>
      <c r="E65" s="22" t="s">
        <v>168</v>
      </c>
      <c r="F65" s="24" t="s">
        <v>431</v>
      </c>
      <c r="G65" s="20"/>
      <c r="H65" s="67"/>
      <c r="I65" s="25" t="s">
        <v>338</v>
      </c>
      <c r="J65" s="21" t="s">
        <v>370</v>
      </c>
    </row>
    <row r="66" spans="2:10" ht="31.2" hidden="1">
      <c r="B66" s="16">
        <v>4</v>
      </c>
      <c r="C66" s="22">
        <v>45349</v>
      </c>
      <c r="D66" s="22">
        <v>45370</v>
      </c>
      <c r="E66" s="22" t="s">
        <v>168</v>
      </c>
      <c r="F66" s="24" t="s">
        <v>339</v>
      </c>
      <c r="G66" s="20"/>
      <c r="H66" s="121">
        <v>45370</v>
      </c>
      <c r="I66" s="25" t="s">
        <v>18</v>
      </c>
      <c r="J66" s="21" t="s">
        <v>430</v>
      </c>
    </row>
    <row r="67" spans="2:10" ht="24.9" hidden="1" customHeight="1">
      <c r="B67" s="16">
        <v>4</v>
      </c>
      <c r="C67" s="22">
        <v>45349</v>
      </c>
      <c r="D67" s="18">
        <v>45356</v>
      </c>
      <c r="E67" s="19" t="s">
        <v>168</v>
      </c>
      <c r="F67" s="20" t="s">
        <v>340</v>
      </c>
      <c r="G67" s="20"/>
      <c r="H67" s="17"/>
      <c r="I67" s="17" t="s">
        <v>304</v>
      </c>
      <c r="J67" s="27"/>
    </row>
    <row r="68" spans="2:10" ht="62.4" hidden="1">
      <c r="B68" s="16">
        <v>4</v>
      </c>
      <c r="C68" s="22">
        <v>45349</v>
      </c>
      <c r="D68" s="18">
        <v>45377</v>
      </c>
      <c r="E68" s="19" t="s">
        <v>33</v>
      </c>
      <c r="F68" s="20" t="s">
        <v>341</v>
      </c>
      <c r="G68" s="20"/>
      <c r="H68" s="121">
        <v>45370</v>
      </c>
      <c r="I68" s="25" t="s">
        <v>371</v>
      </c>
      <c r="J68" s="27" t="s">
        <v>889</v>
      </c>
    </row>
    <row r="69" spans="2:10" ht="24.9" hidden="1" customHeight="1">
      <c r="B69" s="16">
        <v>4</v>
      </c>
      <c r="C69" s="18">
        <v>45356</v>
      </c>
      <c r="D69" s="18">
        <v>45363</v>
      </c>
      <c r="E69" s="19" t="s">
        <v>284</v>
      </c>
      <c r="F69" s="20" t="s">
        <v>372</v>
      </c>
      <c r="G69" s="20"/>
      <c r="H69" s="17"/>
      <c r="I69" s="17"/>
      <c r="J69" s="27"/>
    </row>
    <row r="70" spans="2:10" ht="46.8">
      <c r="B70" s="16">
        <v>1</v>
      </c>
      <c r="C70" s="18">
        <v>45359</v>
      </c>
      <c r="D70" s="19"/>
      <c r="E70" s="19" t="s">
        <v>168</v>
      </c>
      <c r="F70" s="20" t="s">
        <v>411</v>
      </c>
      <c r="G70" s="20"/>
      <c r="H70" s="121">
        <v>45370</v>
      </c>
      <c r="I70" s="17" t="s">
        <v>425</v>
      </c>
      <c r="J70" s="27" t="s">
        <v>891</v>
      </c>
    </row>
    <row r="71" spans="2:10" ht="78" hidden="1">
      <c r="B71" s="16">
        <v>4</v>
      </c>
      <c r="C71" s="18">
        <v>45362</v>
      </c>
      <c r="D71" s="18">
        <v>45370</v>
      </c>
      <c r="E71" s="19" t="s">
        <v>168</v>
      </c>
      <c r="F71" s="20" t="s">
        <v>823</v>
      </c>
      <c r="G71" s="20"/>
      <c r="H71" s="121">
        <v>45370</v>
      </c>
      <c r="I71" s="17" t="s">
        <v>19</v>
      </c>
      <c r="J71" s="27" t="s">
        <v>811</v>
      </c>
    </row>
    <row r="72" spans="2:10" ht="24.9" hidden="1" customHeight="1">
      <c r="B72" s="16">
        <v>4</v>
      </c>
      <c r="C72" s="18">
        <v>45362</v>
      </c>
      <c r="D72" s="18">
        <v>45370</v>
      </c>
      <c r="E72" s="19" t="s">
        <v>15</v>
      </c>
      <c r="F72" s="20" t="s">
        <v>417</v>
      </c>
      <c r="G72" s="20"/>
      <c r="H72" s="121">
        <v>45370</v>
      </c>
      <c r="I72" s="17" t="s">
        <v>418</v>
      </c>
      <c r="J72" s="27" t="s">
        <v>424</v>
      </c>
    </row>
    <row r="73" spans="2:10" ht="31.2" hidden="1">
      <c r="B73" s="16">
        <v>4</v>
      </c>
      <c r="C73" s="18">
        <v>45363</v>
      </c>
      <c r="D73" s="18">
        <v>45363</v>
      </c>
      <c r="E73" s="19" t="s">
        <v>168</v>
      </c>
      <c r="F73" s="20" t="s">
        <v>420</v>
      </c>
      <c r="G73" s="20"/>
      <c r="H73" s="17"/>
      <c r="I73" s="17" t="s">
        <v>304</v>
      </c>
      <c r="J73" s="27" t="s">
        <v>423</v>
      </c>
    </row>
    <row r="74" spans="2:10" ht="24.9" hidden="1" customHeight="1">
      <c r="B74" s="16">
        <v>4</v>
      </c>
      <c r="C74" s="18">
        <v>45363</v>
      </c>
      <c r="D74" s="18">
        <v>45370</v>
      </c>
      <c r="E74" s="19" t="s">
        <v>168</v>
      </c>
      <c r="F74" s="20" t="s">
        <v>421</v>
      </c>
      <c r="G74" s="20"/>
      <c r="H74" s="121">
        <v>45370</v>
      </c>
      <c r="I74" s="17" t="s">
        <v>18</v>
      </c>
      <c r="J74" s="27" t="s">
        <v>422</v>
      </c>
    </row>
    <row r="75" spans="2:10" ht="24.9" hidden="1" customHeight="1">
      <c r="B75" s="16">
        <v>4</v>
      </c>
      <c r="C75" s="18">
        <v>45363</v>
      </c>
      <c r="D75" s="19"/>
      <c r="E75" s="19" t="s">
        <v>30</v>
      </c>
      <c r="F75" s="20" t="s">
        <v>433</v>
      </c>
      <c r="G75" s="20"/>
      <c r="H75" s="121">
        <v>45370</v>
      </c>
      <c r="I75" s="17" t="s">
        <v>15</v>
      </c>
      <c r="J75" s="27" t="s">
        <v>484</v>
      </c>
    </row>
    <row r="76" spans="2:10" ht="31.2">
      <c r="B76" s="16">
        <v>1</v>
      </c>
      <c r="C76" s="18">
        <v>45363</v>
      </c>
      <c r="D76" s="19"/>
      <c r="E76" s="19" t="s">
        <v>30</v>
      </c>
      <c r="F76" s="20" t="s">
        <v>434</v>
      </c>
      <c r="G76" s="20"/>
      <c r="H76" s="121" t="s">
        <v>812</v>
      </c>
      <c r="I76" s="17" t="s">
        <v>15</v>
      </c>
      <c r="J76" s="27" t="s">
        <v>485</v>
      </c>
    </row>
    <row r="77" spans="2:10" ht="24.9" customHeight="1">
      <c r="B77" s="16">
        <v>3</v>
      </c>
      <c r="C77" s="18">
        <v>45369</v>
      </c>
      <c r="D77" s="19"/>
      <c r="E77" s="19" t="s">
        <v>33</v>
      </c>
      <c r="F77" s="20" t="s">
        <v>495</v>
      </c>
      <c r="G77" s="20"/>
      <c r="H77" s="17"/>
      <c r="I77" s="17"/>
      <c r="J77" s="27"/>
    </row>
    <row r="78" spans="2:10" ht="62.4">
      <c r="B78" s="16">
        <v>2</v>
      </c>
      <c r="C78" s="18">
        <v>45370</v>
      </c>
      <c r="D78" s="19"/>
      <c r="E78" s="19" t="s">
        <v>30</v>
      </c>
      <c r="F78" s="20" t="s">
        <v>805</v>
      </c>
      <c r="G78" s="20"/>
      <c r="H78" s="121">
        <v>45370</v>
      </c>
      <c r="I78" s="17" t="s">
        <v>150</v>
      </c>
      <c r="J78" s="27" t="s">
        <v>900</v>
      </c>
    </row>
    <row r="79" spans="2:10" ht="24.9" customHeight="1">
      <c r="B79" s="16">
        <v>3</v>
      </c>
      <c r="C79" s="18">
        <v>45370</v>
      </c>
      <c r="D79" s="19"/>
      <c r="E79" s="19" t="s">
        <v>33</v>
      </c>
      <c r="F79" s="20" t="s">
        <v>813</v>
      </c>
      <c r="G79" s="20"/>
      <c r="H79" s="17"/>
      <c r="I79" s="17"/>
      <c r="J79" s="27"/>
    </row>
    <row r="80" spans="2:10" ht="24.9" customHeight="1">
      <c r="B80" s="16">
        <v>1</v>
      </c>
      <c r="C80" s="18">
        <v>45370</v>
      </c>
      <c r="D80" s="19"/>
      <c r="E80" s="19" t="s">
        <v>130</v>
      </c>
      <c r="F80" s="20" t="s">
        <v>814</v>
      </c>
      <c r="G80" s="20"/>
      <c r="H80" s="121">
        <v>45370</v>
      </c>
      <c r="I80" s="17" t="s">
        <v>275</v>
      </c>
      <c r="J80" s="27" t="s">
        <v>815</v>
      </c>
    </row>
    <row r="81" spans="2:10" ht="31.2">
      <c r="B81" s="16">
        <v>1</v>
      </c>
      <c r="C81" s="18">
        <v>45370</v>
      </c>
      <c r="D81" s="19"/>
      <c r="E81" s="19" t="s">
        <v>130</v>
      </c>
      <c r="F81" s="20" t="s">
        <v>816</v>
      </c>
      <c r="G81" s="20"/>
      <c r="H81" s="17"/>
      <c r="I81" s="17" t="s">
        <v>275</v>
      </c>
      <c r="J81" s="27" t="s">
        <v>901</v>
      </c>
    </row>
    <row r="82" spans="2:10" ht="24.9" hidden="1" customHeight="1">
      <c r="B82" s="16">
        <v>4</v>
      </c>
      <c r="C82" s="18">
        <v>45370</v>
      </c>
      <c r="D82" s="18">
        <v>45377</v>
      </c>
      <c r="E82" s="19" t="s">
        <v>121</v>
      </c>
      <c r="F82" s="20" t="s">
        <v>817</v>
      </c>
      <c r="G82" s="20"/>
      <c r="H82" s="17"/>
      <c r="I82" s="17" t="s">
        <v>820</v>
      </c>
      <c r="J82" s="27" t="s">
        <v>883</v>
      </c>
    </row>
    <row r="83" spans="2:10" ht="24.9" hidden="1" customHeight="1">
      <c r="B83" s="16">
        <v>4</v>
      </c>
      <c r="C83" s="18">
        <v>45370</v>
      </c>
      <c r="D83" s="18">
        <v>45377</v>
      </c>
      <c r="E83" s="19" t="s">
        <v>33</v>
      </c>
      <c r="F83" s="20" t="s">
        <v>818</v>
      </c>
      <c r="G83" s="20"/>
      <c r="H83" s="17"/>
      <c r="I83" s="17" t="s">
        <v>819</v>
      </c>
      <c r="J83" s="27"/>
    </row>
    <row r="84" spans="2:10" ht="31.2">
      <c r="B84" s="16">
        <v>3</v>
      </c>
      <c r="C84" s="18">
        <v>45370</v>
      </c>
      <c r="D84" s="19"/>
      <c r="E84" s="19" t="s">
        <v>168</v>
      </c>
      <c r="F84" s="20" t="s">
        <v>824</v>
      </c>
      <c r="G84" s="20"/>
      <c r="H84" s="17"/>
      <c r="I84" s="17" t="s">
        <v>19</v>
      </c>
      <c r="J84" s="27" t="s">
        <v>827</v>
      </c>
    </row>
    <row r="85" spans="2:10" ht="24.9" customHeight="1">
      <c r="B85" s="16">
        <v>3</v>
      </c>
      <c r="C85" s="18">
        <v>45370</v>
      </c>
      <c r="D85" s="19"/>
      <c r="E85" s="19" t="s">
        <v>168</v>
      </c>
      <c r="F85" s="20" t="s">
        <v>825</v>
      </c>
      <c r="G85" s="20"/>
      <c r="H85" s="17"/>
      <c r="I85" s="17" t="s">
        <v>19</v>
      </c>
      <c r="J85" s="27" t="s">
        <v>829</v>
      </c>
    </row>
    <row r="86" spans="2:10" ht="24.9" customHeight="1">
      <c r="B86" s="16">
        <v>3</v>
      </c>
      <c r="C86" s="18">
        <v>45370</v>
      </c>
      <c r="D86" s="19"/>
      <c r="E86" s="19" t="s">
        <v>168</v>
      </c>
      <c r="F86" s="20" t="s">
        <v>826</v>
      </c>
      <c r="G86" s="20"/>
      <c r="H86" s="17"/>
      <c r="I86" s="17" t="s">
        <v>19</v>
      </c>
      <c r="J86" s="27" t="s">
        <v>828</v>
      </c>
    </row>
    <row r="87" spans="2:10" ht="24.9" customHeight="1">
      <c r="B87" s="16">
        <v>2</v>
      </c>
      <c r="C87" s="18">
        <v>45370</v>
      </c>
      <c r="D87" s="19"/>
      <c r="E87" s="19" t="s">
        <v>33</v>
      </c>
      <c r="F87" s="20" t="s">
        <v>874</v>
      </c>
      <c r="G87" s="20"/>
      <c r="H87" s="17"/>
      <c r="I87" s="17" t="s">
        <v>867</v>
      </c>
      <c r="J87" s="27" t="s">
        <v>885</v>
      </c>
    </row>
    <row r="88" spans="2:10" ht="24.9" customHeight="1">
      <c r="B88" s="16">
        <v>2</v>
      </c>
      <c r="C88" s="18">
        <v>45370</v>
      </c>
      <c r="D88" s="19"/>
      <c r="E88" s="19" t="s">
        <v>19</v>
      </c>
      <c r="F88" s="20" t="s">
        <v>868</v>
      </c>
      <c r="G88" s="20"/>
      <c r="H88" s="17"/>
      <c r="I88" s="17"/>
      <c r="J88" s="27"/>
    </row>
    <row r="89" spans="2:10" ht="73.5" customHeight="1">
      <c r="B89" s="16">
        <v>1</v>
      </c>
      <c r="C89" s="18">
        <v>45372</v>
      </c>
      <c r="D89" s="19"/>
      <c r="E89" s="19" t="s">
        <v>168</v>
      </c>
      <c r="F89" s="20" t="s">
        <v>880</v>
      </c>
      <c r="G89" s="20"/>
      <c r="H89" s="17"/>
      <c r="I89" s="17"/>
      <c r="J89" s="27" t="s">
        <v>892</v>
      </c>
    </row>
    <row r="90" spans="2:10" ht="31.2" hidden="1">
      <c r="B90" s="16">
        <v>4</v>
      </c>
      <c r="C90" s="18">
        <v>45373</v>
      </c>
      <c r="D90" s="18">
        <v>45377</v>
      </c>
      <c r="E90" s="19" t="s">
        <v>168</v>
      </c>
      <c r="F90" s="20" t="s">
        <v>871</v>
      </c>
      <c r="G90" s="20"/>
      <c r="H90" s="17"/>
      <c r="I90" s="17" t="s">
        <v>872</v>
      </c>
      <c r="J90" s="27" t="s">
        <v>893</v>
      </c>
    </row>
    <row r="91" spans="2:10" ht="46.8" hidden="1">
      <c r="B91" s="16">
        <v>4</v>
      </c>
      <c r="C91" s="18">
        <v>45373</v>
      </c>
      <c r="D91" s="18">
        <v>45377</v>
      </c>
      <c r="E91" s="19" t="s">
        <v>168</v>
      </c>
      <c r="F91" s="20" t="s">
        <v>873</v>
      </c>
      <c r="G91" s="20"/>
      <c r="H91" s="17"/>
      <c r="I91" s="17" t="s">
        <v>872</v>
      </c>
      <c r="J91" s="27"/>
    </row>
    <row r="92" spans="2:10" ht="24.9" customHeight="1">
      <c r="B92" s="16">
        <v>1</v>
      </c>
      <c r="C92" s="18">
        <v>45373</v>
      </c>
      <c r="D92" s="19"/>
      <c r="E92" s="19" t="s">
        <v>33</v>
      </c>
      <c r="F92" s="20" t="s">
        <v>875</v>
      </c>
      <c r="G92" s="20"/>
      <c r="H92" s="17"/>
      <c r="I92" s="17" t="s">
        <v>19</v>
      </c>
      <c r="J92" s="27" t="s">
        <v>884</v>
      </c>
    </row>
    <row r="93" spans="2:10" ht="31.2">
      <c r="B93" s="16">
        <v>1</v>
      </c>
      <c r="C93" s="18">
        <v>45373</v>
      </c>
      <c r="D93" s="19"/>
      <c r="E93" s="19" t="s">
        <v>33</v>
      </c>
      <c r="F93" s="20" t="s">
        <v>876</v>
      </c>
      <c r="G93" s="20"/>
      <c r="H93" s="17"/>
      <c r="I93" s="17" t="s">
        <v>877</v>
      </c>
      <c r="J93" s="27" t="s">
        <v>887</v>
      </c>
    </row>
    <row r="94" spans="2:10" ht="31.2">
      <c r="B94" s="16">
        <v>2</v>
      </c>
      <c r="C94" s="18">
        <v>45373</v>
      </c>
      <c r="D94" s="19"/>
      <c r="E94" s="19" t="s">
        <v>33</v>
      </c>
      <c r="F94" s="20" t="s">
        <v>878</v>
      </c>
      <c r="G94" s="20"/>
      <c r="H94" s="17"/>
      <c r="I94" s="17" t="s">
        <v>19</v>
      </c>
      <c r="J94" s="27" t="s">
        <v>888</v>
      </c>
    </row>
    <row r="95" spans="2:10" ht="24.9" customHeight="1">
      <c r="B95" s="16">
        <v>2</v>
      </c>
      <c r="C95" s="18">
        <v>45373</v>
      </c>
      <c r="D95" s="19"/>
      <c r="E95" s="19" t="s">
        <v>33</v>
      </c>
      <c r="F95" s="20" t="s">
        <v>879</v>
      </c>
      <c r="G95" s="20"/>
      <c r="H95" s="17"/>
      <c r="I95" s="17" t="s">
        <v>19</v>
      </c>
      <c r="J95" s="27" t="s">
        <v>886</v>
      </c>
    </row>
    <row r="96" spans="2:10" ht="46.8">
      <c r="B96" s="16">
        <v>2</v>
      </c>
      <c r="C96" s="18">
        <v>45376</v>
      </c>
      <c r="D96" s="19"/>
      <c r="E96" s="19" t="s">
        <v>168</v>
      </c>
      <c r="F96" s="20" t="s">
        <v>881</v>
      </c>
      <c r="G96" s="20"/>
      <c r="H96" s="17"/>
      <c r="I96" s="17" t="s">
        <v>894</v>
      </c>
      <c r="J96" s="27" t="s">
        <v>895</v>
      </c>
    </row>
    <row r="97" spans="2:10" ht="24.9" customHeight="1">
      <c r="B97" s="16">
        <v>2</v>
      </c>
      <c r="C97" s="18">
        <v>45377</v>
      </c>
      <c r="D97" s="19"/>
      <c r="E97" s="19" t="s">
        <v>168</v>
      </c>
      <c r="F97" s="20" t="s">
        <v>897</v>
      </c>
      <c r="G97" s="20"/>
      <c r="H97" s="17"/>
      <c r="I97" s="17" t="s">
        <v>896</v>
      </c>
      <c r="J97" s="27" t="s">
        <v>898</v>
      </c>
    </row>
    <row r="98" spans="2:10" ht="24.9" customHeight="1">
      <c r="B98" s="16">
        <v>2</v>
      </c>
      <c r="C98" s="18">
        <v>45377</v>
      </c>
      <c r="D98" s="19"/>
      <c r="E98" s="19" t="s">
        <v>168</v>
      </c>
      <c r="F98" s="20" t="s">
        <v>899</v>
      </c>
      <c r="G98" s="20"/>
      <c r="H98" s="17"/>
      <c r="I98" s="17" t="s">
        <v>18</v>
      </c>
      <c r="J98" s="27"/>
    </row>
    <row r="99" spans="2:10" ht="24.9" customHeight="1">
      <c r="B99" s="16"/>
      <c r="C99" s="19"/>
      <c r="D99" s="19"/>
      <c r="E99" s="19"/>
      <c r="F99" s="20"/>
      <c r="G99" s="20"/>
      <c r="H99" s="17"/>
      <c r="I99" s="17"/>
      <c r="J99" s="27"/>
    </row>
    <row r="100" spans="2:10" ht="24.9" customHeight="1">
      <c r="B100" s="16"/>
      <c r="C100" s="19"/>
      <c r="D100" s="19"/>
      <c r="E100" s="19"/>
      <c r="F100" s="20"/>
      <c r="G100" s="20"/>
      <c r="H100" s="17"/>
      <c r="I100" s="17"/>
      <c r="J100" s="27"/>
    </row>
    <row r="101" spans="2:10" ht="24.9" customHeight="1" thickBot="1">
      <c r="B101" s="198"/>
      <c r="C101" s="28"/>
      <c r="D101" s="28"/>
      <c r="E101" s="28"/>
      <c r="F101" s="29"/>
      <c r="G101" s="29"/>
      <c r="H101" s="30"/>
      <c r="I101" s="30"/>
      <c r="J101" s="31"/>
    </row>
    <row r="102" spans="2:10" ht="24.9" customHeight="1">
      <c r="B102" s="199"/>
      <c r="C102" s="13"/>
      <c r="F102" s="12"/>
    </row>
    <row r="103" spans="2:10" ht="24.9" customHeight="1">
      <c r="C103" s="13"/>
      <c r="F103" s="12"/>
    </row>
    <row r="104" spans="2:10" ht="24.9" customHeight="1">
      <c r="C104" s="13"/>
    </row>
  </sheetData>
  <protectedRanges>
    <protectedRange sqref="B8:B14" name="Priority_5"/>
    <protectedRange sqref="B15:B18" name="Priority_8"/>
    <protectedRange sqref="B19" name="Priority_9"/>
    <protectedRange sqref="D19" name="Date Closed_9"/>
    <protectedRange sqref="B20:B23" name="Priority_10"/>
    <protectedRange sqref="D20:D23" name="Date Closed_10"/>
    <protectedRange sqref="D30" name="Date Closed_5"/>
  </protectedRanges>
  <autoFilter ref="B7:J98"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01">
    <cfRule type="cellIs" dxfId="141" priority="1" operator="equal">
      <formula>3</formula>
    </cfRule>
    <cfRule type="cellIs" dxfId="140" priority="2" operator="equal">
      <formula>2</formula>
    </cfRule>
    <cfRule type="cellIs" dxfId="139" priority="3" operator="equal">
      <formula>1</formula>
    </cfRule>
  </conditionalFormatting>
  <conditionalFormatting sqref="B8:D29 F8:F29 B30:J53 B54:E55 I8:I21 G8:G28 I22:J29 G29:H29 G54:J55">
    <cfRule type="expression" dxfId="138" priority="27" stopIfTrue="1">
      <formula>$B8=4</formula>
    </cfRule>
  </conditionalFormatting>
  <conditionalFormatting sqref="B56:J101">
    <cfRule type="expression" dxfId="137" priority="4" stopIfTrue="1">
      <formula>$B56=4</formula>
    </cfRule>
  </conditionalFormatting>
  <conditionalFormatting sqref="C13">
    <cfRule type="expression" dxfId="136" priority="28" stopIfTrue="1">
      <formula>$B13=4</formula>
    </cfRule>
  </conditionalFormatting>
  <conditionalFormatting sqref="C17">
    <cfRule type="expression" dxfId="135" priority="22" stopIfTrue="1">
      <formula>$B17=4</formula>
    </cfRule>
  </conditionalFormatting>
  <conditionalFormatting sqref="C19:D23">
    <cfRule type="expression" dxfId="134" priority="26" stopIfTrue="1">
      <formula>$B19=4</formula>
    </cfRule>
  </conditionalFormatting>
  <conditionalFormatting sqref="D17:D18">
    <cfRule type="expression" dxfId="133" priority="21" stopIfTrue="1">
      <formula>$B17=4</formula>
    </cfRule>
  </conditionalFormatting>
  <conditionalFormatting sqref="E8:E29">
    <cfRule type="expression" dxfId="132" priority="10" stopIfTrue="1">
      <formula>$C8=4</formula>
    </cfRule>
  </conditionalFormatting>
  <conditionalFormatting sqref="F8:F9 J8:J21 H8:H28 C11:C12">
    <cfRule type="expression" dxfId="131" priority="20" stopIfTrue="1">
      <formula>#REF!=4</formula>
    </cfRule>
  </conditionalFormatting>
  <conditionalFormatting sqref="F11:F12">
    <cfRule type="expression" dxfId="130" priority="19" stopIfTrue="1">
      <formula>#REF!=4</formula>
    </cfRule>
  </conditionalFormatting>
  <conditionalFormatting sqref="F19">
    <cfRule type="expression" dxfId="129" priority="18" stopIfTrue="1">
      <formula>$B19=4</formula>
    </cfRule>
  </conditionalFormatting>
  <conditionalFormatting sqref="F52">
    <cfRule type="expression" dxfId="128" priority="33" stopIfTrue="1">
      <formula>$B52=4</formula>
    </cfRule>
  </conditionalFormatting>
  <conditionalFormatting sqref="F55">
    <cfRule type="expression" dxfId="127" priority="144" stopIfTrue="1">
      <formula>$B54=4</formula>
    </cfRule>
  </conditionalFormatting>
  <conditionalFormatting sqref="G52:G53">
    <cfRule type="expression" dxfId="126" priority="32" stopIfTrue="1">
      <formula>$B52=4</formula>
    </cfRule>
  </conditionalFormatting>
  <conditionalFormatting sqref="I51:I66">
    <cfRule type="expression" dxfId="125" priority="31" stopIfTrue="1">
      <formula>$B51=4</formula>
    </cfRule>
  </conditionalFormatting>
  <conditionalFormatting sqref="I68">
    <cfRule type="expression" dxfId="124" priority="5" stopIfTrue="1">
      <formula>$B68=4</formula>
    </cfRule>
  </conditionalFormatting>
  <pageMargins left="0.25" right="0.25" top="0.75" bottom="0.75" header="0.3" footer="0.3"/>
  <pageSetup paperSize="3" scale="69"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8C34-78CD-4020-A807-79B19F9568A2}">
  <sheetPr filterMode="1">
    <tabColor theme="9" tint="-0.499984740745262"/>
    <pageSetUpPr fitToPage="1"/>
  </sheetPr>
  <dimension ref="B1:J108"/>
  <sheetViews>
    <sheetView topLeftCell="A3" zoomScale="70" zoomScaleNormal="70" workbookViewId="0">
      <selection activeCell="E18" sqref="E18"/>
    </sheetView>
  </sheetViews>
  <sheetFormatPr defaultRowHeight="24.9" customHeight="1"/>
  <cols>
    <col min="1" max="1" width="4.6640625" customWidth="1"/>
    <col min="2" max="5" width="12.6640625" style="1" customWidth="1"/>
    <col min="6" max="6" width="75.88671875" style="2" customWidth="1"/>
    <col min="7" max="7" width="0.109375" style="2" customWidth="1"/>
    <col min="8" max="8" width="12.6640625" style="1" customWidth="1"/>
    <col min="9" max="9" width="22.44140625" style="1" bestFit="1" customWidth="1"/>
    <col min="10" max="10" width="72.6640625" style="2" customWidth="1"/>
  </cols>
  <sheetData>
    <row r="1" spans="2:10" ht="24.9" customHeight="1" thickBot="1"/>
    <row r="2" spans="2:10" ht="24.9" customHeight="1">
      <c r="B2" s="247"/>
      <c r="C2" s="248"/>
      <c r="D2" s="249"/>
      <c r="E2" s="250" t="s">
        <v>14</v>
      </c>
      <c r="F2" s="251"/>
      <c r="G2" s="251"/>
      <c r="H2" s="252"/>
      <c r="I2" s="259"/>
      <c r="J2" s="260"/>
    </row>
    <row r="3" spans="2:10" ht="24.9" customHeight="1">
      <c r="B3" s="263"/>
      <c r="C3" s="264"/>
      <c r="D3" s="4">
        <v>1</v>
      </c>
      <c r="E3" s="253"/>
      <c r="F3" s="254"/>
      <c r="G3" s="254"/>
      <c r="H3" s="255"/>
      <c r="I3" s="261"/>
      <c r="J3" s="262"/>
    </row>
    <row r="4" spans="2:10" ht="24.9" customHeight="1">
      <c r="B4" s="265"/>
      <c r="C4" s="266"/>
      <c r="D4" s="5">
        <v>2</v>
      </c>
      <c r="E4" s="253"/>
      <c r="F4" s="254"/>
      <c r="G4" s="254"/>
      <c r="H4" s="255"/>
      <c r="I4" s="261"/>
      <c r="J4" s="262"/>
    </row>
    <row r="5" spans="2:10" ht="24.9" customHeight="1" thickBot="1">
      <c r="B5" s="267"/>
      <c r="C5" s="268"/>
      <c r="D5" s="6">
        <v>3</v>
      </c>
      <c r="E5" s="253"/>
      <c r="F5" s="254"/>
      <c r="G5" s="254"/>
      <c r="H5" s="255"/>
      <c r="I5" s="261"/>
      <c r="J5" s="262"/>
    </row>
    <row r="6" spans="2:10" ht="24.9" customHeight="1" thickBot="1">
      <c r="B6" s="269"/>
      <c r="C6" s="270"/>
      <c r="D6" s="8">
        <v>4</v>
      </c>
      <c r="E6" s="256"/>
      <c r="F6" s="257"/>
      <c r="G6" s="257"/>
      <c r="H6" s="258"/>
      <c r="I6" s="7" t="s">
        <v>1</v>
      </c>
      <c r="J6" s="14">
        <f ca="1">NOW()</f>
        <v>45380.629301736109</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409.5" hidden="1" customHeight="1">
      <c r="B8" s="43">
        <v>4</v>
      </c>
      <c r="C8" s="39"/>
      <c r="D8" s="39">
        <v>45363</v>
      </c>
      <c r="E8" s="88" t="s">
        <v>53</v>
      </c>
      <c r="F8" s="68" t="s">
        <v>56</v>
      </c>
      <c r="G8" s="69"/>
      <c r="H8" s="41">
        <v>45272</v>
      </c>
      <c r="I8" s="70" t="s">
        <v>64</v>
      </c>
      <c r="J8" s="42" t="s">
        <v>326</v>
      </c>
    </row>
    <row r="9" spans="2:10" s="3" customFormat="1" ht="41.25" hidden="1" customHeight="1">
      <c r="B9" s="87">
        <v>4</v>
      </c>
      <c r="C9" s="32"/>
      <c r="D9" s="32">
        <v>45300</v>
      </c>
      <c r="E9" s="86" t="s">
        <v>54</v>
      </c>
      <c r="F9" s="71" t="s">
        <v>57</v>
      </c>
      <c r="G9" s="72"/>
      <c r="H9" s="41">
        <v>45236</v>
      </c>
      <c r="I9" s="73" t="s">
        <v>15</v>
      </c>
      <c r="J9" s="42" t="s">
        <v>65</v>
      </c>
    </row>
    <row r="10" spans="2:10" s="3" customFormat="1" ht="239.25" hidden="1" customHeight="1">
      <c r="B10" s="16">
        <v>4</v>
      </c>
      <c r="C10" s="18"/>
      <c r="D10" s="18">
        <v>45363</v>
      </c>
      <c r="E10" s="53" t="s">
        <v>55</v>
      </c>
      <c r="F10" s="20" t="s">
        <v>63</v>
      </c>
      <c r="G10" s="46"/>
      <c r="H10" s="41">
        <v>44931</v>
      </c>
      <c r="I10" s="19" t="s">
        <v>70</v>
      </c>
      <c r="J10" s="42" t="s">
        <v>322</v>
      </c>
    </row>
    <row r="11" spans="2:10" s="3" customFormat="1" ht="148.5" hidden="1" customHeight="1">
      <c r="B11" s="16">
        <v>4</v>
      </c>
      <c r="C11" s="18"/>
      <c r="D11" s="18">
        <v>45363</v>
      </c>
      <c r="E11" s="89" t="s">
        <v>54</v>
      </c>
      <c r="F11" s="47" t="s">
        <v>58</v>
      </c>
      <c r="G11" s="46"/>
      <c r="H11" s="41">
        <v>45286</v>
      </c>
      <c r="I11" s="19" t="s">
        <v>66</v>
      </c>
      <c r="J11" s="42" t="s">
        <v>323</v>
      </c>
    </row>
    <row r="12" spans="2:10" s="3" customFormat="1" ht="229.5" hidden="1" customHeight="1">
      <c r="B12" s="16">
        <v>4</v>
      </c>
      <c r="C12" s="22"/>
      <c r="D12" s="22">
        <v>45342</v>
      </c>
      <c r="E12" s="53" t="s">
        <v>54</v>
      </c>
      <c r="F12" s="24" t="s">
        <v>59</v>
      </c>
      <c r="G12" s="48"/>
      <c r="H12" s="41">
        <v>45272</v>
      </c>
      <c r="I12" s="25" t="s">
        <v>67</v>
      </c>
      <c r="J12" s="49" t="s">
        <v>175</v>
      </c>
    </row>
    <row r="13" spans="2:10" s="3" customFormat="1" ht="93.6" hidden="1">
      <c r="B13" s="16">
        <v>4</v>
      </c>
      <c r="C13" s="22"/>
      <c r="D13" s="22">
        <v>45370</v>
      </c>
      <c r="E13" s="53" t="s">
        <v>54</v>
      </c>
      <c r="F13" s="24" t="s">
        <v>60</v>
      </c>
      <c r="G13" s="50"/>
      <c r="H13" s="41">
        <v>45279</v>
      </c>
      <c r="I13" s="25" t="s">
        <v>68</v>
      </c>
      <c r="J13" s="21" t="s">
        <v>155</v>
      </c>
    </row>
    <row r="14" spans="2:10" s="3" customFormat="1" ht="70.95" hidden="1" customHeight="1">
      <c r="B14" s="16">
        <v>4</v>
      </c>
      <c r="C14" s="22"/>
      <c r="D14" s="22">
        <v>45342</v>
      </c>
      <c r="E14" s="53" t="s">
        <v>54</v>
      </c>
      <c r="F14" s="51" t="s">
        <v>61</v>
      </c>
      <c r="G14" s="74"/>
      <c r="H14" s="53">
        <v>45275</v>
      </c>
      <c r="I14" s="25" t="s">
        <v>68</v>
      </c>
      <c r="J14" s="42" t="s">
        <v>255</v>
      </c>
    </row>
    <row r="15" spans="2:10" ht="34.5" hidden="1" customHeight="1">
      <c r="B15" s="16">
        <v>4</v>
      </c>
      <c r="C15" s="22"/>
      <c r="D15" s="22">
        <v>45307</v>
      </c>
      <c r="E15" s="55"/>
      <c r="F15" s="24" t="s">
        <v>62</v>
      </c>
      <c r="G15" s="57"/>
      <c r="H15" s="53">
        <v>45286</v>
      </c>
      <c r="I15" s="60" t="s">
        <v>68</v>
      </c>
      <c r="J15" s="42" t="s">
        <v>69</v>
      </c>
    </row>
    <row r="16" spans="2:10" ht="31.2" hidden="1">
      <c r="B16" s="16">
        <v>4</v>
      </c>
      <c r="C16" s="22">
        <v>45328</v>
      </c>
      <c r="D16" s="59">
        <v>45369</v>
      </c>
      <c r="E16" s="37" t="s">
        <v>95</v>
      </c>
      <c r="F16" s="24" t="s">
        <v>233</v>
      </c>
      <c r="G16" s="50"/>
      <c r="H16" s="118" t="s">
        <v>470</v>
      </c>
      <c r="I16" s="25" t="s">
        <v>68</v>
      </c>
      <c r="J16" s="42" t="s">
        <v>295</v>
      </c>
    </row>
    <row r="17" spans="2:10" ht="24.9" hidden="1" customHeight="1">
      <c r="B17" s="16">
        <v>4</v>
      </c>
      <c r="C17" s="22">
        <v>45348</v>
      </c>
      <c r="D17" s="22">
        <v>45356</v>
      </c>
      <c r="E17" s="36" t="s">
        <v>15</v>
      </c>
      <c r="F17" s="61" t="s">
        <v>319</v>
      </c>
      <c r="G17" s="50"/>
      <c r="H17" s="41"/>
      <c r="I17" s="25" t="s">
        <v>68</v>
      </c>
      <c r="J17" s="42" t="s">
        <v>327</v>
      </c>
    </row>
    <row r="18" spans="2:10" ht="31.2">
      <c r="B18" s="16">
        <v>2</v>
      </c>
      <c r="C18" s="22">
        <v>45349</v>
      </c>
      <c r="D18" s="22"/>
      <c r="E18" s="23" t="s">
        <v>15</v>
      </c>
      <c r="F18" s="24" t="s">
        <v>328</v>
      </c>
      <c r="G18" s="50"/>
      <c r="H18" s="118" t="s">
        <v>470</v>
      </c>
      <c r="I18" s="25"/>
      <c r="J18" s="42" t="s">
        <v>471</v>
      </c>
    </row>
    <row r="19" spans="2:10" ht="46.8" hidden="1">
      <c r="B19" s="16">
        <v>4</v>
      </c>
      <c r="C19" s="22">
        <v>45363</v>
      </c>
      <c r="D19" s="22">
        <v>45377</v>
      </c>
      <c r="E19" s="23" t="s">
        <v>54</v>
      </c>
      <c r="F19" s="24" t="s">
        <v>435</v>
      </c>
      <c r="G19" s="50"/>
      <c r="H19" s="118" t="s">
        <v>470</v>
      </c>
      <c r="I19" s="25"/>
      <c r="J19" s="21" t="s">
        <v>808</v>
      </c>
    </row>
    <row r="20" spans="2:10" ht="46.8">
      <c r="B20" s="16">
        <v>1</v>
      </c>
      <c r="C20" s="22">
        <v>45363</v>
      </c>
      <c r="D20" s="22"/>
      <c r="E20" s="23" t="s">
        <v>54</v>
      </c>
      <c r="F20" s="20" t="s">
        <v>809</v>
      </c>
      <c r="G20" s="50"/>
      <c r="H20" s="118" t="s">
        <v>470</v>
      </c>
      <c r="I20" s="25"/>
      <c r="J20" s="63" t="s">
        <v>810</v>
      </c>
    </row>
    <row r="21" spans="2:10" ht="24.9" customHeight="1">
      <c r="B21" s="16"/>
      <c r="C21" s="22"/>
      <c r="D21" s="22"/>
      <c r="E21" s="23"/>
      <c r="F21" s="24"/>
      <c r="G21" s="50"/>
      <c r="H21" s="41"/>
      <c r="I21" s="25"/>
      <c r="J21" s="64"/>
    </row>
    <row r="22" spans="2:10" ht="24.9" customHeight="1">
      <c r="B22" s="16"/>
      <c r="C22" s="22"/>
      <c r="D22" s="22"/>
      <c r="E22" s="23"/>
      <c r="F22" s="24"/>
      <c r="G22" s="50"/>
      <c r="H22" s="41"/>
      <c r="I22" s="25"/>
      <c r="J22" s="42"/>
    </row>
    <row r="23" spans="2:10" ht="24.9" customHeight="1">
      <c r="B23" s="16"/>
      <c r="C23" s="22"/>
      <c r="D23" s="22"/>
      <c r="E23" s="23"/>
      <c r="F23" s="24"/>
      <c r="G23" s="50"/>
      <c r="H23" s="41"/>
      <c r="I23" s="25"/>
      <c r="J23" s="21"/>
    </row>
    <row r="24" spans="2:10" ht="24.9" customHeight="1">
      <c r="B24" s="16"/>
      <c r="C24" s="22"/>
      <c r="D24" s="22"/>
      <c r="E24" s="23"/>
      <c r="F24" s="24"/>
      <c r="G24" s="50"/>
      <c r="H24" s="41"/>
      <c r="I24" s="25"/>
      <c r="J24" s="21"/>
    </row>
    <row r="25" spans="2:10" ht="24.9" customHeight="1">
      <c r="B25" s="16"/>
      <c r="C25" s="22"/>
      <c r="D25" s="22"/>
      <c r="E25" s="23"/>
      <c r="F25" s="24"/>
      <c r="G25" s="24"/>
      <c r="H25" s="41"/>
      <c r="I25" s="25"/>
      <c r="J25" s="21"/>
    </row>
    <row r="26" spans="2:10" ht="24.9" customHeight="1">
      <c r="B26" s="16"/>
      <c r="C26" s="22"/>
      <c r="D26" s="22"/>
      <c r="E26" s="23"/>
      <c r="F26" s="24"/>
      <c r="G26" s="24"/>
      <c r="H26" s="41"/>
      <c r="I26" s="25"/>
      <c r="J26" s="21"/>
    </row>
    <row r="27" spans="2:10" ht="24.9" customHeight="1">
      <c r="B27" s="16"/>
      <c r="C27" s="22"/>
      <c r="D27" s="22"/>
      <c r="E27" s="23"/>
      <c r="F27" s="24"/>
      <c r="G27" s="24"/>
      <c r="H27" s="41"/>
      <c r="I27" s="25"/>
      <c r="J27" s="21"/>
    </row>
    <row r="28" spans="2:10" ht="24.9" customHeight="1">
      <c r="B28" s="16"/>
      <c r="C28" s="22"/>
      <c r="D28" s="22"/>
      <c r="E28" s="23"/>
      <c r="F28" s="24"/>
      <c r="G28" s="24"/>
      <c r="H28" s="41"/>
      <c r="I28" s="25"/>
      <c r="J28" s="21"/>
    </row>
    <row r="29" spans="2:10" ht="24.9" customHeight="1">
      <c r="B29" s="16"/>
      <c r="C29" s="22"/>
      <c r="D29" s="22"/>
      <c r="E29" s="23"/>
      <c r="F29" s="24"/>
      <c r="G29" s="24"/>
      <c r="H29" s="41"/>
      <c r="I29" s="25"/>
      <c r="J29" s="21"/>
    </row>
    <row r="30" spans="2:10" ht="24.9" customHeight="1">
      <c r="B30" s="16"/>
      <c r="C30" s="22"/>
      <c r="D30" s="22"/>
      <c r="E30" s="23"/>
      <c r="F30" s="24"/>
      <c r="G30" s="24"/>
      <c r="H30" s="26"/>
      <c r="I30" s="25"/>
      <c r="J30" s="21"/>
    </row>
    <row r="31" spans="2:10" ht="24.9" customHeight="1">
      <c r="B31" s="16"/>
      <c r="C31" s="22"/>
      <c r="D31" s="22"/>
      <c r="E31" s="23"/>
      <c r="F31" s="24"/>
      <c r="G31" s="24"/>
      <c r="H31" s="26"/>
      <c r="I31" s="25"/>
      <c r="J31" s="21"/>
    </row>
    <row r="32" spans="2:10" ht="24.9" customHeight="1">
      <c r="B32" s="16"/>
      <c r="C32" s="32"/>
      <c r="D32" s="32"/>
      <c r="E32" s="33"/>
      <c r="F32" s="24"/>
      <c r="G32" s="24"/>
      <c r="H32" s="26"/>
      <c r="I32" s="25"/>
      <c r="J32" s="21"/>
    </row>
    <row r="33" spans="2:10" ht="24.9" customHeight="1">
      <c r="B33" s="16"/>
      <c r="C33" s="22"/>
      <c r="D33" s="22"/>
      <c r="E33" s="23"/>
      <c r="F33" s="24"/>
      <c r="G33" s="24"/>
      <c r="H33" s="26"/>
      <c r="I33" s="25"/>
      <c r="J33" s="21"/>
    </row>
    <row r="34" spans="2:10" ht="24.9" customHeight="1">
      <c r="B34" s="16"/>
      <c r="C34" s="22"/>
      <c r="D34" s="34"/>
      <c r="E34" s="65"/>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24"/>
      <c r="G39" s="24"/>
      <c r="H39" s="26"/>
      <c r="I39" s="25"/>
      <c r="J39" s="21"/>
    </row>
    <row r="40" spans="2:10" ht="24.9" customHeight="1">
      <c r="B40" s="16"/>
      <c r="C40" s="22"/>
      <c r="D40" s="22"/>
      <c r="E40" s="23"/>
      <c r="F40" s="35"/>
      <c r="G40" s="24"/>
      <c r="H40" s="26"/>
      <c r="I40" s="25"/>
      <c r="J40" s="82"/>
    </row>
    <row r="41" spans="2:10" ht="24.9" customHeight="1">
      <c r="B41" s="16"/>
      <c r="C41" s="22"/>
      <c r="D41" s="22"/>
      <c r="E41" s="23"/>
      <c r="F41" s="35"/>
      <c r="G41" s="24"/>
      <c r="H41" s="26"/>
      <c r="I41" s="25"/>
      <c r="J41" s="83"/>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4"/>
      <c r="G52" s="24"/>
      <c r="H52" s="26"/>
      <c r="I52" s="25"/>
      <c r="J52" s="21"/>
    </row>
    <row r="53" spans="2:10" ht="24.9" customHeight="1">
      <c r="B53" s="16"/>
      <c r="C53" s="22"/>
      <c r="D53" s="22"/>
      <c r="E53" s="23"/>
      <c r="F53" s="20"/>
      <c r="G53" s="20"/>
      <c r="H53" s="26"/>
      <c r="I53" s="25"/>
      <c r="J53" s="27"/>
    </row>
    <row r="54" spans="2:10" ht="24.9" customHeight="1">
      <c r="B54" s="16"/>
      <c r="C54" s="22"/>
      <c r="D54" s="22"/>
      <c r="E54" s="23"/>
      <c r="F54" s="24"/>
      <c r="G54" s="20"/>
      <c r="H54" s="26"/>
      <c r="I54" s="25"/>
      <c r="J54" s="21"/>
    </row>
    <row r="55" spans="2:10" ht="24.9" customHeight="1">
      <c r="B55" s="16"/>
      <c r="C55" s="22"/>
      <c r="D55" s="22"/>
      <c r="E55" s="23"/>
      <c r="F55" s="20"/>
      <c r="G55" s="66"/>
      <c r="H55" s="26"/>
      <c r="I55" s="25"/>
      <c r="J55" s="21"/>
    </row>
    <row r="56" spans="2:10" ht="24.9" customHeight="1">
      <c r="B56" s="16"/>
      <c r="C56" s="22"/>
      <c r="D56" s="22"/>
      <c r="E56" s="23"/>
      <c r="F56" s="24"/>
      <c r="G56" s="20"/>
      <c r="H56" s="67"/>
      <c r="I56" s="25"/>
      <c r="J56" s="21"/>
    </row>
    <row r="57" spans="2:10" ht="24.9" customHeight="1">
      <c r="B57" s="16"/>
      <c r="C57" s="22"/>
      <c r="D57" s="22"/>
      <c r="E57" s="23"/>
      <c r="F57" s="24"/>
      <c r="G57" s="20"/>
      <c r="H57" s="67"/>
      <c r="I57" s="25"/>
      <c r="J57" s="27"/>
    </row>
    <row r="58" spans="2:10" ht="24.9" customHeight="1">
      <c r="B58" s="16"/>
      <c r="C58" s="22"/>
      <c r="D58" s="22"/>
      <c r="E58" s="23"/>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16"/>
      <c r="C70" s="22"/>
      <c r="D70" s="22"/>
      <c r="E70" s="22"/>
      <c r="F70" s="24"/>
      <c r="G70" s="20"/>
      <c r="H70" s="67"/>
      <c r="I70" s="25"/>
      <c r="J70" s="21"/>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c r="B104" s="84"/>
      <c r="C104" s="19"/>
      <c r="D104" s="19"/>
      <c r="E104" s="19"/>
      <c r="F104" s="20"/>
      <c r="G104" s="20"/>
      <c r="H104" s="17"/>
      <c r="I104" s="17"/>
      <c r="J104" s="27"/>
    </row>
    <row r="105" spans="2:10" ht="24.9" customHeight="1" thickBot="1">
      <c r="B105" s="85"/>
      <c r="C105" s="28"/>
      <c r="D105" s="28"/>
      <c r="E105" s="28"/>
      <c r="F105" s="29"/>
      <c r="G105" s="29"/>
      <c r="H105" s="30"/>
      <c r="I105" s="30"/>
      <c r="J105" s="31"/>
    </row>
    <row r="106" spans="2:10" ht="24.9" customHeight="1">
      <c r="C106" s="13"/>
      <c r="F106" s="12"/>
    </row>
    <row r="107" spans="2:10" ht="24.9" customHeight="1">
      <c r="C107" s="13"/>
      <c r="F107" s="12"/>
    </row>
    <row r="108" spans="2:10" ht="24.9" customHeight="1">
      <c r="C108" s="13"/>
    </row>
  </sheetData>
  <protectedRanges>
    <protectedRange sqref="H55" name="Resolution_1"/>
    <protectedRange sqref="B17:B19" name="Priority_8"/>
    <protectedRange sqref="D18" name="Date Closed_8"/>
    <protectedRange sqref="D20" name="Date Closed_9"/>
    <protectedRange sqref="B21:B24" name="Priority_10"/>
    <protectedRange sqref="D21:D24" name="Date Closed_10"/>
    <protectedRange sqref="D32" name="Date Closed_5"/>
    <protectedRange sqref="B8" name="Priority_5_1"/>
    <protectedRange sqref="B9" name="Priority_5_2"/>
    <protectedRange sqref="B10" name="Priority_5_3"/>
    <protectedRange sqref="B11" name="Priority_8_1"/>
    <protectedRange sqref="B12" name="Priority_8_2"/>
    <protectedRange sqref="B16" name="Priority_1"/>
    <protectedRange sqref="B13:B15" name="Priority_10_1"/>
  </protectedRanges>
  <autoFilter ref="B7:J20"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16">
    <cfRule type="expression" dxfId="123" priority="8" stopIfTrue="1">
      <formula>$C8=4</formula>
    </cfRule>
  </conditionalFormatting>
  <conditionalFormatting sqref="B8:B70">
    <cfRule type="cellIs" dxfId="122" priority="2" operator="equal">
      <formula>3</formula>
    </cfRule>
    <cfRule type="cellIs" dxfId="121" priority="3" operator="equal">
      <formula>2</formula>
    </cfRule>
    <cfRule type="cellIs" dxfId="120" priority="4" operator="equal">
      <formula>1</formula>
    </cfRule>
  </conditionalFormatting>
  <conditionalFormatting sqref="B20">
    <cfRule type="expression" dxfId="119" priority="22" stopIfTrue="1">
      <formula>$B20=4</formula>
    </cfRule>
  </conditionalFormatting>
  <conditionalFormatting sqref="C14">
    <cfRule type="expression" dxfId="118" priority="23" stopIfTrue="1">
      <formula>$B14=4</formula>
    </cfRule>
  </conditionalFormatting>
  <conditionalFormatting sqref="C18">
    <cfRule type="expression" dxfId="117" priority="17" stopIfTrue="1">
      <formula>$B18=4</formula>
    </cfRule>
  </conditionalFormatting>
  <conditionalFormatting sqref="C8:D14 F8:F15 B17:F31 B32:J105 I8:I22 C15:F16 G30:H31">
    <cfRule type="expression" dxfId="116" priority="25" stopIfTrue="1">
      <formula>$B8=4</formula>
    </cfRule>
  </conditionalFormatting>
  <conditionalFormatting sqref="C20:D24">
    <cfRule type="expression" dxfId="115" priority="21" stopIfTrue="1">
      <formula>$B20=4</formula>
    </cfRule>
  </conditionalFormatting>
  <conditionalFormatting sqref="D18:D19">
    <cfRule type="expression" dxfId="114" priority="16" stopIfTrue="1">
      <formula>$B18=4</formula>
    </cfRule>
  </conditionalFormatting>
  <conditionalFormatting sqref="E8:E14">
    <cfRule type="expression" dxfId="113" priority="1" stopIfTrue="1">
      <formula>$C8=4</formula>
    </cfRule>
  </conditionalFormatting>
  <conditionalFormatting sqref="F8:F10 J8:J22 H8:H29 C12:C13">
    <cfRule type="expression" dxfId="112" priority="15" stopIfTrue="1">
      <formula>#REF!=4</formula>
    </cfRule>
  </conditionalFormatting>
  <conditionalFormatting sqref="F12:F13">
    <cfRule type="expression" dxfId="111" priority="14" stopIfTrue="1">
      <formula>#REF!=4</formula>
    </cfRule>
  </conditionalFormatting>
  <conditionalFormatting sqref="F20">
    <cfRule type="expression" dxfId="110" priority="13" stopIfTrue="1">
      <formula>$B20=4</formula>
    </cfRule>
  </conditionalFormatting>
  <conditionalFormatting sqref="F56">
    <cfRule type="expression" dxfId="109" priority="28" stopIfTrue="1">
      <formula>$B56=4</formula>
    </cfRule>
  </conditionalFormatting>
  <conditionalFormatting sqref="G8:G29">
    <cfRule type="expression" dxfId="108" priority="24" stopIfTrue="1">
      <formula>$B8=4</formula>
    </cfRule>
  </conditionalFormatting>
  <conditionalFormatting sqref="G56:G57">
    <cfRule type="expression" dxfId="107" priority="27" stopIfTrue="1">
      <formula>$B56=4</formula>
    </cfRule>
  </conditionalFormatting>
  <conditionalFormatting sqref="I55:I70">
    <cfRule type="expression" dxfId="106" priority="26" stopIfTrue="1">
      <formula>$B55=4</formula>
    </cfRule>
  </conditionalFormatting>
  <conditionalFormatting sqref="I23:J31">
    <cfRule type="expression" dxfId="105" priority="12" stopIfTrue="1">
      <formula>$B23=4</formula>
    </cfRule>
  </conditionalFormatting>
  <pageMargins left="0.25" right="0.25" top="0.75" bottom="0.75" header="0.3" footer="0.3"/>
  <pageSetup paperSize="3" scale="69"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2273-B6E8-4AF6-BDC6-A2BC37D65914}">
  <sheetPr filterMode="1">
    <tabColor theme="9" tint="-0.499984740745262"/>
    <pageSetUpPr fitToPage="1"/>
  </sheetPr>
  <dimension ref="B1:J108"/>
  <sheetViews>
    <sheetView topLeftCell="A31" zoomScale="80" zoomScaleNormal="80" workbookViewId="0">
      <selection activeCell="F10" sqref="F10"/>
    </sheetView>
  </sheetViews>
  <sheetFormatPr defaultRowHeight="24.9" customHeight="1"/>
  <cols>
    <col min="1" max="1" width="4.6640625" customWidth="1"/>
    <col min="2" max="5" width="12.6640625" style="1" customWidth="1"/>
    <col min="6" max="6" width="75.88671875" style="2" customWidth="1"/>
    <col min="7" max="7" width="0.109375" style="2" customWidth="1"/>
    <col min="8" max="8" width="12.6640625" style="1" customWidth="1"/>
    <col min="9" max="9" width="20.6640625" style="1" customWidth="1"/>
    <col min="10" max="10" width="72.6640625" style="2" customWidth="1"/>
  </cols>
  <sheetData>
    <row r="1" spans="2:10" ht="24.9" customHeight="1" thickBot="1"/>
    <row r="2" spans="2:10" ht="24.9" customHeight="1">
      <c r="B2" s="247"/>
      <c r="C2" s="248"/>
      <c r="D2" s="249"/>
      <c r="E2" s="250" t="s">
        <v>248</v>
      </c>
      <c r="F2" s="251"/>
      <c r="G2" s="251"/>
      <c r="H2" s="252"/>
      <c r="I2" s="259"/>
      <c r="J2" s="260"/>
    </row>
    <row r="3" spans="2:10" ht="24.9" customHeight="1">
      <c r="B3" s="263"/>
      <c r="C3" s="264"/>
      <c r="D3" s="4">
        <v>1</v>
      </c>
      <c r="E3" s="253"/>
      <c r="F3" s="254"/>
      <c r="G3" s="254"/>
      <c r="H3" s="255"/>
      <c r="I3" s="261"/>
      <c r="J3" s="262"/>
    </row>
    <row r="4" spans="2:10" ht="24.9" customHeight="1">
      <c r="B4" s="265"/>
      <c r="C4" s="266"/>
      <c r="D4" s="5">
        <v>2</v>
      </c>
      <c r="E4" s="253"/>
      <c r="F4" s="254"/>
      <c r="G4" s="254"/>
      <c r="H4" s="255"/>
      <c r="I4" s="261"/>
      <c r="J4" s="262"/>
    </row>
    <row r="5" spans="2:10" ht="24.9" customHeight="1" thickBot="1">
      <c r="B5" s="267"/>
      <c r="C5" s="268"/>
      <c r="D5" s="6">
        <v>3</v>
      </c>
      <c r="E5" s="253"/>
      <c r="F5" s="254"/>
      <c r="G5" s="254"/>
      <c r="H5" s="255"/>
      <c r="I5" s="261"/>
      <c r="J5" s="262"/>
    </row>
    <row r="6" spans="2:10" ht="24.9" customHeight="1" thickBot="1">
      <c r="B6" s="269"/>
      <c r="C6" s="270"/>
      <c r="D6" s="8">
        <v>4</v>
      </c>
      <c r="E6" s="256"/>
      <c r="F6" s="257"/>
      <c r="G6" s="257"/>
      <c r="H6" s="258"/>
      <c r="I6" s="7" t="s">
        <v>1</v>
      </c>
      <c r="J6" s="14">
        <f ca="1">NOW()</f>
        <v>45380.629301736109</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78" hidden="1">
      <c r="B8" s="38">
        <v>4</v>
      </c>
      <c r="C8" s="39">
        <v>45239</v>
      </c>
      <c r="D8" s="39">
        <v>45301</v>
      </c>
      <c r="E8" s="40" t="s">
        <v>31</v>
      </c>
      <c r="F8" s="68" t="s">
        <v>131</v>
      </c>
      <c r="G8" s="69"/>
      <c r="H8" s="41">
        <v>45287</v>
      </c>
      <c r="I8" s="70" t="s">
        <v>137</v>
      </c>
      <c r="J8" s="42" t="s">
        <v>138</v>
      </c>
    </row>
    <row r="9" spans="2:10" s="3" customFormat="1" ht="109.2" hidden="1">
      <c r="B9" s="43">
        <v>4</v>
      </c>
      <c r="C9" s="32">
        <v>45239</v>
      </c>
      <c r="D9" s="32">
        <v>45301</v>
      </c>
      <c r="E9" s="33" t="s">
        <v>31</v>
      </c>
      <c r="F9" s="71" t="s">
        <v>132</v>
      </c>
      <c r="G9" s="72"/>
      <c r="H9" s="41">
        <v>45287</v>
      </c>
      <c r="I9" s="73" t="s">
        <v>137</v>
      </c>
      <c r="J9" s="42" t="s">
        <v>140</v>
      </c>
    </row>
    <row r="10" spans="2:10" s="3" customFormat="1" ht="392.25" customHeight="1">
      <c r="B10" s="16">
        <v>3</v>
      </c>
      <c r="C10" s="18">
        <v>45239</v>
      </c>
      <c r="D10" s="18"/>
      <c r="E10" s="19" t="s">
        <v>31</v>
      </c>
      <c r="F10" s="20" t="s">
        <v>133</v>
      </c>
      <c r="G10" s="46"/>
      <c r="H10" s="41" t="s">
        <v>242</v>
      </c>
      <c r="I10" s="19" t="s">
        <v>275</v>
      </c>
      <c r="J10" s="42" t="s">
        <v>456</v>
      </c>
    </row>
    <row r="11" spans="2:10" s="3" customFormat="1" ht="31.2" hidden="1">
      <c r="B11" s="16">
        <v>4</v>
      </c>
      <c r="C11" s="18">
        <v>45300</v>
      </c>
      <c r="D11" s="19"/>
      <c r="E11" s="19" t="s">
        <v>130</v>
      </c>
      <c r="F11" s="47" t="s">
        <v>134</v>
      </c>
      <c r="G11" s="46"/>
      <c r="H11" s="41">
        <v>45287</v>
      </c>
      <c r="I11" s="19" t="s">
        <v>137</v>
      </c>
      <c r="J11" s="42" t="s">
        <v>139</v>
      </c>
    </row>
    <row r="12" spans="2:10" s="3" customFormat="1" ht="62.4" hidden="1">
      <c r="B12" s="16">
        <v>4</v>
      </c>
      <c r="C12" s="22"/>
      <c r="D12" s="22"/>
      <c r="E12" s="23" t="s">
        <v>130</v>
      </c>
      <c r="F12" s="24" t="s">
        <v>135</v>
      </c>
      <c r="G12" s="48"/>
      <c r="H12" s="41">
        <v>45287</v>
      </c>
      <c r="I12" s="25" t="s">
        <v>137</v>
      </c>
      <c r="J12" s="49" t="s">
        <v>141</v>
      </c>
    </row>
    <row r="13" spans="2:10" s="3" customFormat="1" ht="31.5" hidden="1" customHeight="1">
      <c r="B13" s="16">
        <v>4</v>
      </c>
      <c r="C13" s="22"/>
      <c r="D13" s="22">
        <v>45300</v>
      </c>
      <c r="E13" s="23" t="s">
        <v>29</v>
      </c>
      <c r="F13" s="24" t="s">
        <v>136</v>
      </c>
      <c r="G13" s="50"/>
      <c r="H13" s="41">
        <v>45287</v>
      </c>
      <c r="I13" s="25" t="s">
        <v>137</v>
      </c>
      <c r="J13" s="21" t="s">
        <v>142</v>
      </c>
    </row>
    <row r="14" spans="2:10" s="1" customFormat="1" ht="54" hidden="1" customHeight="1">
      <c r="B14" s="16">
        <v>4</v>
      </c>
      <c r="C14" s="22">
        <v>45301</v>
      </c>
      <c r="D14" s="22">
        <v>45328</v>
      </c>
      <c r="E14" s="23" t="s">
        <v>130</v>
      </c>
      <c r="F14" s="20" t="s">
        <v>222</v>
      </c>
      <c r="G14" s="114"/>
      <c r="H14" s="53">
        <v>45308</v>
      </c>
      <c r="I14" s="25" t="s">
        <v>143</v>
      </c>
      <c r="J14" s="42" t="s">
        <v>223</v>
      </c>
    </row>
    <row r="15" spans="2:10" ht="24.9" hidden="1" customHeight="1">
      <c r="B15" s="16">
        <v>4</v>
      </c>
      <c r="C15" s="22">
        <v>45301</v>
      </c>
      <c r="D15" s="22"/>
      <c r="E15" s="55" t="s">
        <v>130</v>
      </c>
      <c r="F15" s="56" t="s">
        <v>144</v>
      </c>
      <c r="G15" s="57"/>
      <c r="H15" s="53"/>
      <c r="I15" s="58" t="s">
        <v>137</v>
      </c>
      <c r="J15" s="42"/>
    </row>
    <row r="16" spans="2:10" ht="78" hidden="1">
      <c r="B16" s="16">
        <v>4</v>
      </c>
      <c r="C16" s="22">
        <v>45308</v>
      </c>
      <c r="D16" s="59">
        <v>45350</v>
      </c>
      <c r="E16" s="37" t="s">
        <v>31</v>
      </c>
      <c r="F16" s="24" t="s">
        <v>160</v>
      </c>
      <c r="G16" s="50"/>
      <c r="H16" s="41"/>
      <c r="I16" s="60" t="s">
        <v>137</v>
      </c>
      <c r="J16" s="42" t="s">
        <v>350</v>
      </c>
    </row>
    <row r="17" spans="2:10" ht="109.2" hidden="1">
      <c r="B17" s="16">
        <v>4</v>
      </c>
      <c r="C17" s="22">
        <v>45308</v>
      </c>
      <c r="D17" s="22">
        <v>45343</v>
      </c>
      <c r="E17" s="36" t="s">
        <v>130</v>
      </c>
      <c r="F17" s="61" t="s">
        <v>244</v>
      </c>
      <c r="G17" s="50"/>
      <c r="H17" s="41">
        <v>45315</v>
      </c>
      <c r="I17" s="25"/>
      <c r="J17" s="42" t="s">
        <v>270</v>
      </c>
    </row>
    <row r="18" spans="2:10" ht="31.2" hidden="1">
      <c r="B18" s="16">
        <v>4</v>
      </c>
      <c r="C18" s="22">
        <v>45315</v>
      </c>
      <c r="D18" s="22">
        <v>45336</v>
      </c>
      <c r="E18" s="23" t="s">
        <v>130</v>
      </c>
      <c r="F18" s="24" t="s">
        <v>194</v>
      </c>
      <c r="G18" s="50"/>
      <c r="H18" s="41">
        <v>45315</v>
      </c>
      <c r="I18" s="25" t="s">
        <v>137</v>
      </c>
      <c r="J18" s="42" t="s">
        <v>195</v>
      </c>
    </row>
    <row r="19" spans="2:10" ht="171.6">
      <c r="B19" s="16">
        <v>3</v>
      </c>
      <c r="C19" s="22">
        <v>45315</v>
      </c>
      <c r="D19" s="22"/>
      <c r="E19" s="23" t="s">
        <v>130</v>
      </c>
      <c r="F19" s="24" t="s">
        <v>196</v>
      </c>
      <c r="G19" s="50"/>
      <c r="H19" s="41"/>
      <c r="I19" s="25" t="s">
        <v>137</v>
      </c>
      <c r="J19" s="62" t="s">
        <v>451</v>
      </c>
    </row>
    <row r="20" spans="2:10" ht="31.2" hidden="1">
      <c r="B20" s="16">
        <v>4</v>
      </c>
      <c r="C20" s="22">
        <v>45322</v>
      </c>
      <c r="D20" s="22">
        <v>45329</v>
      </c>
      <c r="E20" s="23" t="s">
        <v>130</v>
      </c>
      <c r="F20" s="20" t="s">
        <v>216</v>
      </c>
      <c r="G20" s="50"/>
      <c r="H20" s="41"/>
      <c r="I20" s="25" t="s">
        <v>143</v>
      </c>
      <c r="J20" s="63"/>
    </row>
    <row r="21" spans="2:10" ht="24.9" hidden="1" customHeight="1">
      <c r="B21" s="16">
        <v>4</v>
      </c>
      <c r="C21" s="22">
        <v>45322</v>
      </c>
      <c r="D21" s="22">
        <v>45329</v>
      </c>
      <c r="E21" s="23" t="s">
        <v>130</v>
      </c>
      <c r="F21" s="24" t="s">
        <v>217</v>
      </c>
      <c r="G21" s="50"/>
      <c r="H21" s="41"/>
      <c r="I21" s="25" t="s">
        <v>143</v>
      </c>
      <c r="J21" s="64" t="s">
        <v>225</v>
      </c>
    </row>
    <row r="22" spans="2:10" ht="24.9" hidden="1" customHeight="1">
      <c r="B22" s="16">
        <v>4</v>
      </c>
      <c r="C22" s="22">
        <v>45322</v>
      </c>
      <c r="D22" s="22">
        <v>45329</v>
      </c>
      <c r="E22" s="23" t="s">
        <v>130</v>
      </c>
      <c r="F22" s="24" t="s">
        <v>218</v>
      </c>
      <c r="G22" s="50"/>
      <c r="H22" s="41"/>
      <c r="I22" s="25" t="s">
        <v>143</v>
      </c>
      <c r="J22" s="42" t="s">
        <v>224</v>
      </c>
    </row>
    <row r="23" spans="2:10" ht="63" hidden="1" customHeight="1">
      <c r="B23" s="16">
        <v>4</v>
      </c>
      <c r="C23" s="22">
        <v>45322</v>
      </c>
      <c r="D23" s="22">
        <v>45364</v>
      </c>
      <c r="E23" s="23" t="s">
        <v>130</v>
      </c>
      <c r="F23" s="24" t="s">
        <v>219</v>
      </c>
      <c r="G23" s="50"/>
      <c r="H23" s="41">
        <v>45329</v>
      </c>
      <c r="I23" s="25" t="s">
        <v>313</v>
      </c>
      <c r="J23" s="21" t="s">
        <v>351</v>
      </c>
    </row>
    <row r="24" spans="2:10" ht="62.4" hidden="1">
      <c r="B24" s="16">
        <v>4</v>
      </c>
      <c r="C24" s="22">
        <v>45322</v>
      </c>
      <c r="D24" s="22">
        <v>45342</v>
      </c>
      <c r="E24" s="23" t="s">
        <v>130</v>
      </c>
      <c r="F24" s="24" t="s">
        <v>220</v>
      </c>
      <c r="G24" s="50"/>
      <c r="H24" s="41">
        <v>45324</v>
      </c>
      <c r="I24" s="25" t="s">
        <v>143</v>
      </c>
      <c r="J24" s="21" t="s">
        <v>271</v>
      </c>
    </row>
    <row r="25" spans="2:10" ht="202.8">
      <c r="B25" s="16">
        <v>1</v>
      </c>
      <c r="C25" s="22">
        <v>45322</v>
      </c>
      <c r="D25" s="22"/>
      <c r="E25" s="23" t="s">
        <v>130</v>
      </c>
      <c r="F25" s="24" t="s">
        <v>221</v>
      </c>
      <c r="G25" s="24"/>
      <c r="H25" s="41">
        <v>45343</v>
      </c>
      <c r="I25" s="25" t="s">
        <v>143</v>
      </c>
      <c r="J25" s="21" t="s">
        <v>452</v>
      </c>
    </row>
    <row r="26" spans="2:10" ht="62.4" hidden="1">
      <c r="B26" s="16">
        <v>4</v>
      </c>
      <c r="C26" s="22">
        <v>45314</v>
      </c>
      <c r="D26" s="22">
        <v>45329</v>
      </c>
      <c r="E26" s="23" t="s">
        <v>130</v>
      </c>
      <c r="F26" s="35" t="s">
        <v>166</v>
      </c>
      <c r="G26" s="24"/>
      <c r="H26" s="26"/>
      <c r="I26" s="25" t="s">
        <v>150</v>
      </c>
      <c r="J26" s="110" t="s">
        <v>199</v>
      </c>
    </row>
    <row r="27" spans="2:10" ht="24.9" hidden="1" customHeight="1">
      <c r="B27" s="16">
        <v>4</v>
      </c>
      <c r="C27" s="22">
        <v>45329</v>
      </c>
      <c r="D27" s="22">
        <v>45336</v>
      </c>
      <c r="E27" s="23" t="s">
        <v>31</v>
      </c>
      <c r="F27" s="24" t="s">
        <v>243</v>
      </c>
      <c r="G27" s="24"/>
      <c r="H27" s="41"/>
      <c r="I27" s="25" t="s">
        <v>143</v>
      </c>
      <c r="J27" s="21"/>
    </row>
    <row r="28" spans="2:10" ht="30" hidden="1" customHeight="1">
      <c r="B28" s="16">
        <v>4</v>
      </c>
      <c r="C28" s="22">
        <v>45329</v>
      </c>
      <c r="D28" s="22">
        <v>45336</v>
      </c>
      <c r="E28" s="23" t="s">
        <v>130</v>
      </c>
      <c r="F28" s="24" t="s">
        <v>245</v>
      </c>
      <c r="G28" s="24"/>
      <c r="H28" s="41"/>
      <c r="I28" s="25" t="s">
        <v>143</v>
      </c>
      <c r="J28" s="21" t="s">
        <v>272</v>
      </c>
    </row>
    <row r="29" spans="2:10" ht="24.9" hidden="1" customHeight="1">
      <c r="B29" s="16">
        <v>4</v>
      </c>
      <c r="C29" s="22">
        <v>45329</v>
      </c>
      <c r="D29" s="22">
        <v>45336</v>
      </c>
      <c r="E29" s="23" t="s">
        <v>31</v>
      </c>
      <c r="F29" s="24" t="s">
        <v>246</v>
      </c>
      <c r="G29" s="24"/>
      <c r="H29" s="41">
        <v>45331</v>
      </c>
      <c r="I29" s="25" t="s">
        <v>143</v>
      </c>
      <c r="J29" s="21"/>
    </row>
    <row r="30" spans="2:10" ht="0.75" hidden="1" customHeight="1">
      <c r="B30" s="16">
        <v>4</v>
      </c>
      <c r="C30" s="22">
        <v>45335</v>
      </c>
      <c r="D30" s="22">
        <v>45336</v>
      </c>
      <c r="E30" s="23" t="s">
        <v>33</v>
      </c>
      <c r="F30" s="24" t="s">
        <v>269</v>
      </c>
      <c r="G30" s="24"/>
      <c r="H30" s="26"/>
      <c r="I30" s="25" t="s">
        <v>137</v>
      </c>
      <c r="J30" s="21"/>
    </row>
    <row r="31" spans="2:10" ht="75.599999999999994" customHeight="1">
      <c r="B31" s="16">
        <v>2</v>
      </c>
      <c r="C31" s="22">
        <v>45336</v>
      </c>
      <c r="D31" s="22"/>
      <c r="E31" s="23" t="s">
        <v>352</v>
      </c>
      <c r="F31" s="24" t="s">
        <v>353</v>
      </c>
      <c r="G31" s="24"/>
      <c r="H31" s="26"/>
      <c r="I31" s="25" t="s">
        <v>275</v>
      </c>
      <c r="J31" s="21" t="s">
        <v>453</v>
      </c>
    </row>
    <row r="32" spans="2:10" ht="24.9" hidden="1" customHeight="1">
      <c r="B32" s="16">
        <v>4</v>
      </c>
      <c r="C32" s="32">
        <v>45336</v>
      </c>
      <c r="D32" s="32">
        <v>45343</v>
      </c>
      <c r="E32" s="33" t="s">
        <v>130</v>
      </c>
      <c r="F32" s="24" t="s">
        <v>273</v>
      </c>
      <c r="G32" s="24"/>
      <c r="H32" s="26"/>
      <c r="I32" s="25"/>
      <c r="J32" s="21"/>
    </row>
    <row r="33" spans="2:10" ht="78">
      <c r="B33" s="16">
        <v>2</v>
      </c>
      <c r="C33" s="22">
        <v>45336</v>
      </c>
      <c r="D33" s="22"/>
      <c r="E33" s="23" t="s">
        <v>130</v>
      </c>
      <c r="F33" s="24" t="s">
        <v>274</v>
      </c>
      <c r="G33" s="24"/>
      <c r="H33" s="26"/>
      <c r="I33" s="25" t="s">
        <v>275</v>
      </c>
      <c r="J33" s="21" t="s">
        <v>387</v>
      </c>
    </row>
    <row r="34" spans="2:10" ht="62.4">
      <c r="B34" s="16">
        <v>2</v>
      </c>
      <c r="C34" s="22">
        <v>45336</v>
      </c>
      <c r="D34" s="34"/>
      <c r="E34" s="65" t="s">
        <v>130</v>
      </c>
      <c r="F34" s="24" t="s">
        <v>276</v>
      </c>
      <c r="G34" s="24"/>
      <c r="H34" s="26"/>
      <c r="I34" s="25" t="s">
        <v>275</v>
      </c>
      <c r="J34" s="21" t="s">
        <v>388</v>
      </c>
    </row>
    <row r="35" spans="2:10" ht="31.2" hidden="1">
      <c r="B35" s="16">
        <v>4</v>
      </c>
      <c r="C35" s="22">
        <v>45336</v>
      </c>
      <c r="D35" s="22"/>
      <c r="E35" s="23" t="s">
        <v>277</v>
      </c>
      <c r="F35" s="24" t="s">
        <v>278</v>
      </c>
      <c r="G35" s="24"/>
      <c r="H35" s="26"/>
      <c r="I35" s="25" t="s">
        <v>275</v>
      </c>
      <c r="J35" s="21"/>
    </row>
    <row r="36" spans="2:10" ht="31.2">
      <c r="B36" s="16">
        <v>2</v>
      </c>
      <c r="C36" s="22">
        <v>45336</v>
      </c>
      <c r="D36" s="22"/>
      <c r="E36" s="23" t="s">
        <v>130</v>
      </c>
      <c r="F36" s="24" t="s">
        <v>389</v>
      </c>
      <c r="G36" s="24"/>
      <c r="H36" s="26"/>
      <c r="I36" s="25" t="s">
        <v>143</v>
      </c>
      <c r="J36" s="21" t="s">
        <v>390</v>
      </c>
    </row>
    <row r="37" spans="2:10" ht="24.9" hidden="1" customHeight="1">
      <c r="B37" s="16">
        <v>4</v>
      </c>
      <c r="C37" s="22">
        <v>45341</v>
      </c>
      <c r="D37" s="22">
        <v>45343</v>
      </c>
      <c r="E37" s="23" t="s">
        <v>130</v>
      </c>
      <c r="F37" s="24" t="s">
        <v>294</v>
      </c>
      <c r="G37" s="24"/>
      <c r="H37" s="26"/>
      <c r="I37" s="25" t="s">
        <v>275</v>
      </c>
      <c r="J37" s="21"/>
    </row>
    <row r="38" spans="2:10" ht="24.9" hidden="1" customHeight="1">
      <c r="B38" s="16">
        <v>4</v>
      </c>
      <c r="C38" s="22">
        <v>45343</v>
      </c>
      <c r="D38" s="22">
        <v>45350</v>
      </c>
      <c r="E38" s="23" t="s">
        <v>31</v>
      </c>
      <c r="F38" s="24" t="s">
        <v>311</v>
      </c>
      <c r="G38" s="24"/>
      <c r="H38" s="26"/>
      <c r="I38" s="25" t="s">
        <v>310</v>
      </c>
      <c r="J38" s="21" t="s">
        <v>312</v>
      </c>
    </row>
    <row r="39" spans="2:10" ht="24.9" hidden="1" customHeight="1">
      <c r="B39" s="16">
        <v>4</v>
      </c>
      <c r="C39" s="22">
        <v>45350</v>
      </c>
      <c r="D39" s="22">
        <v>45357</v>
      </c>
      <c r="E39" s="23" t="s">
        <v>31</v>
      </c>
      <c r="F39" s="24" t="s">
        <v>354</v>
      </c>
      <c r="G39" s="24"/>
      <c r="H39" s="26"/>
      <c r="I39" s="25"/>
      <c r="J39" s="21" t="s">
        <v>355</v>
      </c>
    </row>
    <row r="40" spans="2:10" ht="24.9" customHeight="1">
      <c r="B40" s="16">
        <v>1</v>
      </c>
      <c r="C40" s="22">
        <v>45350</v>
      </c>
      <c r="D40" s="22"/>
      <c r="E40" s="23" t="s">
        <v>130</v>
      </c>
      <c r="F40" s="35" t="s">
        <v>356</v>
      </c>
      <c r="G40" s="24"/>
      <c r="H40" s="26"/>
      <c r="I40" s="25" t="s">
        <v>275</v>
      </c>
      <c r="J40" s="82" t="s">
        <v>391</v>
      </c>
    </row>
    <row r="41" spans="2:10" ht="49.5" customHeight="1">
      <c r="B41" s="16">
        <v>1</v>
      </c>
      <c r="C41" s="22">
        <v>45350</v>
      </c>
      <c r="D41" s="22"/>
      <c r="E41" s="23" t="s">
        <v>15</v>
      </c>
      <c r="F41" s="35" t="s">
        <v>357</v>
      </c>
      <c r="G41" s="24"/>
      <c r="H41" s="26"/>
      <c r="I41" s="25" t="s">
        <v>137</v>
      </c>
      <c r="J41" s="83" t="s">
        <v>392</v>
      </c>
    </row>
    <row r="42" spans="2:10" ht="31.2" hidden="1">
      <c r="B42" s="16">
        <v>4</v>
      </c>
      <c r="C42" s="22">
        <v>45357</v>
      </c>
      <c r="D42" s="22">
        <v>45364</v>
      </c>
      <c r="E42" s="23" t="s">
        <v>31</v>
      </c>
      <c r="F42" s="24" t="s">
        <v>383</v>
      </c>
      <c r="G42" s="24"/>
      <c r="H42" s="26"/>
      <c r="I42" s="25" t="s">
        <v>137</v>
      </c>
      <c r="J42" s="21" t="s">
        <v>386</v>
      </c>
    </row>
    <row r="43" spans="2:10" ht="24.9" customHeight="1">
      <c r="B43" s="16">
        <v>2</v>
      </c>
      <c r="C43" s="22">
        <v>45357</v>
      </c>
      <c r="D43" s="22"/>
      <c r="E43" s="23" t="s">
        <v>31</v>
      </c>
      <c r="F43" s="24" t="s">
        <v>384</v>
      </c>
      <c r="G43" s="24"/>
      <c r="H43" s="26"/>
      <c r="I43" s="25" t="s">
        <v>275</v>
      </c>
      <c r="J43" s="21" t="s">
        <v>457</v>
      </c>
    </row>
    <row r="44" spans="2:10" ht="24.9" customHeight="1">
      <c r="B44" s="16">
        <v>2</v>
      </c>
      <c r="C44" s="22">
        <v>45364</v>
      </c>
      <c r="D44" s="22"/>
      <c r="E44" s="23" t="s">
        <v>130</v>
      </c>
      <c r="F44" s="24" t="s">
        <v>454</v>
      </c>
      <c r="G44" s="24"/>
      <c r="H44" s="26"/>
      <c r="I44" s="25" t="s">
        <v>455</v>
      </c>
      <c r="J44" s="21"/>
    </row>
    <row r="45" spans="2:10" ht="31.2">
      <c r="B45" s="16">
        <v>2</v>
      </c>
      <c r="C45" s="22">
        <v>45364</v>
      </c>
      <c r="D45" s="22"/>
      <c r="E45" s="23" t="s">
        <v>15</v>
      </c>
      <c r="F45" s="24" t="s">
        <v>458</v>
      </c>
      <c r="G45" s="24"/>
      <c r="H45" s="26"/>
      <c r="I45" s="25" t="s">
        <v>137</v>
      </c>
      <c r="J45" s="21"/>
    </row>
    <row r="46" spans="2:10" ht="24.9" customHeight="1">
      <c r="B46" s="16">
        <v>2</v>
      </c>
      <c r="C46" s="22">
        <v>45364</v>
      </c>
      <c r="D46" s="22"/>
      <c r="E46" s="23" t="s">
        <v>15</v>
      </c>
      <c r="F46" s="24" t="s">
        <v>459</v>
      </c>
      <c r="G46" s="24" t="s">
        <v>460</v>
      </c>
      <c r="H46" s="26"/>
      <c r="I46" s="25" t="s">
        <v>137</v>
      </c>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4"/>
      <c r="G52" s="24"/>
      <c r="H52" s="26"/>
      <c r="I52" s="25"/>
      <c r="J52" s="21"/>
    </row>
    <row r="53" spans="2:10" ht="24.9" customHeight="1">
      <c r="B53" s="16"/>
      <c r="C53" s="22"/>
      <c r="D53" s="22"/>
      <c r="E53" s="23"/>
      <c r="F53" s="20"/>
      <c r="G53" s="20"/>
      <c r="H53" s="26"/>
      <c r="I53" s="25"/>
      <c r="J53" s="27"/>
    </row>
    <row r="54" spans="2:10" ht="24.9" customHeight="1">
      <c r="B54" s="16"/>
      <c r="C54" s="22"/>
      <c r="D54" s="22"/>
      <c r="E54" s="23"/>
      <c r="F54" s="24"/>
      <c r="G54" s="20"/>
      <c r="H54" s="26"/>
      <c r="I54" s="25"/>
      <c r="J54" s="21"/>
    </row>
    <row r="55" spans="2:10" ht="24.9" customHeight="1">
      <c r="B55" s="16"/>
      <c r="C55" s="22"/>
      <c r="D55" s="22"/>
      <c r="E55" s="23"/>
      <c r="F55" s="20"/>
      <c r="G55" s="66"/>
      <c r="H55" s="26"/>
      <c r="I55" s="25"/>
      <c r="J55" s="21"/>
    </row>
    <row r="56" spans="2:10" ht="24.9" customHeight="1">
      <c r="B56" s="16"/>
      <c r="C56" s="22"/>
      <c r="D56" s="22"/>
      <c r="E56" s="23"/>
      <c r="F56" s="24"/>
      <c r="G56" s="20"/>
      <c r="H56" s="67"/>
      <c r="I56" s="25"/>
      <c r="J56" s="21"/>
    </row>
    <row r="57" spans="2:10" ht="24.9" customHeight="1">
      <c r="B57" s="16"/>
      <c r="C57" s="22"/>
      <c r="D57" s="22"/>
      <c r="E57" s="23"/>
      <c r="F57" s="24"/>
      <c r="G57" s="20"/>
      <c r="H57" s="67"/>
      <c r="I57" s="25"/>
      <c r="J57" s="27"/>
    </row>
    <row r="58" spans="2:10" ht="24.9" customHeight="1">
      <c r="B58" s="16"/>
      <c r="C58" s="22"/>
      <c r="D58" s="22"/>
      <c r="E58" s="23"/>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16"/>
      <c r="C70" s="22"/>
      <c r="D70" s="22"/>
      <c r="E70" s="22"/>
      <c r="F70" s="24"/>
      <c r="G70" s="20"/>
      <c r="H70" s="67"/>
      <c r="I70" s="25"/>
      <c r="J70" s="21"/>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c r="B104" s="84"/>
      <c r="C104" s="19"/>
      <c r="D104" s="19"/>
      <c r="E104" s="19"/>
      <c r="F104" s="20"/>
      <c r="G104" s="20"/>
      <c r="H104" s="17"/>
      <c r="I104" s="17"/>
      <c r="J104" s="27"/>
    </row>
    <row r="105" spans="2:10" ht="24.9" customHeight="1" thickBot="1">
      <c r="B105" s="85"/>
      <c r="C105" s="28"/>
      <c r="D105" s="28"/>
      <c r="E105" s="28"/>
      <c r="F105" s="29"/>
      <c r="G105" s="29"/>
      <c r="H105" s="30"/>
      <c r="I105" s="30"/>
      <c r="J105" s="31"/>
    </row>
    <row r="106" spans="2:10" ht="24.9" customHeight="1">
      <c r="C106" s="13"/>
      <c r="F106" s="12"/>
    </row>
    <row r="107" spans="2:10" ht="24.9" customHeight="1">
      <c r="C107" s="13"/>
      <c r="F107" s="12"/>
    </row>
    <row r="108" spans="2:10" ht="24.9"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44"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70">
    <cfRule type="cellIs" dxfId="104" priority="1" operator="equal">
      <formula>3</formula>
    </cfRule>
    <cfRule type="cellIs" dxfId="103" priority="2" operator="equal">
      <formula>2</formula>
    </cfRule>
    <cfRule type="cellIs" dxfId="102" priority="3" operator="equal">
      <formula>1</formula>
    </cfRule>
  </conditionalFormatting>
  <conditionalFormatting sqref="B20">
    <cfRule type="expression" dxfId="101" priority="15" stopIfTrue="1">
      <formula>$B20=4</formula>
    </cfRule>
  </conditionalFormatting>
  <conditionalFormatting sqref="B27:F31 B32:J105 I8:I22 G30:H31">
    <cfRule type="expression" dxfId="100" priority="18" stopIfTrue="1">
      <formula>$B8=4</formula>
    </cfRule>
  </conditionalFormatting>
  <conditionalFormatting sqref="B8:G25 G27:G29">
    <cfRule type="expression" dxfId="99" priority="17" stopIfTrue="1">
      <formula>$B8=4</formula>
    </cfRule>
  </conditionalFormatting>
  <conditionalFormatting sqref="B26:J26">
    <cfRule type="expression" dxfId="98" priority="4" stopIfTrue="1">
      <formula>$B26=4</formula>
    </cfRule>
  </conditionalFormatting>
  <conditionalFormatting sqref="C14">
    <cfRule type="expression" dxfId="97" priority="16" stopIfTrue="1">
      <formula>$B14=4</formula>
    </cfRule>
  </conditionalFormatting>
  <conditionalFormatting sqref="C18">
    <cfRule type="expression" dxfId="96" priority="13" stopIfTrue="1">
      <formula>$B18=4</formula>
    </cfRule>
  </conditionalFormatting>
  <conditionalFormatting sqref="C20:D24">
    <cfRule type="expression" dxfId="95" priority="14" stopIfTrue="1">
      <formula>$B20=4</formula>
    </cfRule>
  </conditionalFormatting>
  <conditionalFormatting sqref="D18:D19">
    <cfRule type="expression" dxfId="94" priority="12" stopIfTrue="1">
      <formula>$B18=4</formula>
    </cfRule>
  </conditionalFormatting>
  <conditionalFormatting sqref="F8:F10 J8:J22 H8:H25 C12:C13 H27:H29">
    <cfRule type="expression" dxfId="93" priority="11" stopIfTrue="1">
      <formula>#REF!=4</formula>
    </cfRule>
  </conditionalFormatting>
  <conditionalFormatting sqref="F12:F13">
    <cfRule type="expression" dxfId="92" priority="10" stopIfTrue="1">
      <formula>#REF!=4</formula>
    </cfRule>
  </conditionalFormatting>
  <conditionalFormatting sqref="F20">
    <cfRule type="expression" dxfId="91" priority="9" stopIfTrue="1">
      <formula>$B20=4</formula>
    </cfRule>
  </conditionalFormatting>
  <conditionalFormatting sqref="F56">
    <cfRule type="expression" dxfId="90" priority="21" stopIfTrue="1">
      <formula>$B56=4</formula>
    </cfRule>
  </conditionalFormatting>
  <conditionalFormatting sqref="G56:G57">
    <cfRule type="expression" dxfId="89" priority="20" stopIfTrue="1">
      <formula>$B56=4</formula>
    </cfRule>
  </conditionalFormatting>
  <conditionalFormatting sqref="I55:I70">
    <cfRule type="expression" dxfId="88" priority="19" stopIfTrue="1">
      <formula>$B55=4</formula>
    </cfRule>
  </conditionalFormatting>
  <conditionalFormatting sqref="I23:J25 I27:J31">
    <cfRule type="expression" dxfId="87" priority="8" stopIfTrue="1">
      <formula>$B23=4</formula>
    </cfRule>
  </conditionalFormatting>
  <pageMargins left="0.25" right="0.25" top="0.75" bottom="0.75" header="0.3" footer="0.3"/>
  <pageSetup paperSize="3" scale="69"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F7D9-D0F8-499D-8804-1AA724D4BFE4}">
  <sheetPr filterMode="1">
    <tabColor theme="9" tint="-0.499984740745262"/>
    <pageSetUpPr fitToPage="1"/>
  </sheetPr>
  <dimension ref="B1:J107"/>
  <sheetViews>
    <sheetView topLeftCell="A7" zoomScale="70" zoomScaleNormal="70" workbookViewId="0">
      <selection activeCell="F22" sqref="F22"/>
    </sheetView>
  </sheetViews>
  <sheetFormatPr defaultRowHeight="24.9" customHeight="1"/>
  <cols>
    <col min="1" max="1" width="4.6640625" customWidth="1"/>
    <col min="2" max="3" width="12.6640625" style="1" customWidth="1"/>
    <col min="4" max="4" width="11.6640625" style="1" customWidth="1"/>
    <col min="5" max="5" width="12.6640625" style="1" customWidth="1"/>
    <col min="6" max="6" width="75.88671875" style="2" customWidth="1"/>
    <col min="7" max="7" width="0.109375" style="2" customWidth="1"/>
    <col min="8" max="8" width="12.6640625" style="1" customWidth="1"/>
    <col min="9" max="9" width="20.6640625" style="1" customWidth="1"/>
    <col min="10" max="10" width="72.6640625" style="2" customWidth="1"/>
  </cols>
  <sheetData>
    <row r="1" spans="2:10" ht="24.9" customHeight="1" thickBot="1"/>
    <row r="2" spans="2:10" ht="24.9" customHeight="1">
      <c r="B2" s="247"/>
      <c r="C2" s="248"/>
      <c r="D2" s="249"/>
      <c r="E2" s="250" t="s">
        <v>314</v>
      </c>
      <c r="F2" s="251"/>
      <c r="G2" s="251"/>
      <c r="H2" s="252"/>
      <c r="I2" s="259"/>
      <c r="J2" s="260"/>
    </row>
    <row r="3" spans="2:10" ht="24.9" customHeight="1">
      <c r="B3" s="263"/>
      <c r="C3" s="264"/>
      <c r="D3" s="4">
        <v>1</v>
      </c>
      <c r="E3" s="253"/>
      <c r="F3" s="254"/>
      <c r="G3" s="254"/>
      <c r="H3" s="255"/>
      <c r="I3" s="261"/>
      <c r="J3" s="262"/>
    </row>
    <row r="4" spans="2:10" ht="24.9" customHeight="1">
      <c r="B4" s="265"/>
      <c r="C4" s="266"/>
      <c r="D4" s="5">
        <v>2</v>
      </c>
      <c r="E4" s="253"/>
      <c r="F4" s="254"/>
      <c r="G4" s="254"/>
      <c r="H4" s="255"/>
      <c r="I4" s="261"/>
      <c r="J4" s="262"/>
    </row>
    <row r="5" spans="2:10" ht="24.9" customHeight="1" thickBot="1">
      <c r="B5" s="267"/>
      <c r="C5" s="268"/>
      <c r="D5" s="6">
        <v>3</v>
      </c>
      <c r="E5" s="253"/>
      <c r="F5" s="254"/>
      <c r="G5" s="254"/>
      <c r="H5" s="255"/>
      <c r="I5" s="261"/>
      <c r="J5" s="262"/>
    </row>
    <row r="6" spans="2:10" ht="24.9" customHeight="1" thickBot="1">
      <c r="B6" s="269"/>
      <c r="C6" s="270"/>
      <c r="D6" s="8">
        <v>4</v>
      </c>
      <c r="E6" s="256"/>
      <c r="F6" s="257"/>
      <c r="G6" s="257"/>
      <c r="H6" s="258"/>
      <c r="I6" s="7" t="s">
        <v>1</v>
      </c>
      <c r="J6" s="14">
        <f ca="1">NOW()</f>
        <v>45380.629301736109</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24.9" hidden="1" customHeight="1">
      <c r="B8" s="38">
        <v>4</v>
      </c>
      <c r="C8" s="39">
        <v>45337</v>
      </c>
      <c r="D8" s="39">
        <v>45351</v>
      </c>
      <c r="E8" s="40" t="s">
        <v>284</v>
      </c>
      <c r="F8" s="68" t="s">
        <v>280</v>
      </c>
      <c r="G8" s="69"/>
      <c r="H8" s="41"/>
      <c r="I8" s="70" t="s">
        <v>279</v>
      </c>
      <c r="J8" s="42"/>
    </row>
    <row r="9" spans="2:10" s="3" customFormat="1" ht="24.9" hidden="1" customHeight="1">
      <c r="B9" s="43">
        <v>4</v>
      </c>
      <c r="C9" s="32">
        <v>45337</v>
      </c>
      <c r="D9" s="32">
        <v>45351</v>
      </c>
      <c r="E9" s="33" t="s">
        <v>15</v>
      </c>
      <c r="F9" s="71" t="s">
        <v>281</v>
      </c>
      <c r="G9" s="72"/>
      <c r="H9" s="41"/>
      <c r="I9" s="73" t="s">
        <v>15</v>
      </c>
      <c r="J9" s="42"/>
    </row>
    <row r="10" spans="2:10" s="3" customFormat="1" ht="45.75" customHeight="1">
      <c r="B10" s="16">
        <v>1</v>
      </c>
      <c r="C10" s="18">
        <v>45337</v>
      </c>
      <c r="D10" s="19"/>
      <c r="E10" s="19" t="s">
        <v>168</v>
      </c>
      <c r="F10" s="47" t="s">
        <v>282</v>
      </c>
      <c r="G10" s="46"/>
      <c r="H10" s="41"/>
      <c r="I10" s="19" t="s">
        <v>283</v>
      </c>
      <c r="J10" s="42" t="s">
        <v>962</v>
      </c>
    </row>
    <row r="11" spans="2:10" s="3" customFormat="1" ht="99" customHeight="1">
      <c r="B11" s="16">
        <v>2</v>
      </c>
      <c r="C11" s="22">
        <v>45337</v>
      </c>
      <c r="D11" s="22"/>
      <c r="E11" s="23" t="s">
        <v>285</v>
      </c>
      <c r="F11" s="24" t="s">
        <v>286</v>
      </c>
      <c r="G11" s="48"/>
      <c r="H11" s="41">
        <v>45376</v>
      </c>
      <c r="I11" s="25" t="s">
        <v>317</v>
      </c>
      <c r="J11" s="49" t="s">
        <v>963</v>
      </c>
    </row>
    <row r="12" spans="2:10" s="3" customFormat="1" ht="35.25" hidden="1" customHeight="1">
      <c r="B12" s="16">
        <v>4</v>
      </c>
      <c r="C12" s="22">
        <v>45300</v>
      </c>
      <c r="D12" s="22">
        <v>45351</v>
      </c>
      <c r="E12" s="23" t="s">
        <v>168</v>
      </c>
      <c r="F12" s="24" t="s">
        <v>120</v>
      </c>
      <c r="G12" s="50"/>
      <c r="H12" s="41"/>
      <c r="I12" s="25"/>
      <c r="J12" s="21"/>
    </row>
    <row r="13" spans="2:10" s="3" customFormat="1" ht="31.2" hidden="1">
      <c r="B13" s="16">
        <v>4</v>
      </c>
      <c r="C13" s="22">
        <v>45320</v>
      </c>
      <c r="D13" s="22">
        <v>45365</v>
      </c>
      <c r="E13" s="23" t="s">
        <v>168</v>
      </c>
      <c r="F13" s="24" t="s">
        <v>230</v>
      </c>
      <c r="G13" s="24"/>
      <c r="H13" s="26"/>
      <c r="I13" s="25"/>
      <c r="J13" s="21" t="s">
        <v>318</v>
      </c>
    </row>
    <row r="14" spans="2:10" ht="62.4" hidden="1">
      <c r="B14" s="16">
        <v>4</v>
      </c>
      <c r="C14" s="22">
        <v>45344</v>
      </c>
      <c r="D14" s="22">
        <v>45365</v>
      </c>
      <c r="E14" s="55" t="s">
        <v>168</v>
      </c>
      <c r="F14" s="56" t="s">
        <v>315</v>
      </c>
      <c r="G14" s="57"/>
      <c r="H14" s="53">
        <v>45364</v>
      </c>
      <c r="I14" s="58" t="s">
        <v>316</v>
      </c>
      <c r="J14" s="42" t="s">
        <v>399</v>
      </c>
    </row>
    <row r="15" spans="2:10" ht="24.9" hidden="1" customHeight="1">
      <c r="B15" s="16">
        <v>4</v>
      </c>
      <c r="C15" s="22">
        <v>45350</v>
      </c>
      <c r="D15" s="59"/>
      <c r="E15" s="37" t="s">
        <v>95</v>
      </c>
      <c r="F15" s="24" t="s">
        <v>400</v>
      </c>
      <c r="G15" s="50"/>
      <c r="H15" s="41"/>
      <c r="I15" s="60"/>
      <c r="J15" s="42"/>
    </row>
    <row r="16" spans="2:10" ht="24.9" hidden="1" customHeight="1">
      <c r="B16" s="16">
        <v>4</v>
      </c>
      <c r="C16" s="22">
        <v>45351</v>
      </c>
      <c r="D16" s="22">
        <v>45365</v>
      </c>
      <c r="E16" s="36" t="s">
        <v>358</v>
      </c>
      <c r="F16" s="61" t="s">
        <v>359</v>
      </c>
      <c r="G16" s="50"/>
      <c r="H16" s="41">
        <v>45358</v>
      </c>
      <c r="I16" s="25" t="s">
        <v>316</v>
      </c>
      <c r="J16" s="42" t="s">
        <v>401</v>
      </c>
    </row>
    <row r="17" spans="2:10" ht="24.9" hidden="1" customHeight="1">
      <c r="B17" s="16">
        <v>4</v>
      </c>
      <c r="C17" s="22">
        <v>45351</v>
      </c>
      <c r="D17" s="22">
        <v>45372</v>
      </c>
      <c r="E17" s="23" t="s">
        <v>358</v>
      </c>
      <c r="F17" s="24" t="s">
        <v>360</v>
      </c>
      <c r="G17" s="50"/>
      <c r="H17" s="41"/>
      <c r="I17" s="25" t="s">
        <v>316</v>
      </c>
      <c r="J17" s="42" t="s">
        <v>465</v>
      </c>
    </row>
    <row r="18" spans="2:10" ht="24.9" hidden="1" customHeight="1">
      <c r="B18" s="16">
        <v>4</v>
      </c>
      <c r="C18" s="22">
        <v>45351</v>
      </c>
      <c r="D18" s="22">
        <v>45358</v>
      </c>
      <c r="E18" s="23" t="s">
        <v>15</v>
      </c>
      <c r="F18" s="24" t="s">
        <v>361</v>
      </c>
      <c r="G18" s="50" t="s">
        <v>362</v>
      </c>
      <c r="H18" s="41"/>
      <c r="I18" s="25"/>
      <c r="J18" s="62"/>
    </row>
    <row r="19" spans="2:10" ht="24.9" hidden="1" customHeight="1">
      <c r="B19" s="16"/>
      <c r="C19" s="22"/>
      <c r="D19" s="22"/>
      <c r="E19" s="23"/>
      <c r="F19" s="20"/>
      <c r="G19" s="50"/>
      <c r="H19" s="41"/>
      <c r="I19" s="25"/>
      <c r="J19" s="63"/>
    </row>
    <row r="20" spans="2:10" ht="24.9" customHeight="1">
      <c r="B20" s="16">
        <v>2</v>
      </c>
      <c r="C20" s="22">
        <v>45372</v>
      </c>
      <c r="D20" s="22"/>
      <c r="E20" s="23" t="s">
        <v>168</v>
      </c>
      <c r="F20" s="24" t="s">
        <v>840</v>
      </c>
      <c r="G20" s="50"/>
      <c r="H20" s="41">
        <v>45386</v>
      </c>
      <c r="I20" s="25" t="s">
        <v>275</v>
      </c>
      <c r="J20" s="64" t="s">
        <v>964</v>
      </c>
    </row>
    <row r="21" spans="2:10" ht="24.9" customHeight="1">
      <c r="B21" s="16">
        <v>1</v>
      </c>
      <c r="C21" s="22">
        <v>45379</v>
      </c>
      <c r="D21" s="22"/>
      <c r="E21" s="23" t="s">
        <v>168</v>
      </c>
      <c r="F21" s="24" t="s">
        <v>965</v>
      </c>
      <c r="G21" s="50"/>
      <c r="H21" s="41"/>
      <c r="I21" s="25" t="s">
        <v>316</v>
      </c>
      <c r="J21" s="42" t="s">
        <v>966</v>
      </c>
    </row>
    <row r="22" spans="2:10" ht="24.9" customHeight="1">
      <c r="B22" s="16"/>
      <c r="C22" s="22"/>
      <c r="D22" s="22"/>
      <c r="E22" s="23"/>
      <c r="F22" s="24"/>
      <c r="G22" s="50"/>
      <c r="H22" s="41"/>
      <c r="I22" s="25"/>
      <c r="J22" s="21"/>
    </row>
    <row r="23" spans="2:10" ht="24.9" customHeight="1">
      <c r="B23" s="16"/>
      <c r="C23" s="22"/>
      <c r="D23" s="22"/>
      <c r="E23" s="23"/>
      <c r="F23" s="24"/>
      <c r="G23" s="50"/>
      <c r="H23" s="41"/>
      <c r="I23" s="25"/>
      <c r="J23" s="21"/>
    </row>
    <row r="24" spans="2:10" ht="24.9" customHeight="1">
      <c r="B24" s="16"/>
      <c r="C24" s="22"/>
      <c r="D24" s="22"/>
      <c r="E24" s="23"/>
      <c r="F24" s="24"/>
      <c r="G24" s="24"/>
      <c r="H24" s="41"/>
      <c r="I24" s="25"/>
      <c r="J24" s="21"/>
    </row>
    <row r="25" spans="2:10" ht="24.9" customHeight="1">
      <c r="B25" s="16"/>
      <c r="C25" s="22"/>
      <c r="D25" s="22"/>
      <c r="E25" s="23"/>
      <c r="F25" s="24"/>
      <c r="G25" s="24"/>
      <c r="H25" s="41"/>
      <c r="I25" s="25"/>
      <c r="J25" s="21"/>
    </row>
    <row r="26" spans="2:10" ht="24.9" customHeight="1">
      <c r="B26" s="16"/>
      <c r="C26" s="22"/>
      <c r="D26" s="22"/>
      <c r="E26" s="23"/>
      <c r="F26" s="24"/>
      <c r="G26" s="24"/>
      <c r="H26" s="41"/>
      <c r="I26" s="25"/>
      <c r="J26" s="21"/>
    </row>
    <row r="27" spans="2:10" ht="24.9" customHeight="1">
      <c r="B27" s="16"/>
      <c r="C27" s="22"/>
      <c r="D27" s="22"/>
      <c r="E27" s="23"/>
      <c r="F27" s="24"/>
      <c r="G27" s="24"/>
      <c r="H27" s="41"/>
      <c r="I27" s="25"/>
      <c r="J27" s="21"/>
    </row>
    <row r="28" spans="2:10" ht="24.9" customHeight="1">
      <c r="B28" s="16"/>
      <c r="C28" s="22"/>
      <c r="D28" s="22"/>
      <c r="E28" s="23"/>
      <c r="F28" s="24"/>
      <c r="G28" s="24"/>
      <c r="H28" s="41"/>
      <c r="I28" s="25"/>
      <c r="J28" s="21"/>
    </row>
    <row r="29" spans="2:10" ht="24.9" customHeight="1">
      <c r="B29" s="16"/>
      <c r="C29" s="22"/>
      <c r="D29" s="22"/>
      <c r="E29" s="23"/>
      <c r="F29" s="24"/>
      <c r="G29" s="24"/>
      <c r="H29" s="26"/>
      <c r="I29" s="25"/>
      <c r="J29" s="21"/>
    </row>
    <row r="30" spans="2:10" ht="24.9" customHeight="1">
      <c r="B30" s="16"/>
      <c r="C30" s="22"/>
      <c r="D30" s="22"/>
      <c r="E30" s="23"/>
      <c r="F30" s="24"/>
      <c r="G30" s="24"/>
      <c r="H30" s="26"/>
      <c r="I30" s="25"/>
      <c r="J30" s="21"/>
    </row>
    <row r="31" spans="2:10" ht="24.9" customHeight="1">
      <c r="B31" s="16"/>
      <c r="C31" s="32"/>
      <c r="D31" s="32"/>
      <c r="E31" s="33"/>
      <c r="F31" s="24"/>
      <c r="G31" s="24"/>
      <c r="H31" s="26"/>
      <c r="I31" s="25"/>
      <c r="J31" s="21"/>
    </row>
    <row r="32" spans="2:10" ht="24.9" customHeight="1">
      <c r="B32" s="16"/>
      <c r="C32" s="22"/>
      <c r="D32" s="22"/>
      <c r="E32" s="23"/>
      <c r="F32" s="24"/>
      <c r="G32" s="24"/>
      <c r="H32" s="26"/>
      <c r="I32" s="25"/>
      <c r="J32" s="21"/>
    </row>
    <row r="33" spans="2:10" ht="24.9" customHeight="1">
      <c r="B33" s="16"/>
      <c r="C33" s="22"/>
      <c r="D33" s="34"/>
      <c r="E33" s="65"/>
      <c r="F33" s="24"/>
      <c r="G33" s="24"/>
      <c r="H33" s="26"/>
      <c r="I33" s="25"/>
      <c r="J33" s="21"/>
    </row>
    <row r="34" spans="2:10" ht="24.9" customHeight="1">
      <c r="B34" s="16"/>
      <c r="C34" s="22"/>
      <c r="D34" s="22"/>
      <c r="E34" s="23"/>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35"/>
      <c r="G39" s="24"/>
      <c r="H39" s="26"/>
      <c r="I39" s="25"/>
      <c r="J39" s="82"/>
    </row>
    <row r="40" spans="2:10" ht="24.9" customHeight="1">
      <c r="B40" s="16"/>
      <c r="C40" s="22"/>
      <c r="D40" s="22"/>
      <c r="E40" s="23"/>
      <c r="F40" s="35"/>
      <c r="G40" s="24"/>
      <c r="H40" s="26"/>
      <c r="I40" s="25"/>
      <c r="J40" s="83"/>
    </row>
    <row r="41" spans="2:10" ht="24.9" customHeight="1">
      <c r="B41" s="16"/>
      <c r="C41" s="22"/>
      <c r="D41" s="22"/>
      <c r="E41" s="23"/>
      <c r="F41" s="24"/>
      <c r="G41" s="24"/>
      <c r="H41" s="26"/>
      <c r="I41" s="25"/>
      <c r="J41" s="21"/>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0"/>
      <c r="G52" s="20"/>
      <c r="H52" s="26"/>
      <c r="I52" s="25"/>
      <c r="J52" s="27"/>
    </row>
    <row r="53" spans="2:10" ht="24.9" customHeight="1">
      <c r="B53" s="16"/>
      <c r="C53" s="22"/>
      <c r="D53" s="22"/>
      <c r="E53" s="23"/>
      <c r="F53" s="24"/>
      <c r="G53" s="20"/>
      <c r="H53" s="26"/>
      <c r="I53" s="25"/>
      <c r="J53" s="21"/>
    </row>
    <row r="54" spans="2:10" ht="24.9" customHeight="1">
      <c r="B54" s="16"/>
      <c r="C54" s="22"/>
      <c r="D54" s="22"/>
      <c r="E54" s="23"/>
      <c r="F54" s="20"/>
      <c r="G54" s="66"/>
      <c r="H54" s="26"/>
      <c r="I54" s="25"/>
      <c r="J54" s="21"/>
    </row>
    <row r="55" spans="2:10" ht="24.9" customHeight="1">
      <c r="B55" s="16"/>
      <c r="C55" s="22"/>
      <c r="D55" s="22"/>
      <c r="E55" s="23"/>
      <c r="F55" s="24"/>
      <c r="G55" s="20"/>
      <c r="H55" s="67"/>
      <c r="I55" s="25"/>
      <c r="J55" s="21"/>
    </row>
    <row r="56" spans="2:10" ht="24.9" customHeight="1">
      <c r="B56" s="16"/>
      <c r="C56" s="22"/>
      <c r="D56" s="22"/>
      <c r="E56" s="23"/>
      <c r="F56" s="24"/>
      <c r="G56" s="20"/>
      <c r="H56" s="67"/>
      <c r="I56" s="25"/>
      <c r="J56" s="27"/>
    </row>
    <row r="57" spans="2:10" ht="24.9" customHeight="1">
      <c r="B57" s="16"/>
      <c r="C57" s="22"/>
      <c r="D57" s="22"/>
      <c r="E57" s="23"/>
      <c r="F57" s="24"/>
      <c r="G57" s="20"/>
      <c r="H57" s="67"/>
      <c r="I57" s="25"/>
      <c r="J57" s="21"/>
    </row>
    <row r="58" spans="2:10" ht="24.9" customHeight="1">
      <c r="B58" s="16"/>
      <c r="C58" s="22"/>
      <c r="D58" s="22"/>
      <c r="E58" s="22"/>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84"/>
      <c r="C70" s="19"/>
      <c r="D70" s="19"/>
      <c r="E70" s="19"/>
      <c r="F70" s="20"/>
      <c r="G70" s="20"/>
      <c r="H70" s="17"/>
      <c r="I70" s="17"/>
      <c r="J70" s="27"/>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thickBot="1">
      <c r="B104" s="85"/>
      <c r="C104" s="28"/>
      <c r="D104" s="28"/>
      <c r="E104" s="28"/>
      <c r="F104" s="29"/>
      <c r="G104" s="29"/>
      <c r="H104" s="30"/>
      <c r="I104" s="30"/>
      <c r="J104" s="31"/>
    </row>
    <row r="105" spans="2:10" ht="24.9" customHeight="1">
      <c r="C105" s="13"/>
      <c r="F105" s="12"/>
    </row>
    <row r="106" spans="2:10" ht="24.9" customHeight="1">
      <c r="C106" s="13"/>
      <c r="F106" s="12"/>
    </row>
    <row r="107" spans="2:10" ht="24.9" customHeight="1">
      <c r="C107" s="13"/>
    </row>
  </sheetData>
  <protectedRanges>
    <protectedRange sqref="H54" name="Resolution_1"/>
    <protectedRange sqref="B8:B14" name="Priority_5"/>
    <protectedRange sqref="B15:B18" name="Priority_8"/>
    <protectedRange sqref="D17" name="Date Closed_8"/>
    <protectedRange sqref="B19" name="Priority_9"/>
    <protectedRange sqref="D19" name="Date Closed_9"/>
    <protectedRange sqref="B20:B23" name="Priority_10"/>
    <protectedRange sqref="D20:D23" name="Date Closed_10"/>
    <protectedRange sqref="D31" name="Date Closed_5"/>
  </protectedRanges>
  <autoFilter ref="B7:J20"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69">
    <cfRule type="cellIs" dxfId="86" priority="3" operator="equal">
      <formula>3</formula>
    </cfRule>
    <cfRule type="cellIs" dxfId="85" priority="4" operator="equal">
      <formula>2</formula>
    </cfRule>
    <cfRule type="cellIs" dxfId="84" priority="5" operator="equal">
      <formula>1</formula>
    </cfRule>
  </conditionalFormatting>
  <conditionalFormatting sqref="B12:D13 B14:F30 B31:J104 I14:I21 G29:H30">
    <cfRule type="expression" dxfId="83" priority="19" stopIfTrue="1">
      <formula>$B12=4</formula>
    </cfRule>
  </conditionalFormatting>
  <conditionalFormatting sqref="B8:F11 B19 G8:G12 I8:I12">
    <cfRule type="expression" dxfId="82" priority="16" stopIfTrue="1">
      <formula>$B8=4</formula>
    </cfRule>
  </conditionalFormatting>
  <conditionalFormatting sqref="C13">
    <cfRule type="expression" dxfId="81" priority="17" stopIfTrue="1">
      <formula>$B13=4</formula>
    </cfRule>
  </conditionalFormatting>
  <conditionalFormatting sqref="C17">
    <cfRule type="expression" dxfId="80" priority="11" stopIfTrue="1">
      <formula>$B17=4</formula>
    </cfRule>
  </conditionalFormatting>
  <conditionalFormatting sqref="C19:D23">
    <cfRule type="expression" dxfId="79" priority="15" stopIfTrue="1">
      <formula>$B19=4</formula>
    </cfRule>
  </conditionalFormatting>
  <conditionalFormatting sqref="D17:D18">
    <cfRule type="expression" dxfId="78" priority="10" stopIfTrue="1">
      <formula>$B17=4</formula>
    </cfRule>
  </conditionalFormatting>
  <conditionalFormatting sqref="E12:F12">
    <cfRule type="expression" dxfId="77" priority="2" stopIfTrue="1">
      <formula>$B12=4</formula>
    </cfRule>
  </conditionalFormatting>
  <conditionalFormatting sqref="E13:J13">
    <cfRule type="expression" dxfId="76" priority="1" stopIfTrue="1">
      <formula>$B13=4</formula>
    </cfRule>
  </conditionalFormatting>
  <conditionalFormatting sqref="F8:F9 H8:H12 J8:J12 C11:C12 J14:J21 H14:H28">
    <cfRule type="expression" dxfId="75" priority="9" stopIfTrue="1">
      <formula>#REF!=4</formula>
    </cfRule>
  </conditionalFormatting>
  <conditionalFormatting sqref="F11">
    <cfRule type="expression" dxfId="74" priority="8" stopIfTrue="1">
      <formula>#REF!=4</formula>
    </cfRule>
  </conditionalFormatting>
  <conditionalFormatting sqref="F19">
    <cfRule type="expression" dxfId="73" priority="7" stopIfTrue="1">
      <formula>$B19=4</formula>
    </cfRule>
  </conditionalFormatting>
  <conditionalFormatting sqref="F55">
    <cfRule type="expression" dxfId="72" priority="22" stopIfTrue="1">
      <formula>$B55=4</formula>
    </cfRule>
  </conditionalFormatting>
  <conditionalFormatting sqref="G14:G28">
    <cfRule type="expression" dxfId="71" priority="18" stopIfTrue="1">
      <formula>$B14=4</formula>
    </cfRule>
  </conditionalFormatting>
  <conditionalFormatting sqref="G55:G56">
    <cfRule type="expression" dxfId="70" priority="21" stopIfTrue="1">
      <formula>$B55=4</formula>
    </cfRule>
  </conditionalFormatting>
  <conditionalFormatting sqref="I54:I69">
    <cfRule type="expression" dxfId="69" priority="20" stopIfTrue="1">
      <formula>$B54=4</formula>
    </cfRule>
  </conditionalFormatting>
  <conditionalFormatting sqref="I22:J30">
    <cfRule type="expression" dxfId="68" priority="6" stopIfTrue="1">
      <formula>$B22=4</formula>
    </cfRule>
  </conditionalFormatting>
  <pageMargins left="0.25" right="0.25" top="0.75" bottom="0.75" header="0.3" footer="0.3"/>
  <pageSetup paperSize="3" scale="69"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7992-019C-4A51-B2BC-344972E41DE6}">
  <sheetPr filterMode="1">
    <tabColor theme="9" tint="-0.499984740745262"/>
    <pageSetUpPr fitToPage="1"/>
  </sheetPr>
  <dimension ref="B1:J108"/>
  <sheetViews>
    <sheetView topLeftCell="A22" zoomScale="80" zoomScaleNormal="80" workbookViewId="0">
      <selection activeCell="F25" sqref="F25"/>
    </sheetView>
  </sheetViews>
  <sheetFormatPr defaultRowHeight="24.9" customHeight="1"/>
  <cols>
    <col min="1" max="1" width="4.6640625" customWidth="1"/>
    <col min="2" max="3" width="12.6640625" style="1" customWidth="1"/>
    <col min="4" max="4" width="10.5546875" style="1" customWidth="1"/>
    <col min="5" max="5" width="12.6640625" style="1" customWidth="1"/>
    <col min="6" max="6" width="75.88671875" style="2" customWidth="1"/>
    <col min="7" max="7" width="0.109375" style="2" customWidth="1"/>
    <col min="8" max="8" width="12.6640625" style="1" customWidth="1"/>
    <col min="9" max="9" width="20.6640625" style="1" customWidth="1"/>
    <col min="10" max="10" width="72.6640625" style="2" customWidth="1"/>
  </cols>
  <sheetData>
    <row r="1" spans="2:10" ht="24.9" customHeight="1" thickBot="1"/>
    <row r="2" spans="2:10" ht="24.9" customHeight="1">
      <c r="B2" s="247"/>
      <c r="C2" s="248"/>
      <c r="D2" s="249"/>
      <c r="E2" s="250" t="s">
        <v>385</v>
      </c>
      <c r="F2" s="251"/>
      <c r="G2" s="251"/>
      <c r="H2" s="252"/>
      <c r="I2" s="259"/>
      <c r="J2" s="260"/>
    </row>
    <row r="3" spans="2:10" ht="24.9" customHeight="1">
      <c r="B3" s="263"/>
      <c r="C3" s="264"/>
      <c r="D3" s="4">
        <v>1</v>
      </c>
      <c r="E3" s="253"/>
      <c r="F3" s="254"/>
      <c r="G3" s="254"/>
      <c r="H3" s="255"/>
      <c r="I3" s="261"/>
      <c r="J3" s="262"/>
    </row>
    <row r="4" spans="2:10" ht="24.9" customHeight="1">
      <c r="B4" s="265"/>
      <c r="C4" s="266"/>
      <c r="D4" s="5">
        <v>2</v>
      </c>
      <c r="E4" s="253"/>
      <c r="F4" s="254"/>
      <c r="G4" s="254"/>
      <c r="H4" s="255"/>
      <c r="I4" s="261"/>
      <c r="J4" s="262"/>
    </row>
    <row r="5" spans="2:10" ht="24.9" customHeight="1" thickBot="1">
      <c r="B5" s="267"/>
      <c r="C5" s="268"/>
      <c r="D5" s="6">
        <v>3</v>
      </c>
      <c r="E5" s="253"/>
      <c r="F5" s="254"/>
      <c r="G5" s="254"/>
      <c r="H5" s="255"/>
      <c r="I5" s="261"/>
      <c r="J5" s="262"/>
    </row>
    <row r="6" spans="2:10" ht="33" customHeight="1" thickBot="1">
      <c r="B6" s="269"/>
      <c r="C6" s="270"/>
      <c r="D6" s="8">
        <v>4</v>
      </c>
      <c r="E6" s="256"/>
      <c r="F6" s="257"/>
      <c r="G6" s="257"/>
      <c r="H6" s="258"/>
      <c r="I6" s="7" t="s">
        <v>1</v>
      </c>
      <c r="J6" s="14">
        <f ca="1">NOW()</f>
        <v>45380.629301736109</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24.9" customHeight="1">
      <c r="B8" s="16">
        <v>1</v>
      </c>
      <c r="C8" s="22">
        <v>45350</v>
      </c>
      <c r="D8" s="59"/>
      <c r="E8" s="37" t="s">
        <v>95</v>
      </c>
      <c r="F8" s="24" t="s">
        <v>400</v>
      </c>
      <c r="G8" s="69"/>
      <c r="H8" s="41"/>
      <c r="I8" s="70"/>
      <c r="J8" s="42"/>
    </row>
    <row r="9" spans="2:10" s="3" customFormat="1" ht="62.4" hidden="1">
      <c r="B9" s="43">
        <v>4</v>
      </c>
      <c r="C9" s="32">
        <v>45358</v>
      </c>
      <c r="D9" s="22">
        <v>45372</v>
      </c>
      <c r="E9" s="23" t="s">
        <v>15</v>
      </c>
      <c r="F9" s="71" t="s">
        <v>490</v>
      </c>
      <c r="G9" s="72"/>
      <c r="H9" s="118" t="s">
        <v>488</v>
      </c>
      <c r="I9" s="73" t="s">
        <v>402</v>
      </c>
      <c r="J9" s="42" t="s">
        <v>841</v>
      </c>
    </row>
    <row r="10" spans="2:10" s="3" customFormat="1" ht="31.2">
      <c r="B10" s="16">
        <v>1</v>
      </c>
      <c r="C10" s="18">
        <v>45358</v>
      </c>
      <c r="D10" s="19"/>
      <c r="E10" s="19" t="s">
        <v>32</v>
      </c>
      <c r="F10" s="20" t="s">
        <v>403</v>
      </c>
      <c r="G10" s="46"/>
      <c r="H10" s="118">
        <v>45370</v>
      </c>
      <c r="I10" s="19" t="s">
        <v>404</v>
      </c>
      <c r="J10" s="42" t="s">
        <v>842</v>
      </c>
    </row>
    <row r="11" spans="2:10" s="3" customFormat="1" ht="24.9" customHeight="1">
      <c r="B11" s="16">
        <v>2</v>
      </c>
      <c r="C11" s="18">
        <v>45358</v>
      </c>
      <c r="D11" s="19"/>
      <c r="E11" s="19" t="s">
        <v>405</v>
      </c>
      <c r="F11" s="47" t="s">
        <v>406</v>
      </c>
      <c r="G11" s="46"/>
      <c r="H11" s="118">
        <v>45370</v>
      </c>
      <c r="I11" s="19" t="s">
        <v>404</v>
      </c>
      <c r="J11" s="42" t="s">
        <v>461</v>
      </c>
    </row>
    <row r="12" spans="2:10" s="3" customFormat="1" ht="24.9" customHeight="1">
      <c r="B12" s="16">
        <v>2</v>
      </c>
      <c r="C12" s="22">
        <v>45358</v>
      </c>
      <c r="D12" s="22"/>
      <c r="E12" s="23" t="s">
        <v>405</v>
      </c>
      <c r="F12" s="24" t="s">
        <v>843</v>
      </c>
      <c r="G12" s="48"/>
      <c r="H12" s="118">
        <v>45370</v>
      </c>
      <c r="I12" s="25" t="s">
        <v>404</v>
      </c>
      <c r="J12" s="42" t="s">
        <v>461</v>
      </c>
    </row>
    <row r="13" spans="2:10" s="3" customFormat="1" ht="24.9" hidden="1" customHeight="1">
      <c r="B13" s="16">
        <v>4</v>
      </c>
      <c r="C13" s="22">
        <v>45365</v>
      </c>
      <c r="D13" s="22">
        <v>45372</v>
      </c>
      <c r="E13" s="23" t="s">
        <v>15</v>
      </c>
      <c r="F13" s="24" t="s">
        <v>844</v>
      </c>
      <c r="G13" s="50"/>
      <c r="H13" s="118">
        <v>45370</v>
      </c>
      <c r="I13" s="25" t="s">
        <v>275</v>
      </c>
      <c r="J13" s="21" t="s">
        <v>491</v>
      </c>
    </row>
    <row r="14" spans="2:10" s="3" customFormat="1" ht="38.25" hidden="1" customHeight="1">
      <c r="B14" s="16">
        <v>4</v>
      </c>
      <c r="C14" s="22">
        <v>45365</v>
      </c>
      <c r="D14" s="22">
        <v>45372</v>
      </c>
      <c r="E14" s="23" t="s">
        <v>15</v>
      </c>
      <c r="F14" s="51" t="s">
        <v>845</v>
      </c>
      <c r="G14" s="74"/>
      <c r="H14" s="118">
        <v>45370</v>
      </c>
      <c r="I14" s="25" t="s">
        <v>100</v>
      </c>
      <c r="J14" s="42" t="s">
        <v>492</v>
      </c>
    </row>
    <row r="15" spans="2:10" ht="62.4">
      <c r="B15" s="16">
        <v>1</v>
      </c>
      <c r="C15" s="22">
        <v>45372</v>
      </c>
      <c r="D15" s="22"/>
      <c r="E15" s="55" t="s">
        <v>358</v>
      </c>
      <c r="F15" s="56" t="s">
        <v>462</v>
      </c>
      <c r="G15" s="57"/>
      <c r="H15" s="118">
        <v>45370</v>
      </c>
      <c r="I15" s="58" t="s">
        <v>275</v>
      </c>
      <c r="J15" s="42" t="s">
        <v>969</v>
      </c>
    </row>
    <row r="16" spans="2:10" ht="24.9" hidden="1" customHeight="1">
      <c r="B16" s="16">
        <v>4</v>
      </c>
      <c r="C16" s="22">
        <v>45365</v>
      </c>
      <c r="D16" s="59">
        <v>45366</v>
      </c>
      <c r="E16" s="37" t="s">
        <v>15</v>
      </c>
      <c r="F16" s="24" t="s">
        <v>464</v>
      </c>
      <c r="G16" s="50"/>
      <c r="H16" s="41"/>
      <c r="I16" s="60" t="s">
        <v>463</v>
      </c>
      <c r="J16" s="42"/>
    </row>
    <row r="17" spans="2:10" ht="40.950000000000003" hidden="1" customHeight="1">
      <c r="B17" s="43">
        <v>4</v>
      </c>
      <c r="C17" s="32">
        <v>45358</v>
      </c>
      <c r="D17" s="22">
        <v>45372</v>
      </c>
      <c r="E17" s="23" t="s">
        <v>15</v>
      </c>
      <c r="F17" s="24" t="s">
        <v>489</v>
      </c>
      <c r="G17" s="72"/>
      <c r="H17" s="118">
        <v>45370</v>
      </c>
      <c r="I17" s="25" t="s">
        <v>275</v>
      </c>
      <c r="J17" s="42" t="s">
        <v>493</v>
      </c>
    </row>
    <row r="18" spans="2:10" ht="24.9" customHeight="1">
      <c r="B18" s="16">
        <v>4</v>
      </c>
      <c r="C18" s="22">
        <v>45372</v>
      </c>
      <c r="D18" s="22">
        <v>45379</v>
      </c>
      <c r="E18" s="23" t="s">
        <v>15</v>
      </c>
      <c r="F18" s="24" t="s">
        <v>846</v>
      </c>
      <c r="G18" s="50"/>
      <c r="H18" s="41"/>
      <c r="I18" s="25" t="s">
        <v>847</v>
      </c>
      <c r="J18" s="42"/>
    </row>
    <row r="19" spans="2:10" ht="24.9" customHeight="1">
      <c r="B19" s="16">
        <v>4</v>
      </c>
      <c r="C19" s="22">
        <v>45372</v>
      </c>
      <c r="D19" s="22">
        <v>45379</v>
      </c>
      <c r="E19" s="23" t="s">
        <v>130</v>
      </c>
      <c r="F19" s="24" t="s">
        <v>848</v>
      </c>
      <c r="G19" s="50"/>
      <c r="H19" s="41"/>
      <c r="I19" s="25" t="s">
        <v>275</v>
      </c>
      <c r="J19" s="21" t="s">
        <v>849</v>
      </c>
    </row>
    <row r="20" spans="2:10" ht="46.8">
      <c r="B20" s="16">
        <v>2</v>
      </c>
      <c r="C20" s="22">
        <v>45372</v>
      </c>
      <c r="D20" s="22"/>
      <c r="E20" s="23" t="s">
        <v>130</v>
      </c>
      <c r="F20" s="20" t="s">
        <v>850</v>
      </c>
      <c r="G20" s="50"/>
      <c r="H20" s="41"/>
      <c r="I20" s="25" t="s">
        <v>275</v>
      </c>
      <c r="J20" s="64" t="s">
        <v>970</v>
      </c>
    </row>
    <row r="21" spans="2:10" ht="24.9" customHeight="1">
      <c r="B21" s="16">
        <v>2</v>
      </c>
      <c r="C21" s="22">
        <v>45372</v>
      </c>
      <c r="D21" s="22"/>
      <c r="E21" s="23" t="s">
        <v>15</v>
      </c>
      <c r="F21" s="24" t="s">
        <v>851</v>
      </c>
      <c r="G21" s="50"/>
      <c r="H21" s="41"/>
      <c r="I21" s="25" t="s">
        <v>100</v>
      </c>
      <c r="J21" s="64"/>
    </row>
    <row r="22" spans="2:10" ht="24.9" customHeight="1">
      <c r="B22" s="16">
        <v>1</v>
      </c>
      <c r="C22" s="22">
        <v>45379</v>
      </c>
      <c r="D22" s="22"/>
      <c r="E22" s="23" t="s">
        <v>32</v>
      </c>
      <c r="F22" s="24" t="s">
        <v>967</v>
      </c>
      <c r="G22" s="50"/>
      <c r="H22" s="41"/>
      <c r="I22" s="25" t="s">
        <v>93</v>
      </c>
      <c r="J22" s="42"/>
    </row>
    <row r="23" spans="2:10" ht="24.9" customHeight="1">
      <c r="B23" s="16">
        <v>1</v>
      </c>
      <c r="C23" s="22">
        <v>45379</v>
      </c>
      <c r="D23" s="22"/>
      <c r="E23" s="23" t="s">
        <v>32</v>
      </c>
      <c r="F23" s="24" t="s">
        <v>968</v>
      </c>
      <c r="G23" s="50"/>
      <c r="H23" s="41"/>
      <c r="I23" s="25" t="s">
        <v>93</v>
      </c>
      <c r="J23" s="21"/>
    </row>
    <row r="24" spans="2:10" ht="24.9" customHeight="1">
      <c r="B24" s="16"/>
      <c r="C24" s="22"/>
      <c r="D24" s="22"/>
      <c r="E24" s="23"/>
      <c r="F24" s="24"/>
      <c r="G24" s="50"/>
      <c r="H24" s="41"/>
      <c r="I24" s="25"/>
      <c r="J24" s="21"/>
    </row>
    <row r="25" spans="2:10" ht="24.9" customHeight="1">
      <c r="B25" s="16"/>
      <c r="C25" s="22"/>
      <c r="D25" s="22"/>
      <c r="E25" s="23"/>
      <c r="F25" s="24"/>
      <c r="G25" s="24"/>
      <c r="H25" s="41"/>
      <c r="I25" s="25"/>
      <c r="J25" s="21"/>
    </row>
    <row r="26" spans="2:10" ht="24.9" customHeight="1">
      <c r="B26" s="16"/>
      <c r="C26" s="22"/>
      <c r="D26" s="22"/>
      <c r="E26" s="23"/>
      <c r="F26" s="24"/>
      <c r="G26" s="24"/>
      <c r="H26" s="41"/>
      <c r="I26" s="25"/>
      <c r="J26" s="21"/>
    </row>
    <row r="27" spans="2:10" ht="24.9" customHeight="1">
      <c r="B27" s="16"/>
      <c r="C27" s="22"/>
      <c r="D27" s="22"/>
      <c r="E27" s="23"/>
      <c r="F27" s="24"/>
      <c r="G27" s="24"/>
      <c r="H27" s="41"/>
      <c r="I27" s="25"/>
      <c r="J27" s="21"/>
    </row>
    <row r="28" spans="2:10" ht="24.9" customHeight="1">
      <c r="B28" s="16"/>
      <c r="C28" s="22"/>
      <c r="D28" s="22"/>
      <c r="E28" s="23"/>
      <c r="F28" s="24"/>
      <c r="G28" s="24"/>
      <c r="H28" s="41"/>
      <c r="I28" s="25"/>
      <c r="J28" s="21"/>
    </row>
    <row r="29" spans="2:10" ht="24.9" customHeight="1">
      <c r="B29" s="16"/>
      <c r="C29" s="22"/>
      <c r="D29" s="22"/>
      <c r="E29" s="23"/>
      <c r="F29" s="24"/>
      <c r="G29" s="24"/>
      <c r="H29" s="41"/>
      <c r="I29" s="25"/>
      <c r="J29" s="21"/>
    </row>
    <row r="30" spans="2:10" ht="24.9" customHeight="1">
      <c r="B30" s="16"/>
      <c r="C30" s="22"/>
      <c r="D30" s="22"/>
      <c r="E30" s="23"/>
      <c r="F30" s="24"/>
      <c r="G30" s="24"/>
      <c r="H30" s="26"/>
      <c r="I30" s="25"/>
      <c r="J30" s="21"/>
    </row>
    <row r="31" spans="2:10" ht="24.9" customHeight="1">
      <c r="B31" s="16"/>
      <c r="C31" s="22"/>
      <c r="D31" s="22"/>
      <c r="E31" s="23"/>
      <c r="F31" s="24"/>
      <c r="G31" s="24"/>
      <c r="H31" s="26"/>
      <c r="I31" s="25"/>
      <c r="J31" s="21"/>
    </row>
    <row r="32" spans="2:10" ht="24.9" customHeight="1">
      <c r="B32" s="16"/>
      <c r="C32" s="32"/>
      <c r="D32" s="32"/>
      <c r="E32" s="33"/>
      <c r="F32" s="24"/>
      <c r="G32" s="24"/>
      <c r="H32" s="26"/>
      <c r="I32" s="25"/>
      <c r="J32" s="21"/>
    </row>
    <row r="33" spans="2:10" ht="24.9" customHeight="1">
      <c r="B33" s="16"/>
      <c r="C33" s="22"/>
      <c r="D33" s="22"/>
      <c r="E33" s="23"/>
      <c r="F33" s="24"/>
      <c r="G33" s="24"/>
      <c r="H33" s="26"/>
      <c r="I33" s="25"/>
      <c r="J33" s="21"/>
    </row>
    <row r="34" spans="2:10" ht="24.9" customHeight="1">
      <c r="B34" s="16"/>
      <c r="C34" s="22"/>
      <c r="D34" s="34"/>
      <c r="E34" s="65"/>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24"/>
      <c r="G39" s="24"/>
      <c r="H39" s="26"/>
      <c r="I39" s="25"/>
      <c r="J39" s="21"/>
    </row>
    <row r="40" spans="2:10" ht="24.9" customHeight="1">
      <c r="B40" s="16"/>
      <c r="C40" s="22"/>
      <c r="D40" s="22"/>
      <c r="E40" s="23"/>
      <c r="F40" s="35"/>
      <c r="G40" s="24"/>
      <c r="H40" s="26"/>
      <c r="I40" s="25"/>
      <c r="J40" s="82"/>
    </row>
    <row r="41" spans="2:10" ht="24.9" customHeight="1">
      <c r="B41" s="16"/>
      <c r="C41" s="22"/>
      <c r="D41" s="22"/>
      <c r="E41" s="23"/>
      <c r="F41" s="35"/>
      <c r="G41" s="24"/>
      <c r="H41" s="26"/>
      <c r="I41" s="25"/>
      <c r="J41" s="83"/>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4"/>
      <c r="G52" s="24"/>
      <c r="H52" s="26"/>
      <c r="I52" s="25"/>
      <c r="J52" s="21"/>
    </row>
    <row r="53" spans="2:10" ht="24.9" customHeight="1">
      <c r="B53" s="16"/>
      <c r="C53" s="22"/>
      <c r="D53" s="22"/>
      <c r="E53" s="23"/>
      <c r="F53" s="20"/>
      <c r="G53" s="20"/>
      <c r="H53" s="26"/>
      <c r="I53" s="25"/>
      <c r="J53" s="27"/>
    </row>
    <row r="54" spans="2:10" ht="24.9" customHeight="1">
      <c r="B54" s="16"/>
      <c r="C54" s="22"/>
      <c r="D54" s="22"/>
      <c r="E54" s="23"/>
      <c r="F54" s="24"/>
      <c r="G54" s="20"/>
      <c r="H54" s="26"/>
      <c r="I54" s="25"/>
      <c r="J54" s="21"/>
    </row>
    <row r="55" spans="2:10" ht="24.9" customHeight="1">
      <c r="B55" s="16"/>
      <c r="C55" s="22"/>
      <c r="D55" s="22"/>
      <c r="E55" s="23"/>
      <c r="F55" s="20"/>
      <c r="G55" s="66"/>
      <c r="H55" s="26"/>
      <c r="I55" s="25"/>
      <c r="J55" s="21"/>
    </row>
    <row r="56" spans="2:10" ht="24.9" customHeight="1">
      <c r="B56" s="16"/>
      <c r="C56" s="22"/>
      <c r="D56" s="22"/>
      <c r="E56" s="23"/>
      <c r="F56" s="24"/>
      <c r="G56" s="20"/>
      <c r="H56" s="67"/>
      <c r="I56" s="25"/>
      <c r="J56" s="21"/>
    </row>
    <row r="57" spans="2:10" ht="24.9" customHeight="1">
      <c r="B57" s="16"/>
      <c r="C57" s="22"/>
      <c r="D57" s="22"/>
      <c r="E57" s="23"/>
      <c r="F57" s="24"/>
      <c r="G57" s="20"/>
      <c r="H57" s="67"/>
      <c r="I57" s="25"/>
      <c r="J57" s="27"/>
    </row>
    <row r="58" spans="2:10" ht="24.9" customHeight="1">
      <c r="B58" s="16"/>
      <c r="C58" s="22"/>
      <c r="D58" s="22"/>
      <c r="E58" s="23"/>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16"/>
      <c r="C70" s="22"/>
      <c r="D70" s="22"/>
      <c r="E70" s="22"/>
      <c r="F70" s="24"/>
      <c r="G70" s="20"/>
      <c r="H70" s="67"/>
      <c r="I70" s="25"/>
      <c r="J70" s="21"/>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c r="B104" s="84"/>
      <c r="C104" s="19"/>
      <c r="D104" s="19"/>
      <c r="E104" s="19"/>
      <c r="F104" s="20"/>
      <c r="G104" s="20"/>
      <c r="H104" s="17"/>
      <c r="I104" s="17"/>
      <c r="J104" s="27"/>
    </row>
    <row r="105" spans="2:10" ht="24.9" customHeight="1" thickBot="1">
      <c r="B105" s="85"/>
      <c r="C105" s="28"/>
      <c r="D105" s="28"/>
      <c r="E105" s="28"/>
      <c r="F105" s="29"/>
      <c r="G105" s="29"/>
      <c r="H105" s="30"/>
      <c r="I105" s="30"/>
      <c r="J105" s="31"/>
    </row>
    <row r="106" spans="2:10" ht="24.9" customHeight="1">
      <c r="C106" s="13"/>
      <c r="F106" s="12"/>
    </row>
    <row r="107" spans="2:10" ht="24.9" customHeight="1">
      <c r="C107" s="13"/>
      <c r="F107" s="12"/>
    </row>
    <row r="108" spans="2:10" ht="24.9" customHeight="1">
      <c r="C108" s="13"/>
    </row>
  </sheetData>
  <protectedRanges>
    <protectedRange sqref="H55" name="Resolution_1"/>
    <protectedRange sqref="B9:B15 B17" name="Priority_5"/>
    <protectedRange sqref="B16 B18: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8" name="Priority_8_1"/>
  </protectedRanges>
  <autoFilter ref="B7:J21"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70">
    <cfRule type="cellIs" dxfId="67" priority="1" operator="equal">
      <formula>3</formula>
    </cfRule>
    <cfRule type="cellIs" dxfId="66" priority="2" operator="equal">
      <formula>2</formula>
    </cfRule>
    <cfRule type="cellIs" dxfId="65" priority="3" operator="equal">
      <formula>1</formula>
    </cfRule>
  </conditionalFormatting>
  <conditionalFormatting sqref="B20">
    <cfRule type="expression" dxfId="64" priority="18" stopIfTrue="1">
      <formula>$B20=4</formula>
    </cfRule>
  </conditionalFormatting>
  <conditionalFormatting sqref="B8:F8">
    <cfRule type="expression" dxfId="63" priority="4" stopIfTrue="1">
      <formula>$B8=4</formula>
    </cfRule>
  </conditionalFormatting>
  <conditionalFormatting sqref="B9:F31 B32:J105 I8:I22 G30:H31">
    <cfRule type="expression" dxfId="62" priority="21" stopIfTrue="1">
      <formula>$B8=4</formula>
    </cfRule>
  </conditionalFormatting>
  <conditionalFormatting sqref="C14">
    <cfRule type="expression" dxfId="61" priority="19" stopIfTrue="1">
      <formula>$B14=4</formula>
    </cfRule>
  </conditionalFormatting>
  <conditionalFormatting sqref="C18">
    <cfRule type="expression" dxfId="60" priority="13" stopIfTrue="1">
      <formula>$B18=4</formula>
    </cfRule>
  </conditionalFormatting>
  <conditionalFormatting sqref="C20:D24">
    <cfRule type="expression" dxfId="59" priority="17" stopIfTrue="1">
      <formula>$B20=4</formula>
    </cfRule>
  </conditionalFormatting>
  <conditionalFormatting sqref="D18:D19">
    <cfRule type="expression" dxfId="58" priority="12" stopIfTrue="1">
      <formula>$B18=4</formula>
    </cfRule>
  </conditionalFormatting>
  <conditionalFormatting sqref="F12:F13">
    <cfRule type="expression" dxfId="57" priority="10" stopIfTrue="1">
      <formula>#REF!=4</formula>
    </cfRule>
  </conditionalFormatting>
  <conditionalFormatting sqref="F20">
    <cfRule type="expression" dxfId="56" priority="9" stopIfTrue="1">
      <formula>$B20=4</formula>
    </cfRule>
  </conditionalFormatting>
  <conditionalFormatting sqref="F56">
    <cfRule type="expression" dxfId="55" priority="24" stopIfTrue="1">
      <formula>$B56=4</formula>
    </cfRule>
  </conditionalFormatting>
  <conditionalFormatting sqref="G8:G29">
    <cfRule type="expression" dxfId="54" priority="20" stopIfTrue="1">
      <formula>$B8=4</formula>
    </cfRule>
  </conditionalFormatting>
  <conditionalFormatting sqref="G56:G57">
    <cfRule type="expression" dxfId="53" priority="23" stopIfTrue="1">
      <formula>$B56=4</formula>
    </cfRule>
  </conditionalFormatting>
  <conditionalFormatting sqref="I55:I70">
    <cfRule type="expression" dxfId="52" priority="22" stopIfTrue="1">
      <formula>$B55=4</formula>
    </cfRule>
  </conditionalFormatting>
  <conditionalFormatting sqref="I23:J31">
    <cfRule type="expression" dxfId="51" priority="8" stopIfTrue="1">
      <formula>$B23=4</formula>
    </cfRule>
  </conditionalFormatting>
  <conditionalFormatting sqref="J8:J22 H8:H29 F9:F10 C12:C13 F17">
    <cfRule type="expression" dxfId="50" priority="11" stopIfTrue="1">
      <formula>#REF!=4</formula>
    </cfRule>
  </conditionalFormatting>
  <pageMargins left="0.25" right="0.25" top="0.75" bottom="0.75" header="0.3" footer="0.3"/>
  <pageSetup paperSize="3" scale="69"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57B6-4396-43FC-AB75-0043CBF92B02}">
  <sheetPr filterMode="1">
    <tabColor theme="9" tint="-0.499984740745262"/>
    <pageSetUpPr fitToPage="1"/>
  </sheetPr>
  <dimension ref="B1:J108"/>
  <sheetViews>
    <sheetView topLeftCell="A7" zoomScale="70" zoomScaleNormal="70" workbookViewId="0">
      <selection activeCell="D14" sqref="D14"/>
    </sheetView>
  </sheetViews>
  <sheetFormatPr defaultRowHeight="24.9" customHeight="1"/>
  <cols>
    <col min="1" max="1" width="4.6640625" customWidth="1"/>
    <col min="2" max="5" width="12.6640625" style="1" customWidth="1"/>
    <col min="6" max="6" width="75.88671875" style="2" customWidth="1"/>
    <col min="7" max="7" width="0.109375" style="2" customWidth="1"/>
    <col min="8" max="8" width="12.6640625" style="1" customWidth="1"/>
    <col min="9" max="9" width="20.6640625" style="1" customWidth="1"/>
    <col min="10" max="10" width="72.6640625" style="2" customWidth="1"/>
  </cols>
  <sheetData>
    <row r="1" spans="2:10" ht="24.9" customHeight="1" thickBot="1"/>
    <row r="2" spans="2:10" ht="24.9" customHeight="1">
      <c r="B2" s="247"/>
      <c r="C2" s="248"/>
      <c r="D2" s="249"/>
      <c r="E2" s="250" t="s">
        <v>12</v>
      </c>
      <c r="F2" s="251"/>
      <c r="G2" s="251"/>
      <c r="H2" s="252"/>
      <c r="I2" s="259"/>
      <c r="J2" s="260"/>
    </row>
    <row r="3" spans="2:10" ht="24.9" customHeight="1">
      <c r="B3" s="263"/>
      <c r="C3" s="264"/>
      <c r="D3" s="4">
        <v>1</v>
      </c>
      <c r="E3" s="253"/>
      <c r="F3" s="254"/>
      <c r="G3" s="254"/>
      <c r="H3" s="255"/>
      <c r="I3" s="261"/>
      <c r="J3" s="262"/>
    </row>
    <row r="4" spans="2:10" ht="24.9" customHeight="1">
      <c r="B4" s="265"/>
      <c r="C4" s="266"/>
      <c r="D4" s="5">
        <v>2</v>
      </c>
      <c r="E4" s="253"/>
      <c r="F4" s="254"/>
      <c r="G4" s="254"/>
      <c r="H4" s="255"/>
      <c r="I4" s="261"/>
      <c r="J4" s="262"/>
    </row>
    <row r="5" spans="2:10" ht="24.9" customHeight="1" thickBot="1">
      <c r="B5" s="267"/>
      <c r="C5" s="268"/>
      <c r="D5" s="6">
        <v>3</v>
      </c>
      <c r="E5" s="253"/>
      <c r="F5" s="254"/>
      <c r="G5" s="254"/>
      <c r="H5" s="255"/>
      <c r="I5" s="261"/>
      <c r="J5" s="262"/>
    </row>
    <row r="6" spans="2:10" ht="24.9" customHeight="1" thickBot="1">
      <c r="B6" s="269"/>
      <c r="C6" s="270"/>
      <c r="D6" s="8">
        <v>4</v>
      </c>
      <c r="E6" s="256"/>
      <c r="F6" s="257"/>
      <c r="G6" s="257"/>
      <c r="H6" s="258"/>
      <c r="I6" s="7" t="s">
        <v>1</v>
      </c>
      <c r="J6" s="14">
        <f ca="1">NOW()</f>
        <v>45380.629301736109</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46.2" hidden="1" customHeight="1">
      <c r="B8" s="43">
        <v>4</v>
      </c>
      <c r="C8" s="39">
        <v>45358</v>
      </c>
      <c r="D8" s="32">
        <v>45379</v>
      </c>
      <c r="E8" s="33" t="s">
        <v>15</v>
      </c>
      <c r="F8" s="71" t="s">
        <v>396</v>
      </c>
      <c r="G8" s="69"/>
      <c r="H8" s="118">
        <v>45370</v>
      </c>
      <c r="I8" s="19" t="s">
        <v>408</v>
      </c>
      <c r="J8" s="42" t="s">
        <v>852</v>
      </c>
    </row>
    <row r="9" spans="2:10" s="3" customFormat="1" ht="37.200000000000003" hidden="1" customHeight="1">
      <c r="B9" s="16">
        <v>4</v>
      </c>
      <c r="C9" s="22">
        <v>45358</v>
      </c>
      <c r="D9" s="18">
        <v>45372</v>
      </c>
      <c r="E9" s="19" t="s">
        <v>15</v>
      </c>
      <c r="F9" s="20" t="s">
        <v>407</v>
      </c>
      <c r="G9" s="72"/>
      <c r="H9" s="118">
        <v>45370</v>
      </c>
      <c r="I9" s="19" t="s">
        <v>408</v>
      </c>
      <c r="J9" s="27" t="s">
        <v>484</v>
      </c>
    </row>
    <row r="10" spans="2:10" s="3" customFormat="1" ht="40.200000000000003" hidden="1" customHeight="1">
      <c r="B10" s="16">
        <v>4</v>
      </c>
      <c r="C10" s="117">
        <v>45358</v>
      </c>
      <c r="D10" s="18">
        <v>45377</v>
      </c>
      <c r="E10" s="19" t="s">
        <v>15</v>
      </c>
      <c r="F10" s="47" t="s">
        <v>397</v>
      </c>
      <c r="G10" s="46"/>
      <c r="H10" s="118">
        <v>45370</v>
      </c>
      <c r="I10" s="19" t="s">
        <v>408</v>
      </c>
      <c r="J10" s="42" t="s">
        <v>487</v>
      </c>
    </row>
    <row r="11" spans="2:10" s="3" customFormat="1" ht="51" hidden="1" customHeight="1">
      <c r="B11" s="16">
        <v>4</v>
      </c>
      <c r="C11" s="22">
        <v>45358</v>
      </c>
      <c r="D11" s="22">
        <v>45380</v>
      </c>
      <c r="E11" s="23" t="s">
        <v>15</v>
      </c>
      <c r="F11" s="24" t="s">
        <v>398</v>
      </c>
      <c r="G11" s="46"/>
      <c r="H11" s="118">
        <v>45370</v>
      </c>
      <c r="I11" s="19" t="s">
        <v>408</v>
      </c>
      <c r="J11" s="42" t="s">
        <v>971</v>
      </c>
    </row>
    <row r="12" spans="2:10" s="3" customFormat="1" ht="35.25" hidden="1" customHeight="1">
      <c r="B12" s="16">
        <v>4</v>
      </c>
      <c r="C12" s="22">
        <v>45358</v>
      </c>
      <c r="D12" s="22">
        <v>45372</v>
      </c>
      <c r="E12" s="23" t="s">
        <v>15</v>
      </c>
      <c r="F12" s="24" t="s">
        <v>409</v>
      </c>
      <c r="G12" s="48"/>
      <c r="H12" s="118">
        <v>45370</v>
      </c>
      <c r="I12" s="25" t="s">
        <v>410</v>
      </c>
      <c r="J12" s="27" t="s">
        <v>484</v>
      </c>
    </row>
    <row r="13" spans="2:10" s="3" customFormat="1" ht="46.8" hidden="1">
      <c r="B13" s="16">
        <v>4</v>
      </c>
      <c r="C13" s="22">
        <v>45365</v>
      </c>
      <c r="D13" s="22">
        <v>45377</v>
      </c>
      <c r="E13" s="23" t="s">
        <v>467</v>
      </c>
      <c r="F13" s="24" t="s">
        <v>466</v>
      </c>
      <c r="G13" s="50"/>
      <c r="H13" s="118">
        <v>45370</v>
      </c>
      <c r="I13" s="25" t="s">
        <v>486</v>
      </c>
      <c r="J13" s="21" t="s">
        <v>853</v>
      </c>
    </row>
    <row r="14" spans="2:10" s="3" customFormat="1" ht="24.9" hidden="1" customHeight="1">
      <c r="B14" s="16">
        <v>4</v>
      </c>
      <c r="C14" s="22">
        <v>45372</v>
      </c>
      <c r="D14" s="22">
        <v>45380</v>
      </c>
      <c r="E14" s="23" t="s">
        <v>15</v>
      </c>
      <c r="F14" s="51" t="s">
        <v>855</v>
      </c>
      <c r="G14" s="74"/>
      <c r="H14" s="53"/>
      <c r="I14" s="25" t="s">
        <v>854</v>
      </c>
      <c r="J14" s="42" t="s">
        <v>856</v>
      </c>
    </row>
    <row r="15" spans="2:10" ht="24.9" hidden="1" customHeight="1">
      <c r="B15" s="16">
        <v>4</v>
      </c>
      <c r="C15" s="22">
        <v>45372</v>
      </c>
      <c r="D15" s="22">
        <v>45377</v>
      </c>
      <c r="E15" s="55" t="s">
        <v>15</v>
      </c>
      <c r="F15" s="56" t="s">
        <v>857</v>
      </c>
      <c r="G15" s="57"/>
      <c r="H15" s="53"/>
      <c r="I15" s="58" t="s">
        <v>858</v>
      </c>
      <c r="J15" s="42"/>
    </row>
    <row r="16" spans="2:10" ht="24.9" hidden="1" customHeight="1">
      <c r="B16" s="16">
        <v>4</v>
      </c>
      <c r="C16" s="22">
        <v>45372</v>
      </c>
      <c r="D16" s="59">
        <v>45377</v>
      </c>
      <c r="E16" s="37" t="s">
        <v>15</v>
      </c>
      <c r="F16" s="24" t="s">
        <v>859</v>
      </c>
      <c r="G16" s="50"/>
      <c r="H16" s="41"/>
      <c r="I16" s="60" t="s">
        <v>486</v>
      </c>
      <c r="J16" s="42"/>
    </row>
    <row r="17" spans="2:10" ht="31.2">
      <c r="B17" s="16">
        <v>2</v>
      </c>
      <c r="C17" s="22">
        <v>45372</v>
      </c>
      <c r="D17" s="22"/>
      <c r="E17" s="36" t="s">
        <v>467</v>
      </c>
      <c r="F17" s="61" t="s">
        <v>860</v>
      </c>
      <c r="G17" s="50"/>
      <c r="H17" s="41"/>
      <c r="I17" s="25" t="s">
        <v>865</v>
      </c>
      <c r="J17" s="42" t="s">
        <v>972</v>
      </c>
    </row>
    <row r="18" spans="2:10" ht="24.9" customHeight="1">
      <c r="B18" s="16">
        <v>2</v>
      </c>
      <c r="C18" s="22">
        <v>45372</v>
      </c>
      <c r="D18" s="22"/>
      <c r="E18" s="23" t="s">
        <v>168</v>
      </c>
      <c r="F18" s="24" t="s">
        <v>861</v>
      </c>
      <c r="G18" s="50"/>
      <c r="H18" s="41"/>
      <c r="I18" s="25" t="s">
        <v>862</v>
      </c>
      <c r="J18" s="42" t="s">
        <v>973</v>
      </c>
    </row>
    <row r="19" spans="2:10" ht="24.9" customHeight="1">
      <c r="B19" s="16">
        <v>2</v>
      </c>
      <c r="C19" s="22">
        <v>45372</v>
      </c>
      <c r="D19" s="22"/>
      <c r="E19" s="23" t="s">
        <v>15</v>
      </c>
      <c r="F19" s="24" t="s">
        <v>863</v>
      </c>
      <c r="G19" s="50"/>
      <c r="H19" s="41"/>
      <c r="I19" s="25" t="s">
        <v>864</v>
      </c>
      <c r="J19" s="62"/>
    </row>
    <row r="20" spans="2:10" ht="31.2" hidden="1">
      <c r="B20" s="16">
        <v>4</v>
      </c>
      <c r="C20" s="22">
        <v>45376</v>
      </c>
      <c r="D20" s="22">
        <v>45380</v>
      </c>
      <c r="E20" s="23" t="s">
        <v>15</v>
      </c>
      <c r="F20" s="20" t="s">
        <v>882</v>
      </c>
      <c r="G20" s="50"/>
      <c r="H20" s="41"/>
      <c r="I20" s="25" t="s">
        <v>100</v>
      </c>
      <c r="J20" s="63"/>
    </row>
    <row r="21" spans="2:10" ht="24.9" customHeight="1">
      <c r="B21" s="16">
        <v>1</v>
      </c>
      <c r="C21" s="22">
        <v>45379</v>
      </c>
      <c r="D21" s="22"/>
      <c r="E21" s="23" t="s">
        <v>467</v>
      </c>
      <c r="F21" s="24" t="s">
        <v>980</v>
      </c>
      <c r="G21" s="50"/>
      <c r="H21" s="41"/>
      <c r="I21" s="25"/>
      <c r="J21" s="64"/>
    </row>
    <row r="22" spans="2:10" ht="24.9" customHeight="1">
      <c r="B22" s="16">
        <v>2</v>
      </c>
      <c r="C22" s="22">
        <v>45379</v>
      </c>
      <c r="D22" s="22"/>
      <c r="E22" s="23" t="s">
        <v>467</v>
      </c>
      <c r="F22" s="24" t="s">
        <v>974</v>
      </c>
      <c r="G22" s="50"/>
      <c r="H22" s="41"/>
      <c r="I22" s="25" t="s">
        <v>975</v>
      </c>
      <c r="J22" s="42" t="s">
        <v>976</v>
      </c>
    </row>
    <row r="23" spans="2:10" ht="24.9" customHeight="1">
      <c r="B23" s="16">
        <v>2</v>
      </c>
      <c r="C23" s="22">
        <v>45379</v>
      </c>
      <c r="D23" s="22"/>
      <c r="E23" s="23" t="s">
        <v>467</v>
      </c>
      <c r="F23" s="24" t="s">
        <v>977</v>
      </c>
      <c r="G23" s="50"/>
      <c r="H23" s="41"/>
      <c r="I23" s="25"/>
      <c r="J23" s="21" t="s">
        <v>978</v>
      </c>
    </row>
    <row r="24" spans="2:10" ht="24.9" customHeight="1">
      <c r="B24" s="16">
        <v>1</v>
      </c>
      <c r="C24" s="22">
        <v>45379</v>
      </c>
      <c r="D24" s="22"/>
      <c r="E24" s="23" t="s">
        <v>467</v>
      </c>
      <c r="F24" s="24" t="s">
        <v>979</v>
      </c>
      <c r="G24" s="50"/>
      <c r="H24" s="41"/>
      <c r="I24" s="25"/>
      <c r="J24" s="21"/>
    </row>
    <row r="25" spans="2:10" ht="24.9" customHeight="1">
      <c r="B25" s="16"/>
      <c r="C25" s="22"/>
      <c r="D25" s="22"/>
      <c r="E25" s="23"/>
      <c r="F25" s="24"/>
      <c r="G25" s="24"/>
      <c r="H25" s="41"/>
      <c r="I25" s="25"/>
      <c r="J25" s="21"/>
    </row>
    <row r="26" spans="2:10" ht="24.9" customHeight="1">
      <c r="B26" s="16"/>
      <c r="C26" s="22"/>
      <c r="D26" s="22"/>
      <c r="E26" s="23"/>
      <c r="F26" s="24"/>
      <c r="G26" s="24"/>
      <c r="H26" s="41"/>
      <c r="I26" s="25"/>
      <c r="J26" s="21"/>
    </row>
    <row r="27" spans="2:10" ht="24.9" customHeight="1">
      <c r="B27" s="16"/>
      <c r="C27" s="22"/>
      <c r="D27" s="22"/>
      <c r="E27" s="23"/>
      <c r="F27" s="24"/>
      <c r="G27" s="24"/>
      <c r="H27" s="41"/>
      <c r="I27" s="25"/>
      <c r="J27" s="21"/>
    </row>
    <row r="28" spans="2:10" ht="24.9" customHeight="1">
      <c r="B28" s="16"/>
      <c r="C28" s="22"/>
      <c r="D28" s="22"/>
      <c r="E28" s="23"/>
      <c r="F28" s="24"/>
      <c r="G28" s="24"/>
      <c r="H28" s="41"/>
      <c r="I28" s="25"/>
      <c r="J28" s="21"/>
    </row>
    <row r="29" spans="2:10" ht="24.9" customHeight="1">
      <c r="B29" s="16"/>
      <c r="C29" s="22"/>
      <c r="D29" s="22"/>
      <c r="E29" s="23"/>
      <c r="F29" s="24"/>
      <c r="G29" s="24"/>
      <c r="H29" s="41"/>
      <c r="I29" s="25"/>
      <c r="J29" s="21"/>
    </row>
    <row r="30" spans="2:10" ht="24.9" customHeight="1">
      <c r="B30" s="16"/>
      <c r="C30" s="22"/>
      <c r="D30" s="22"/>
      <c r="E30" s="23"/>
      <c r="F30" s="24"/>
      <c r="G30" s="24"/>
      <c r="H30" s="26"/>
      <c r="I30" s="25"/>
      <c r="J30" s="21"/>
    </row>
    <row r="31" spans="2:10" ht="24.9" customHeight="1">
      <c r="B31" s="16"/>
      <c r="C31" s="22"/>
      <c r="D31" s="22"/>
      <c r="E31" s="23"/>
      <c r="F31" s="24"/>
      <c r="G31" s="24"/>
      <c r="H31" s="26"/>
      <c r="I31" s="25"/>
      <c r="J31" s="21"/>
    </row>
    <row r="32" spans="2:10" ht="24.9" customHeight="1">
      <c r="B32" s="16"/>
      <c r="C32" s="32"/>
      <c r="D32" s="32"/>
      <c r="E32" s="33"/>
      <c r="F32" s="24"/>
      <c r="G32" s="24"/>
      <c r="H32" s="26"/>
      <c r="I32" s="25"/>
      <c r="J32" s="21"/>
    </row>
    <row r="33" spans="2:10" ht="24.9" customHeight="1">
      <c r="B33" s="16"/>
      <c r="C33" s="22"/>
      <c r="D33" s="22"/>
      <c r="E33" s="23"/>
      <c r="F33" s="24"/>
      <c r="G33" s="24"/>
      <c r="H33" s="26"/>
      <c r="I33" s="25"/>
      <c r="J33" s="21"/>
    </row>
    <row r="34" spans="2:10" ht="24.9" customHeight="1">
      <c r="B34" s="16"/>
      <c r="C34" s="22"/>
      <c r="D34" s="34"/>
      <c r="E34" s="65"/>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24"/>
      <c r="G39" s="24"/>
      <c r="H39" s="26"/>
      <c r="I39" s="25"/>
      <c r="J39" s="21"/>
    </row>
    <row r="40" spans="2:10" ht="24.9" customHeight="1">
      <c r="B40" s="16"/>
      <c r="C40" s="22"/>
      <c r="D40" s="22"/>
      <c r="E40" s="23"/>
      <c r="F40" s="35"/>
      <c r="G40" s="24"/>
      <c r="H40" s="26"/>
      <c r="I40" s="25"/>
      <c r="J40" s="82"/>
    </row>
    <row r="41" spans="2:10" ht="24.9" customHeight="1">
      <c r="B41" s="16"/>
      <c r="C41" s="22"/>
      <c r="D41" s="22"/>
      <c r="E41" s="23"/>
      <c r="F41" s="35"/>
      <c r="G41" s="24"/>
      <c r="H41" s="26"/>
      <c r="I41" s="25"/>
      <c r="J41" s="83"/>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4"/>
      <c r="G52" s="24"/>
      <c r="H52" s="26"/>
      <c r="I52" s="25"/>
      <c r="J52" s="21"/>
    </row>
    <row r="53" spans="2:10" ht="24.9" customHeight="1">
      <c r="B53" s="16"/>
      <c r="C53" s="22"/>
      <c r="D53" s="22"/>
      <c r="E53" s="23"/>
      <c r="F53" s="20"/>
      <c r="G53" s="20"/>
      <c r="H53" s="26"/>
      <c r="I53" s="25"/>
      <c r="J53" s="27"/>
    </row>
    <row r="54" spans="2:10" ht="24.9" customHeight="1">
      <c r="B54" s="16"/>
      <c r="C54" s="22"/>
      <c r="D54" s="22"/>
      <c r="E54" s="23"/>
      <c r="F54" s="24"/>
      <c r="G54" s="20"/>
      <c r="H54" s="26"/>
      <c r="I54" s="25"/>
      <c r="J54" s="21"/>
    </row>
    <row r="55" spans="2:10" ht="24.9" customHeight="1">
      <c r="B55" s="16"/>
      <c r="C55" s="22"/>
      <c r="D55" s="22"/>
      <c r="E55" s="23"/>
      <c r="F55" s="20"/>
      <c r="G55" s="66"/>
      <c r="H55" s="26"/>
      <c r="I55" s="25"/>
      <c r="J55" s="21"/>
    </row>
    <row r="56" spans="2:10" ht="24.9" customHeight="1">
      <c r="B56" s="16"/>
      <c r="C56" s="22"/>
      <c r="D56" s="22"/>
      <c r="E56" s="23"/>
      <c r="F56" s="24"/>
      <c r="G56" s="20"/>
      <c r="H56" s="67"/>
      <c r="I56" s="25"/>
      <c r="J56" s="21"/>
    </row>
    <row r="57" spans="2:10" ht="24.9" customHeight="1">
      <c r="B57" s="16"/>
      <c r="C57" s="22"/>
      <c r="D57" s="22"/>
      <c r="E57" s="23"/>
      <c r="F57" s="24"/>
      <c r="G57" s="20"/>
      <c r="H57" s="67"/>
      <c r="I57" s="25"/>
      <c r="J57" s="27"/>
    </row>
    <row r="58" spans="2:10" ht="24.9" customHeight="1">
      <c r="B58" s="16"/>
      <c r="C58" s="22"/>
      <c r="D58" s="22"/>
      <c r="E58" s="23"/>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16"/>
      <c r="C70" s="22"/>
      <c r="D70" s="22"/>
      <c r="E70" s="22"/>
      <c r="F70" s="24"/>
      <c r="G70" s="20"/>
      <c r="H70" s="67"/>
      <c r="I70" s="25"/>
      <c r="J70" s="21"/>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c r="B104" s="84"/>
      <c r="C104" s="19"/>
      <c r="D104" s="19"/>
      <c r="E104" s="19"/>
      <c r="F104" s="20"/>
      <c r="G104" s="20"/>
      <c r="H104" s="17"/>
      <c r="I104" s="17"/>
      <c r="J104" s="27"/>
    </row>
    <row r="105" spans="2:10" ht="24.9" customHeight="1" thickBot="1">
      <c r="B105" s="85"/>
      <c r="C105" s="28"/>
      <c r="D105" s="28"/>
      <c r="E105" s="28"/>
      <c r="F105" s="29"/>
      <c r="G105" s="29"/>
      <c r="H105" s="30"/>
      <c r="I105" s="30"/>
      <c r="J105" s="31"/>
    </row>
    <row r="106" spans="2:10" ht="24.9" customHeight="1">
      <c r="C106" s="13"/>
      <c r="F106" s="12"/>
    </row>
    <row r="107" spans="2:10" ht="24.9" customHeight="1">
      <c r="C107" s="13"/>
      <c r="F107" s="12"/>
    </row>
    <row r="108" spans="2:10" ht="24.9"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24"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70">
    <cfRule type="cellIs" dxfId="49" priority="3" operator="equal">
      <formula>3</formula>
    </cfRule>
    <cfRule type="cellIs" dxfId="48" priority="4" operator="equal">
      <formula>2</formula>
    </cfRule>
    <cfRule type="cellIs" dxfId="47" priority="5" operator="equal">
      <formula>1</formula>
    </cfRule>
  </conditionalFormatting>
  <conditionalFormatting sqref="B20">
    <cfRule type="expression" dxfId="46" priority="16" stopIfTrue="1">
      <formula>$B20=4</formula>
    </cfRule>
  </conditionalFormatting>
  <conditionalFormatting sqref="B8:F31 B32:J105 I8:I22 G30:H31">
    <cfRule type="expression" dxfId="45" priority="19" stopIfTrue="1">
      <formula>$B8=4</formula>
    </cfRule>
  </conditionalFormatting>
  <conditionalFormatting sqref="C14">
    <cfRule type="expression" dxfId="44" priority="17" stopIfTrue="1">
      <formula>$B14=4</formula>
    </cfRule>
  </conditionalFormatting>
  <conditionalFormatting sqref="C18">
    <cfRule type="expression" dxfId="43" priority="11" stopIfTrue="1">
      <formula>$B18=4</formula>
    </cfRule>
  </conditionalFormatting>
  <conditionalFormatting sqref="C20:D24">
    <cfRule type="expression" dxfId="42" priority="15" stopIfTrue="1">
      <formula>$B20=4</formula>
    </cfRule>
  </conditionalFormatting>
  <conditionalFormatting sqref="D18:D19">
    <cfRule type="expression" dxfId="41" priority="10" stopIfTrue="1">
      <formula>$B18=4</formula>
    </cfRule>
  </conditionalFormatting>
  <conditionalFormatting sqref="F8:F13">
    <cfRule type="expression" dxfId="40" priority="8" stopIfTrue="1">
      <formula>#REF!=4</formula>
    </cfRule>
  </conditionalFormatting>
  <conditionalFormatting sqref="F20">
    <cfRule type="expression" dxfId="39" priority="7" stopIfTrue="1">
      <formula>$B20=4</formula>
    </cfRule>
  </conditionalFormatting>
  <conditionalFormatting sqref="F56">
    <cfRule type="expression" dxfId="38" priority="22" stopIfTrue="1">
      <formula>$B56=4</formula>
    </cfRule>
  </conditionalFormatting>
  <conditionalFormatting sqref="G8:G29">
    <cfRule type="expression" dxfId="37" priority="18" stopIfTrue="1">
      <formula>$B8=4</formula>
    </cfRule>
  </conditionalFormatting>
  <conditionalFormatting sqref="G56:G57">
    <cfRule type="expression" dxfId="36" priority="21" stopIfTrue="1">
      <formula>$B56=4</formula>
    </cfRule>
  </conditionalFormatting>
  <conditionalFormatting sqref="I55:I70">
    <cfRule type="expression" dxfId="35" priority="20" stopIfTrue="1">
      <formula>$B55=4</formula>
    </cfRule>
  </conditionalFormatting>
  <conditionalFormatting sqref="I23:J31">
    <cfRule type="expression" dxfId="34" priority="6" stopIfTrue="1">
      <formula>$B23=4</formula>
    </cfRule>
  </conditionalFormatting>
  <conditionalFormatting sqref="J8 H8:H29 J10:J11 C11:C13 J13:J22">
    <cfRule type="expression" dxfId="33" priority="9" stopIfTrue="1">
      <formula>#REF!=4</formula>
    </cfRule>
  </conditionalFormatting>
  <conditionalFormatting sqref="J9">
    <cfRule type="expression" dxfId="32" priority="2" stopIfTrue="1">
      <formula>$B9=4</formula>
    </cfRule>
  </conditionalFormatting>
  <conditionalFormatting sqref="J12">
    <cfRule type="expression" dxfId="31" priority="1" stopIfTrue="1">
      <formula>$B12=4</formula>
    </cfRule>
  </conditionalFormatting>
  <pageMargins left="0.25" right="0.25" top="0.75" bottom="0.75" header="0.3" footer="0.3"/>
  <pageSetup paperSize="3" scale="69"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5515-C62D-4D15-8F9F-BEAD884A6360}">
  <sheetPr filterMode="1">
    <tabColor theme="9" tint="-0.499984740745262"/>
    <pageSetUpPr fitToPage="1"/>
  </sheetPr>
  <dimension ref="B1:J108"/>
  <sheetViews>
    <sheetView zoomScale="70" zoomScaleNormal="70" workbookViewId="0">
      <selection activeCell="F8" sqref="F8"/>
    </sheetView>
  </sheetViews>
  <sheetFormatPr defaultRowHeight="24.9" customHeight="1"/>
  <cols>
    <col min="1" max="1" width="4.6640625" customWidth="1"/>
    <col min="2" max="5" width="12.6640625" style="1" customWidth="1"/>
    <col min="6" max="6" width="75.88671875" style="2" customWidth="1"/>
    <col min="7" max="7" width="0.109375" style="2" customWidth="1"/>
    <col min="8" max="8" width="12.6640625" style="1" customWidth="1"/>
    <col min="9" max="9" width="20.6640625" style="1" customWidth="1"/>
    <col min="10" max="10" width="72.6640625" style="2" customWidth="1"/>
  </cols>
  <sheetData>
    <row r="1" spans="2:10" ht="24.9" customHeight="1" thickBot="1"/>
    <row r="2" spans="2:10" ht="24.9" customHeight="1">
      <c r="B2" s="247"/>
      <c r="C2" s="248"/>
      <c r="D2" s="249"/>
      <c r="E2" s="250" t="s">
        <v>13</v>
      </c>
      <c r="F2" s="251"/>
      <c r="G2" s="251"/>
      <c r="H2" s="252"/>
      <c r="I2" s="259"/>
      <c r="J2" s="260"/>
    </row>
    <row r="3" spans="2:10" ht="24.9" customHeight="1">
      <c r="B3" s="263"/>
      <c r="C3" s="264"/>
      <c r="D3" s="4">
        <v>1</v>
      </c>
      <c r="E3" s="253"/>
      <c r="F3" s="254"/>
      <c r="G3" s="254"/>
      <c r="H3" s="255"/>
      <c r="I3" s="261"/>
      <c r="J3" s="262"/>
    </row>
    <row r="4" spans="2:10" ht="24.9" customHeight="1">
      <c r="B4" s="265"/>
      <c r="C4" s="266"/>
      <c r="D4" s="5">
        <v>2</v>
      </c>
      <c r="E4" s="253"/>
      <c r="F4" s="254"/>
      <c r="G4" s="254"/>
      <c r="H4" s="255"/>
      <c r="I4" s="261"/>
      <c r="J4" s="262"/>
    </row>
    <row r="5" spans="2:10" ht="24.9" customHeight="1" thickBot="1">
      <c r="B5" s="267"/>
      <c r="C5" s="268"/>
      <c r="D5" s="6">
        <v>3</v>
      </c>
      <c r="E5" s="253"/>
      <c r="F5" s="254"/>
      <c r="G5" s="254"/>
      <c r="H5" s="255"/>
      <c r="I5" s="261"/>
      <c r="J5" s="262"/>
    </row>
    <row r="6" spans="2:10" ht="24.9" customHeight="1" thickBot="1">
      <c r="B6" s="269"/>
      <c r="C6" s="270"/>
      <c r="D6" s="8">
        <v>4</v>
      </c>
      <c r="E6" s="256"/>
      <c r="F6" s="257"/>
      <c r="G6" s="257"/>
      <c r="H6" s="258"/>
      <c r="I6" s="7" t="s">
        <v>1</v>
      </c>
      <c r="J6" s="14">
        <f ca="1">NOW()</f>
        <v>45380.629301736109</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24.9" customHeight="1">
      <c r="B8" s="38">
        <v>2</v>
      </c>
      <c r="C8" s="39">
        <v>45365</v>
      </c>
      <c r="D8" s="39"/>
      <c r="E8" s="40" t="s">
        <v>168</v>
      </c>
      <c r="F8" s="68" t="s">
        <v>468</v>
      </c>
      <c r="G8" s="69"/>
      <c r="H8" s="41"/>
      <c r="I8" s="70"/>
      <c r="J8" s="42" t="s">
        <v>981</v>
      </c>
    </row>
    <row r="9" spans="2:10" s="3" customFormat="1" ht="24.9" customHeight="1">
      <c r="B9" s="43">
        <v>2</v>
      </c>
      <c r="C9" s="32">
        <v>45365</v>
      </c>
      <c r="D9" s="32"/>
      <c r="E9" s="33" t="s">
        <v>168</v>
      </c>
      <c r="F9" s="71" t="s">
        <v>469</v>
      </c>
      <c r="G9" s="72"/>
      <c r="H9" s="41"/>
      <c r="I9" s="73"/>
      <c r="J9" s="42" t="s">
        <v>982</v>
      </c>
    </row>
    <row r="10" spans="2:10" s="3" customFormat="1" ht="24.9" hidden="1" customHeight="1">
      <c r="B10" s="16">
        <v>4</v>
      </c>
      <c r="C10" s="18">
        <v>45372</v>
      </c>
      <c r="D10" s="18">
        <v>45379</v>
      </c>
      <c r="E10" s="19" t="s">
        <v>506</v>
      </c>
      <c r="F10" s="20" t="s">
        <v>866</v>
      </c>
      <c r="G10" s="46"/>
      <c r="H10" s="41"/>
      <c r="I10" s="19" t="s">
        <v>15</v>
      </c>
      <c r="J10" s="42"/>
    </row>
    <row r="11" spans="2:10" s="3" customFormat="1" ht="24.9" customHeight="1">
      <c r="B11" s="16"/>
      <c r="C11" s="18"/>
      <c r="D11" s="19"/>
      <c r="E11" s="19"/>
      <c r="F11" s="47"/>
      <c r="G11" s="46"/>
      <c r="H11" s="41"/>
      <c r="I11" s="19"/>
      <c r="J11" s="42"/>
    </row>
    <row r="12" spans="2:10" s="3" customFormat="1" ht="24.9" customHeight="1">
      <c r="B12" s="16"/>
      <c r="C12" s="22"/>
      <c r="D12" s="22"/>
      <c r="E12" s="23"/>
      <c r="F12" s="24"/>
      <c r="G12" s="48"/>
      <c r="H12" s="41"/>
      <c r="I12" s="25"/>
      <c r="J12" s="49"/>
    </row>
    <row r="13" spans="2:10" s="3" customFormat="1" ht="24.9" customHeight="1">
      <c r="B13" s="16"/>
      <c r="C13" s="22"/>
      <c r="D13" s="22"/>
      <c r="E13" s="23"/>
      <c r="F13" s="24"/>
      <c r="G13" s="50"/>
      <c r="H13" s="41"/>
      <c r="I13" s="25"/>
      <c r="J13" s="21"/>
    </row>
    <row r="14" spans="2:10" s="3" customFormat="1" ht="24.9" customHeight="1">
      <c r="B14" s="16"/>
      <c r="C14" s="22"/>
      <c r="D14" s="22"/>
      <c r="E14" s="23"/>
      <c r="F14" s="51"/>
      <c r="G14" s="74"/>
      <c r="H14" s="53"/>
      <c r="I14" s="25"/>
      <c r="J14" s="42"/>
    </row>
    <row r="15" spans="2:10" ht="24.9" customHeight="1">
      <c r="B15" s="16"/>
      <c r="C15" s="22"/>
      <c r="D15" s="22"/>
      <c r="E15" s="55"/>
      <c r="F15" s="56"/>
      <c r="G15" s="57"/>
      <c r="H15" s="53"/>
      <c r="I15" s="58"/>
      <c r="J15" s="42"/>
    </row>
    <row r="16" spans="2:10" ht="24.9" customHeight="1">
      <c r="B16" s="16"/>
      <c r="C16" s="22"/>
      <c r="D16" s="59"/>
      <c r="E16" s="37"/>
      <c r="F16" s="24"/>
      <c r="G16" s="50"/>
      <c r="H16" s="41"/>
      <c r="I16" s="60"/>
      <c r="J16" s="42"/>
    </row>
    <row r="17" spans="2:10" ht="24.9" customHeight="1">
      <c r="B17" s="16"/>
      <c r="C17" s="22"/>
      <c r="D17" s="22"/>
      <c r="E17" s="36"/>
      <c r="F17" s="61"/>
      <c r="G17" s="50"/>
      <c r="H17" s="41"/>
      <c r="I17" s="25"/>
      <c r="J17" s="42"/>
    </row>
    <row r="18" spans="2:10" ht="24.9" customHeight="1">
      <c r="B18" s="16"/>
      <c r="C18" s="22"/>
      <c r="D18" s="22"/>
      <c r="E18" s="23"/>
      <c r="F18" s="24"/>
      <c r="G18" s="50"/>
      <c r="H18" s="41"/>
      <c r="I18" s="25"/>
      <c r="J18" s="42"/>
    </row>
    <row r="19" spans="2:10" ht="24.9" customHeight="1">
      <c r="B19" s="16"/>
      <c r="C19" s="22"/>
      <c r="D19" s="22"/>
      <c r="E19" s="23"/>
      <c r="F19" s="24"/>
      <c r="G19" s="50"/>
      <c r="H19" s="41"/>
      <c r="I19" s="25"/>
      <c r="J19" s="62"/>
    </row>
    <row r="20" spans="2:10" ht="24.9" customHeight="1">
      <c r="B20" s="16"/>
      <c r="C20" s="22"/>
      <c r="D20" s="22"/>
      <c r="E20" s="23"/>
      <c r="F20" s="20"/>
      <c r="G20" s="50"/>
      <c r="H20" s="41"/>
      <c r="I20" s="25"/>
      <c r="J20" s="63"/>
    </row>
    <row r="21" spans="2:10" ht="24.9" customHeight="1">
      <c r="B21" s="16"/>
      <c r="C21" s="22"/>
      <c r="D21" s="22"/>
      <c r="E21" s="23"/>
      <c r="F21" s="24"/>
      <c r="G21" s="50"/>
      <c r="H21" s="41"/>
      <c r="I21" s="25"/>
      <c r="J21" s="64"/>
    </row>
    <row r="22" spans="2:10" ht="24.9" customHeight="1">
      <c r="B22" s="16"/>
      <c r="C22" s="22"/>
      <c r="D22" s="22"/>
      <c r="E22" s="23"/>
      <c r="F22" s="24"/>
      <c r="G22" s="50"/>
      <c r="H22" s="41"/>
      <c r="I22" s="25"/>
      <c r="J22" s="42"/>
    </row>
    <row r="23" spans="2:10" ht="24.9" customHeight="1">
      <c r="B23" s="16"/>
      <c r="C23" s="22"/>
      <c r="D23" s="22"/>
      <c r="E23" s="23"/>
      <c r="F23" s="24"/>
      <c r="G23" s="50"/>
      <c r="H23" s="41"/>
      <c r="I23" s="25"/>
      <c r="J23" s="21"/>
    </row>
    <row r="24" spans="2:10" ht="24.9" customHeight="1">
      <c r="B24" s="16"/>
      <c r="C24" s="22"/>
      <c r="D24" s="22"/>
      <c r="E24" s="23"/>
      <c r="F24" s="24"/>
      <c r="G24" s="50"/>
      <c r="H24" s="41"/>
      <c r="I24" s="25"/>
      <c r="J24" s="21"/>
    </row>
    <row r="25" spans="2:10" ht="24.9" customHeight="1">
      <c r="B25" s="16"/>
      <c r="C25" s="22"/>
      <c r="D25" s="22"/>
      <c r="E25" s="23"/>
      <c r="F25" s="24"/>
      <c r="G25" s="24"/>
      <c r="H25" s="41"/>
      <c r="I25" s="25"/>
      <c r="J25" s="21"/>
    </row>
    <row r="26" spans="2:10" ht="24.9" customHeight="1">
      <c r="B26" s="16"/>
      <c r="C26" s="22"/>
      <c r="D26" s="22"/>
      <c r="E26" s="23"/>
      <c r="F26" s="24"/>
      <c r="G26" s="24"/>
      <c r="H26" s="41"/>
      <c r="I26" s="25"/>
      <c r="J26" s="21"/>
    </row>
    <row r="27" spans="2:10" ht="24.9" customHeight="1">
      <c r="B27" s="16"/>
      <c r="C27" s="22"/>
      <c r="D27" s="22"/>
      <c r="E27" s="23"/>
      <c r="F27" s="24"/>
      <c r="G27" s="24"/>
      <c r="H27" s="41"/>
      <c r="I27" s="25"/>
      <c r="J27" s="21"/>
    </row>
    <row r="28" spans="2:10" ht="24.9" customHeight="1">
      <c r="B28" s="16"/>
      <c r="C28" s="22"/>
      <c r="D28" s="22"/>
      <c r="E28" s="23"/>
      <c r="F28" s="24"/>
      <c r="G28" s="24"/>
      <c r="H28" s="41"/>
      <c r="I28" s="25"/>
      <c r="J28" s="21"/>
    </row>
    <row r="29" spans="2:10" ht="24.9" customHeight="1">
      <c r="B29" s="16"/>
      <c r="C29" s="22"/>
      <c r="D29" s="22"/>
      <c r="E29" s="23"/>
      <c r="F29" s="24"/>
      <c r="G29" s="24"/>
      <c r="H29" s="41"/>
      <c r="I29" s="25"/>
      <c r="J29" s="21"/>
    </row>
    <row r="30" spans="2:10" ht="24.9" customHeight="1">
      <c r="B30" s="16"/>
      <c r="C30" s="22"/>
      <c r="D30" s="22"/>
      <c r="E30" s="23"/>
      <c r="F30" s="24"/>
      <c r="G30" s="24"/>
      <c r="H30" s="26"/>
      <c r="I30" s="25"/>
      <c r="J30" s="21"/>
    </row>
    <row r="31" spans="2:10" ht="24.9" customHeight="1">
      <c r="B31" s="16"/>
      <c r="C31" s="22"/>
      <c r="D31" s="22"/>
      <c r="E31" s="23"/>
      <c r="F31" s="24"/>
      <c r="G31" s="24"/>
      <c r="H31" s="26"/>
      <c r="I31" s="25"/>
      <c r="J31" s="21"/>
    </row>
    <row r="32" spans="2:10" ht="24.9" customHeight="1">
      <c r="B32" s="16"/>
      <c r="C32" s="32"/>
      <c r="D32" s="32"/>
      <c r="E32" s="33"/>
      <c r="F32" s="24"/>
      <c r="G32" s="24"/>
      <c r="H32" s="26"/>
      <c r="I32" s="25"/>
      <c r="J32" s="21"/>
    </row>
    <row r="33" spans="2:10" ht="24.9" customHeight="1">
      <c r="B33" s="16"/>
      <c r="C33" s="22"/>
      <c r="D33" s="22"/>
      <c r="E33" s="23"/>
      <c r="F33" s="24"/>
      <c r="G33" s="24"/>
      <c r="H33" s="26"/>
      <c r="I33" s="25"/>
      <c r="J33" s="21"/>
    </row>
    <row r="34" spans="2:10" ht="24.9" customHeight="1">
      <c r="B34" s="16"/>
      <c r="C34" s="22"/>
      <c r="D34" s="34"/>
      <c r="E34" s="65"/>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24"/>
      <c r="G39" s="24"/>
      <c r="H39" s="26"/>
      <c r="I39" s="25"/>
      <c r="J39" s="21"/>
    </row>
    <row r="40" spans="2:10" ht="24.9" customHeight="1">
      <c r="B40" s="16"/>
      <c r="C40" s="22"/>
      <c r="D40" s="22"/>
      <c r="E40" s="23"/>
      <c r="F40" s="35"/>
      <c r="G40" s="24"/>
      <c r="H40" s="26"/>
      <c r="I40" s="25"/>
      <c r="J40" s="82"/>
    </row>
    <row r="41" spans="2:10" ht="24.9" customHeight="1">
      <c r="B41" s="16"/>
      <c r="C41" s="22"/>
      <c r="D41" s="22"/>
      <c r="E41" s="23"/>
      <c r="F41" s="35"/>
      <c r="G41" s="24"/>
      <c r="H41" s="26"/>
      <c r="I41" s="25"/>
      <c r="J41" s="83"/>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4"/>
      <c r="G52" s="24"/>
      <c r="H52" s="26"/>
      <c r="I52" s="25"/>
      <c r="J52" s="21"/>
    </row>
    <row r="53" spans="2:10" ht="24.9" customHeight="1">
      <c r="B53" s="16"/>
      <c r="C53" s="22"/>
      <c r="D53" s="22"/>
      <c r="E53" s="23"/>
      <c r="F53" s="20"/>
      <c r="G53" s="20"/>
      <c r="H53" s="26"/>
      <c r="I53" s="25"/>
      <c r="J53" s="27"/>
    </row>
    <row r="54" spans="2:10" ht="24.9" customHeight="1">
      <c r="B54" s="16"/>
      <c r="C54" s="22"/>
      <c r="D54" s="22"/>
      <c r="E54" s="23"/>
      <c r="F54" s="24"/>
      <c r="G54" s="20"/>
      <c r="H54" s="26"/>
      <c r="I54" s="25"/>
      <c r="J54" s="21"/>
    </row>
    <row r="55" spans="2:10" ht="24.9" customHeight="1">
      <c r="B55" s="16"/>
      <c r="C55" s="22"/>
      <c r="D55" s="22"/>
      <c r="E55" s="23"/>
      <c r="F55" s="20"/>
      <c r="G55" s="66"/>
      <c r="H55" s="26"/>
      <c r="I55" s="25"/>
      <c r="J55" s="21"/>
    </row>
    <row r="56" spans="2:10" ht="24.9" customHeight="1">
      <c r="B56" s="16"/>
      <c r="C56" s="22"/>
      <c r="D56" s="22"/>
      <c r="E56" s="23"/>
      <c r="F56" s="24"/>
      <c r="G56" s="20"/>
      <c r="H56" s="67"/>
      <c r="I56" s="25"/>
      <c r="J56" s="21"/>
    </row>
    <row r="57" spans="2:10" ht="24.9" customHeight="1">
      <c r="B57" s="16"/>
      <c r="C57" s="22"/>
      <c r="D57" s="22"/>
      <c r="E57" s="23"/>
      <c r="F57" s="24"/>
      <c r="G57" s="20"/>
      <c r="H57" s="67"/>
      <c r="I57" s="25"/>
      <c r="J57" s="27"/>
    </row>
    <row r="58" spans="2:10" ht="24.9" customHeight="1">
      <c r="B58" s="16"/>
      <c r="C58" s="22"/>
      <c r="D58" s="22"/>
      <c r="E58" s="23"/>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16"/>
      <c r="C70" s="22"/>
      <c r="D70" s="22"/>
      <c r="E70" s="22"/>
      <c r="F70" s="24"/>
      <c r="G70" s="20"/>
      <c r="H70" s="67"/>
      <c r="I70" s="25"/>
      <c r="J70" s="21"/>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c r="B104" s="84"/>
      <c r="C104" s="19"/>
      <c r="D104" s="19"/>
      <c r="E104" s="19"/>
      <c r="F104" s="20"/>
      <c r="G104" s="20"/>
      <c r="H104" s="17"/>
      <c r="I104" s="17"/>
      <c r="J104" s="27"/>
    </row>
    <row r="105" spans="2:10" ht="24.9" customHeight="1" thickBot="1">
      <c r="B105" s="85"/>
      <c r="C105" s="28"/>
      <c r="D105" s="28"/>
      <c r="E105" s="28"/>
      <c r="F105" s="29"/>
      <c r="G105" s="29"/>
      <c r="H105" s="30"/>
      <c r="I105" s="30"/>
      <c r="J105" s="31"/>
    </row>
    <row r="106" spans="2:10" ht="24.9" customHeight="1">
      <c r="C106" s="13"/>
      <c r="F106" s="12"/>
    </row>
    <row r="107" spans="2:10" ht="24.9" customHeight="1">
      <c r="C107" s="13"/>
      <c r="F107" s="12"/>
    </row>
    <row r="108" spans="2:10" ht="24.9"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10"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70">
    <cfRule type="cellIs" dxfId="30" priority="1" operator="equal">
      <formula>3</formula>
    </cfRule>
    <cfRule type="cellIs" dxfId="29" priority="2" operator="equal">
      <formula>2</formula>
    </cfRule>
    <cfRule type="cellIs" dxfId="28" priority="3" operator="equal">
      <formula>1</formula>
    </cfRule>
  </conditionalFormatting>
  <conditionalFormatting sqref="B20">
    <cfRule type="expression" dxfId="27" priority="14" stopIfTrue="1">
      <formula>$B20=4</formula>
    </cfRule>
  </conditionalFormatting>
  <conditionalFormatting sqref="B8:F31 B32:J105 I8:I22 G30:H31">
    <cfRule type="expression" dxfId="26" priority="17" stopIfTrue="1">
      <formula>$B8=4</formula>
    </cfRule>
  </conditionalFormatting>
  <conditionalFormatting sqref="C14">
    <cfRule type="expression" dxfId="25" priority="15" stopIfTrue="1">
      <formula>$B14=4</formula>
    </cfRule>
  </conditionalFormatting>
  <conditionalFormatting sqref="C18">
    <cfRule type="expression" dxfId="24" priority="9" stopIfTrue="1">
      <formula>$B18=4</formula>
    </cfRule>
  </conditionalFormatting>
  <conditionalFormatting sqref="C20:D24">
    <cfRule type="expression" dxfId="23" priority="13" stopIfTrue="1">
      <formula>$B20=4</formula>
    </cfRule>
  </conditionalFormatting>
  <conditionalFormatting sqref="D18:D19">
    <cfRule type="expression" dxfId="22" priority="8" stopIfTrue="1">
      <formula>$B18=4</formula>
    </cfRule>
  </conditionalFormatting>
  <conditionalFormatting sqref="F8:F10 J8:J22 H8:H29 C12:C13">
    <cfRule type="expression" dxfId="21" priority="7" stopIfTrue="1">
      <formula>#REF!=4</formula>
    </cfRule>
  </conditionalFormatting>
  <conditionalFormatting sqref="F12:F13">
    <cfRule type="expression" dxfId="20" priority="6" stopIfTrue="1">
      <formula>#REF!=4</formula>
    </cfRule>
  </conditionalFormatting>
  <conditionalFormatting sqref="F20">
    <cfRule type="expression" dxfId="19" priority="5" stopIfTrue="1">
      <formula>$B20=4</formula>
    </cfRule>
  </conditionalFormatting>
  <conditionalFormatting sqref="F56">
    <cfRule type="expression" dxfId="18" priority="20" stopIfTrue="1">
      <formula>$B56=4</formula>
    </cfRule>
  </conditionalFormatting>
  <conditionalFormatting sqref="G8:G29">
    <cfRule type="expression" dxfId="17" priority="16" stopIfTrue="1">
      <formula>$B8=4</formula>
    </cfRule>
  </conditionalFormatting>
  <conditionalFormatting sqref="G56:G57">
    <cfRule type="expression" dxfId="16" priority="19" stopIfTrue="1">
      <formula>$B56=4</formula>
    </cfRule>
  </conditionalFormatting>
  <conditionalFormatting sqref="I55:I70">
    <cfRule type="expression" dxfId="15" priority="18" stopIfTrue="1">
      <formula>$B55=4</formula>
    </cfRule>
  </conditionalFormatting>
  <conditionalFormatting sqref="I23:J31">
    <cfRule type="expression" dxfId="14" priority="4" stopIfTrue="1">
      <formula>$B23=4</formula>
    </cfRule>
  </conditionalFormatting>
  <pageMargins left="0.25" right="0.25" top="0.75" bottom="0.75" header="0.3" footer="0.3"/>
  <pageSetup paperSize="3" scale="69"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8BE0-CF16-4476-8787-EAB2D4BCD006}">
  <sheetPr filterMode="1">
    <tabColor theme="4"/>
    <pageSetUpPr fitToPage="1"/>
  </sheetPr>
  <dimension ref="B1:J106"/>
  <sheetViews>
    <sheetView zoomScale="90" zoomScaleNormal="90" workbookViewId="0">
      <selection activeCell="E14" sqref="E14"/>
    </sheetView>
  </sheetViews>
  <sheetFormatPr defaultRowHeight="24.9" customHeight="1"/>
  <cols>
    <col min="1" max="1" width="4.6640625" customWidth="1"/>
    <col min="2" max="4" width="12.6640625" style="1" customWidth="1"/>
    <col min="5" max="5" width="12.6640625" style="13" customWidth="1"/>
    <col min="6" max="6" width="12.6640625" style="1" customWidth="1"/>
    <col min="7" max="7" width="75.88671875" style="2" customWidth="1"/>
    <col min="8" max="8" width="12.6640625" style="1" customWidth="1"/>
    <col min="9" max="9" width="17.109375" style="1" customWidth="1"/>
    <col min="10" max="10" width="72.6640625" style="2" customWidth="1"/>
  </cols>
  <sheetData>
    <row r="1" spans="2:10" ht="24.9" customHeight="1" thickBot="1"/>
    <row r="2" spans="2:10" ht="24.9" customHeight="1">
      <c r="B2" s="247"/>
      <c r="C2" s="248"/>
      <c r="D2" s="249"/>
      <c r="E2" s="272"/>
      <c r="F2" s="250" t="s">
        <v>945</v>
      </c>
      <c r="G2" s="251"/>
      <c r="H2" s="252"/>
      <c r="I2" s="259"/>
      <c r="J2" s="260"/>
    </row>
    <row r="3" spans="2:10" ht="24.9" customHeight="1">
      <c r="B3" s="263"/>
      <c r="C3" s="264"/>
      <c r="D3" s="211"/>
      <c r="E3" s="4">
        <v>1</v>
      </c>
      <c r="F3" s="253"/>
      <c r="G3" s="254"/>
      <c r="H3" s="255"/>
      <c r="I3" s="261"/>
      <c r="J3" s="262"/>
    </row>
    <row r="4" spans="2:10" ht="24.9" customHeight="1">
      <c r="B4" s="265"/>
      <c r="C4" s="266"/>
      <c r="D4" s="212"/>
      <c r="E4" s="5">
        <v>2</v>
      </c>
      <c r="F4" s="253"/>
      <c r="G4" s="254"/>
      <c r="H4" s="255"/>
      <c r="I4" s="261"/>
      <c r="J4" s="262"/>
    </row>
    <row r="5" spans="2:10" ht="24.9" customHeight="1" thickBot="1">
      <c r="B5" s="267"/>
      <c r="C5" s="268"/>
      <c r="D5" s="213"/>
      <c r="E5" s="6">
        <v>3</v>
      </c>
      <c r="F5" s="253"/>
      <c r="G5" s="254"/>
      <c r="H5" s="255"/>
      <c r="I5" s="261"/>
      <c r="J5" s="262"/>
    </row>
    <row r="6" spans="2:10" ht="36" customHeight="1" thickBot="1">
      <c r="B6" s="269"/>
      <c r="C6" s="270"/>
      <c r="D6" s="214"/>
      <c r="E6" s="8">
        <v>4</v>
      </c>
      <c r="F6" s="256"/>
      <c r="G6" s="257"/>
      <c r="H6" s="258"/>
      <c r="I6" s="7" t="s">
        <v>1</v>
      </c>
      <c r="J6" s="14">
        <f ca="1">NOW()</f>
        <v>45380.629301736109</v>
      </c>
    </row>
    <row r="7" spans="2:10" s="11" customFormat="1" ht="79.2" customHeight="1" thickBot="1">
      <c r="B7" s="9" t="s">
        <v>0</v>
      </c>
      <c r="C7" s="10" t="s">
        <v>2</v>
      </c>
      <c r="D7" s="10" t="s">
        <v>943</v>
      </c>
      <c r="E7" s="115" t="s">
        <v>3</v>
      </c>
      <c r="F7" s="10" t="s">
        <v>4</v>
      </c>
      <c r="G7" s="10" t="s">
        <v>5</v>
      </c>
      <c r="H7" s="10" t="s">
        <v>7</v>
      </c>
      <c r="I7" s="10" t="s">
        <v>8</v>
      </c>
      <c r="J7" s="15" t="s">
        <v>9</v>
      </c>
    </row>
    <row r="8" spans="2:10" s="3" customFormat="1" ht="30" customHeight="1">
      <c r="B8" s="38">
        <v>1</v>
      </c>
      <c r="C8" s="75">
        <v>45378</v>
      </c>
      <c r="D8" s="215">
        <v>400</v>
      </c>
      <c r="E8" s="75"/>
      <c r="F8" s="40" t="s">
        <v>15</v>
      </c>
      <c r="G8" s="68" t="s">
        <v>936</v>
      </c>
      <c r="H8" s="41"/>
      <c r="I8" s="70" t="s">
        <v>100</v>
      </c>
      <c r="J8" s="42"/>
    </row>
    <row r="9" spans="2:10" s="3" customFormat="1" ht="30" hidden="1" customHeight="1">
      <c r="B9" s="43">
        <v>4</v>
      </c>
      <c r="C9" s="76">
        <v>45378</v>
      </c>
      <c r="D9" s="216">
        <v>400</v>
      </c>
      <c r="E9" s="32">
        <v>45380</v>
      </c>
      <c r="F9" s="33" t="s">
        <v>15</v>
      </c>
      <c r="G9" s="71" t="s">
        <v>937</v>
      </c>
      <c r="H9" s="41"/>
      <c r="I9" s="73" t="s">
        <v>100</v>
      </c>
      <c r="J9" s="42"/>
    </row>
    <row r="10" spans="2:10" s="3" customFormat="1" ht="30" customHeight="1">
      <c r="B10" s="16">
        <v>1</v>
      </c>
      <c r="C10" s="76">
        <v>45378</v>
      </c>
      <c r="D10" s="216">
        <v>400</v>
      </c>
      <c r="E10" s="18"/>
      <c r="F10" s="33" t="s">
        <v>15</v>
      </c>
      <c r="G10" s="20" t="s">
        <v>938</v>
      </c>
      <c r="H10" s="41"/>
      <c r="I10" s="73" t="s">
        <v>100</v>
      </c>
      <c r="J10" s="42"/>
    </row>
    <row r="11" spans="2:10" s="3" customFormat="1" ht="30" customHeight="1">
      <c r="B11" s="16">
        <v>1</v>
      </c>
      <c r="C11" s="76">
        <v>45378</v>
      </c>
      <c r="D11" s="216">
        <v>400</v>
      </c>
      <c r="E11" s="22"/>
      <c r="F11" s="33" t="s">
        <v>15</v>
      </c>
      <c r="G11" s="24" t="s">
        <v>939</v>
      </c>
      <c r="H11" s="41"/>
      <c r="I11" s="73" t="s">
        <v>100</v>
      </c>
      <c r="J11" s="21"/>
    </row>
    <row r="12" spans="2:10" s="3" customFormat="1" ht="30" customHeight="1">
      <c r="B12" s="16">
        <v>1</v>
      </c>
      <c r="C12" s="76">
        <v>45378</v>
      </c>
      <c r="D12" s="216" t="s">
        <v>944</v>
      </c>
      <c r="E12" s="22"/>
      <c r="F12" s="33" t="s">
        <v>15</v>
      </c>
      <c r="G12" s="51" t="s">
        <v>940</v>
      </c>
      <c r="H12" s="53"/>
      <c r="I12" s="73" t="s">
        <v>100</v>
      </c>
      <c r="J12" s="42"/>
    </row>
    <row r="13" spans="2:10" ht="46.8" hidden="1">
      <c r="B13" s="16">
        <v>4</v>
      </c>
      <c r="C13" s="76">
        <v>45378</v>
      </c>
      <c r="D13" s="216">
        <v>400</v>
      </c>
      <c r="E13" s="22">
        <v>45380</v>
      </c>
      <c r="F13" s="33" t="s">
        <v>15</v>
      </c>
      <c r="G13" s="56" t="s">
        <v>941</v>
      </c>
      <c r="H13" s="53"/>
      <c r="I13" s="73" t="s">
        <v>100</v>
      </c>
      <c r="J13" s="42"/>
    </row>
    <row r="14" spans="2:10" ht="31.2">
      <c r="B14" s="16">
        <v>1</v>
      </c>
      <c r="C14" s="76">
        <v>45378</v>
      </c>
      <c r="D14" s="217">
        <v>300</v>
      </c>
      <c r="E14" s="22"/>
      <c r="F14" s="33" t="s">
        <v>15</v>
      </c>
      <c r="G14" s="24" t="s">
        <v>942</v>
      </c>
      <c r="H14" s="41"/>
      <c r="I14" s="73" t="s">
        <v>100</v>
      </c>
      <c r="J14" s="42"/>
    </row>
    <row r="15" spans="2:10" ht="30" customHeight="1">
      <c r="B15" s="16"/>
      <c r="C15" s="76"/>
      <c r="D15" s="76"/>
      <c r="E15" s="22"/>
      <c r="F15" s="36"/>
      <c r="G15" s="61"/>
      <c r="H15" s="41"/>
      <c r="I15" s="25"/>
      <c r="J15" s="42"/>
    </row>
    <row r="16" spans="2:10" ht="30" customHeight="1">
      <c r="B16" s="16"/>
      <c r="C16" s="77"/>
      <c r="D16" s="77"/>
      <c r="E16" s="22"/>
      <c r="F16" s="23"/>
      <c r="G16" s="24"/>
      <c r="H16" s="41"/>
      <c r="I16" s="25"/>
      <c r="J16" s="42"/>
    </row>
    <row r="17" spans="2:10" ht="30" customHeight="1">
      <c r="B17" s="16"/>
      <c r="C17" s="77"/>
      <c r="D17" s="77"/>
      <c r="E17" s="22"/>
      <c r="F17" s="23"/>
      <c r="G17" s="24"/>
      <c r="H17" s="41"/>
      <c r="I17" s="25"/>
      <c r="J17" s="21"/>
    </row>
    <row r="18" spans="2:10" ht="30" customHeight="1">
      <c r="B18" s="16"/>
      <c r="C18" s="77"/>
      <c r="D18" s="77"/>
      <c r="E18" s="22"/>
      <c r="F18" s="23"/>
      <c r="G18" s="20"/>
      <c r="H18" s="41"/>
      <c r="I18" s="25"/>
      <c r="J18" s="63"/>
    </row>
    <row r="19" spans="2:10" ht="30" customHeight="1">
      <c r="B19" s="16"/>
      <c r="C19" s="77"/>
      <c r="D19" s="77"/>
      <c r="E19" s="77"/>
      <c r="F19" s="23"/>
      <c r="G19" s="24"/>
      <c r="H19" s="41"/>
      <c r="I19" s="25"/>
      <c r="J19" s="64"/>
    </row>
    <row r="20" spans="2:10" ht="30" customHeight="1">
      <c r="B20" s="16"/>
      <c r="C20" s="77"/>
      <c r="D20" s="77"/>
      <c r="E20" s="77"/>
      <c r="F20" s="23"/>
      <c r="G20" s="24"/>
      <c r="H20" s="41"/>
      <c r="I20" s="25"/>
      <c r="J20" s="42"/>
    </row>
    <row r="21" spans="2:10" ht="30" customHeight="1">
      <c r="B21" s="16"/>
      <c r="C21" s="77"/>
      <c r="D21" s="77"/>
      <c r="E21" s="22"/>
      <c r="F21" s="23"/>
      <c r="G21" s="24"/>
      <c r="H21" s="41"/>
      <c r="I21" s="25"/>
      <c r="J21" s="21"/>
    </row>
    <row r="22" spans="2:10" ht="30" customHeight="1">
      <c r="B22" s="16"/>
      <c r="C22" s="77"/>
      <c r="D22" s="77"/>
      <c r="E22" s="22"/>
      <c r="F22" s="23"/>
      <c r="G22" s="24"/>
      <c r="H22" s="41"/>
      <c r="I22" s="25"/>
      <c r="J22" s="21"/>
    </row>
    <row r="23" spans="2:10" ht="30" customHeight="1">
      <c r="B23" s="16"/>
      <c r="C23" s="77"/>
      <c r="D23" s="77"/>
      <c r="E23" s="22"/>
      <c r="F23" s="23"/>
      <c r="G23" s="24"/>
      <c r="H23" s="41"/>
      <c r="I23" s="25"/>
      <c r="J23" s="21"/>
    </row>
    <row r="24" spans="2:10" ht="30" customHeight="1">
      <c r="B24" s="16"/>
      <c r="C24" s="77"/>
      <c r="D24" s="77"/>
      <c r="E24" s="22"/>
      <c r="F24" s="23"/>
      <c r="G24" s="24"/>
      <c r="H24" s="41"/>
      <c r="I24" s="25"/>
      <c r="J24" s="21"/>
    </row>
    <row r="25" spans="2:10" ht="30" customHeight="1">
      <c r="B25" s="16"/>
      <c r="C25" s="77"/>
      <c r="D25" s="77"/>
      <c r="E25" s="22"/>
      <c r="F25" s="23"/>
      <c r="G25" s="24"/>
      <c r="H25" s="41"/>
      <c r="I25" s="25"/>
      <c r="J25" s="21"/>
    </row>
    <row r="26" spans="2:10" ht="30" customHeight="1">
      <c r="B26" s="16"/>
      <c r="C26" s="77"/>
      <c r="D26" s="77"/>
      <c r="E26" s="22"/>
      <c r="F26" s="23"/>
      <c r="G26" s="24"/>
      <c r="H26" s="41"/>
      <c r="I26" s="25"/>
      <c r="J26" s="21"/>
    </row>
    <row r="27" spans="2:10" ht="30" customHeight="1">
      <c r="B27" s="16"/>
      <c r="C27" s="77"/>
      <c r="D27" s="77"/>
      <c r="E27" s="22"/>
      <c r="F27" s="23"/>
      <c r="G27" s="24"/>
      <c r="H27" s="41"/>
      <c r="I27" s="25"/>
      <c r="J27" s="21"/>
    </row>
    <row r="28" spans="2:10" ht="30" customHeight="1">
      <c r="B28" s="16"/>
      <c r="C28" s="77"/>
      <c r="D28" s="77"/>
      <c r="E28" s="22"/>
      <c r="F28" s="23"/>
      <c r="G28" s="24"/>
      <c r="H28" s="26"/>
      <c r="I28" s="25"/>
      <c r="J28" s="21"/>
    </row>
    <row r="29" spans="2:10" ht="30" customHeight="1">
      <c r="B29" s="16"/>
      <c r="C29" s="77"/>
      <c r="D29" s="77"/>
      <c r="E29" s="22"/>
      <c r="F29" s="23"/>
      <c r="G29" s="24"/>
      <c r="H29" s="26"/>
      <c r="I29" s="25"/>
      <c r="J29" s="21"/>
    </row>
    <row r="30" spans="2:10" ht="30" customHeight="1">
      <c r="B30" s="16"/>
      <c r="C30" s="76"/>
      <c r="D30" s="76"/>
      <c r="E30" s="76"/>
      <c r="F30" s="33"/>
      <c r="G30" s="24"/>
      <c r="H30" s="26"/>
      <c r="I30" s="25"/>
      <c r="J30" s="21"/>
    </row>
    <row r="31" spans="2:10" ht="30" customHeight="1">
      <c r="B31" s="16"/>
      <c r="C31" s="77"/>
      <c r="D31" s="77"/>
      <c r="E31" s="77"/>
      <c r="F31" s="23"/>
      <c r="G31" s="24"/>
      <c r="H31" s="26"/>
      <c r="I31" s="25"/>
      <c r="J31" s="21"/>
    </row>
    <row r="32" spans="2:10" ht="30" customHeight="1">
      <c r="B32" s="16"/>
      <c r="C32" s="77"/>
      <c r="D32" s="116"/>
      <c r="E32" s="116"/>
      <c r="F32" s="65"/>
      <c r="G32" s="24"/>
      <c r="H32" s="26"/>
      <c r="I32" s="25"/>
      <c r="J32" s="21"/>
    </row>
    <row r="33" spans="2:10" ht="30" customHeight="1">
      <c r="B33" s="16"/>
      <c r="C33" s="77"/>
      <c r="D33" s="77"/>
      <c r="E33" s="77"/>
      <c r="F33" s="23"/>
      <c r="G33" s="24"/>
      <c r="H33" s="26"/>
      <c r="I33" s="25"/>
      <c r="J33" s="21"/>
    </row>
    <row r="34" spans="2:10" ht="30" customHeight="1">
      <c r="B34" s="16"/>
      <c r="C34" s="77"/>
      <c r="D34" s="77"/>
      <c r="E34" s="77"/>
      <c r="F34" s="23"/>
      <c r="G34" s="24"/>
      <c r="H34" s="26"/>
      <c r="I34" s="25"/>
      <c r="J34" s="21"/>
    </row>
    <row r="35" spans="2:10" ht="30" customHeight="1">
      <c r="B35" s="16"/>
      <c r="C35" s="77"/>
      <c r="D35" s="77"/>
      <c r="E35" s="77"/>
      <c r="F35" s="23"/>
      <c r="G35" s="24"/>
      <c r="H35" s="26"/>
      <c r="I35" s="25"/>
      <c r="J35" s="21"/>
    </row>
    <row r="36" spans="2:10" ht="30" customHeight="1">
      <c r="B36" s="16"/>
      <c r="C36" s="77"/>
      <c r="D36" s="77"/>
      <c r="E36" s="77"/>
      <c r="F36" s="23"/>
      <c r="G36" s="24"/>
      <c r="H36" s="26"/>
      <c r="I36" s="25"/>
      <c r="J36" s="21"/>
    </row>
    <row r="37" spans="2:10" ht="30" customHeight="1">
      <c r="B37" s="16"/>
      <c r="C37" s="77"/>
      <c r="D37" s="77"/>
      <c r="E37" s="22"/>
      <c r="F37" s="23"/>
      <c r="G37" s="24"/>
      <c r="H37" s="26"/>
      <c r="I37" s="25"/>
      <c r="J37" s="21"/>
    </row>
    <row r="38" spans="2:10" ht="30" customHeight="1">
      <c r="B38" s="16"/>
      <c r="C38" s="77"/>
      <c r="D38" s="77"/>
      <c r="E38" s="77"/>
      <c r="F38" s="23"/>
      <c r="G38" s="35"/>
      <c r="H38" s="26"/>
      <c r="I38" s="25"/>
      <c r="J38" s="82"/>
    </row>
    <row r="39" spans="2:10" ht="30" customHeight="1">
      <c r="B39" s="16"/>
      <c r="C39" s="77"/>
      <c r="D39" s="77"/>
      <c r="E39" s="22"/>
      <c r="F39" s="23"/>
      <c r="G39" s="35"/>
      <c r="H39" s="26"/>
      <c r="I39" s="25"/>
      <c r="J39" s="83"/>
    </row>
    <row r="40" spans="2:10" ht="30" customHeight="1">
      <c r="B40" s="16"/>
      <c r="C40" s="77"/>
      <c r="D40" s="77"/>
      <c r="E40" s="77"/>
      <c r="F40" s="23"/>
      <c r="G40" s="24"/>
      <c r="H40" s="26"/>
      <c r="I40" s="25"/>
      <c r="J40" s="21"/>
    </row>
    <row r="41" spans="2:10" ht="30" customHeight="1">
      <c r="B41" s="16"/>
      <c r="C41" s="77"/>
      <c r="D41" s="77"/>
      <c r="E41" s="22"/>
      <c r="F41" s="23"/>
      <c r="G41" s="24"/>
      <c r="H41" s="26"/>
      <c r="I41" s="25"/>
      <c r="J41" s="21"/>
    </row>
    <row r="42" spans="2:10" ht="30" customHeight="1">
      <c r="B42" s="16"/>
      <c r="C42" s="77"/>
      <c r="D42" s="77"/>
      <c r="E42" s="77"/>
      <c r="F42" s="23"/>
      <c r="G42" s="24"/>
      <c r="H42" s="26"/>
      <c r="I42" s="25"/>
      <c r="J42" s="21"/>
    </row>
    <row r="43" spans="2:10" ht="30" customHeight="1">
      <c r="B43" s="16"/>
      <c r="C43" s="77"/>
      <c r="D43" s="77"/>
      <c r="E43" s="22"/>
      <c r="F43" s="23"/>
      <c r="G43" s="24"/>
      <c r="H43" s="26"/>
      <c r="I43" s="25"/>
      <c r="J43" s="21"/>
    </row>
    <row r="44" spans="2:10" ht="30" customHeight="1">
      <c r="B44" s="16"/>
      <c r="C44" s="77"/>
      <c r="D44" s="77"/>
      <c r="E44" s="77"/>
      <c r="F44" s="23"/>
      <c r="G44" s="24"/>
      <c r="H44" s="26"/>
      <c r="I44" s="25"/>
      <c r="J44" s="21"/>
    </row>
    <row r="45" spans="2:10" ht="30" customHeight="1">
      <c r="B45" s="16"/>
      <c r="C45" s="77"/>
      <c r="D45" s="77"/>
      <c r="E45" s="77"/>
      <c r="F45" s="23"/>
      <c r="G45" s="24"/>
      <c r="H45" s="26"/>
      <c r="I45" s="25"/>
      <c r="J45" s="21"/>
    </row>
    <row r="46" spans="2:10" ht="30" customHeight="1">
      <c r="B46" s="16"/>
      <c r="C46" s="77"/>
      <c r="D46" s="77"/>
      <c r="E46" s="77"/>
      <c r="F46" s="23"/>
      <c r="G46" s="24"/>
      <c r="H46" s="26"/>
      <c r="I46" s="25"/>
      <c r="J46" s="21"/>
    </row>
    <row r="47" spans="2:10" ht="30" customHeight="1">
      <c r="B47" s="16"/>
      <c r="C47" s="77"/>
      <c r="D47" s="77"/>
      <c r="E47" s="77"/>
      <c r="F47" s="23"/>
      <c r="G47" s="24"/>
      <c r="H47" s="26"/>
      <c r="I47" s="25"/>
      <c r="J47" s="21"/>
    </row>
    <row r="48" spans="2:10" ht="30" customHeight="1">
      <c r="B48" s="16"/>
      <c r="C48" s="77"/>
      <c r="D48" s="77"/>
      <c r="E48" s="77"/>
      <c r="F48" s="23"/>
      <c r="G48" s="24"/>
      <c r="H48" s="26"/>
      <c r="I48" s="25"/>
      <c r="J48" s="21"/>
    </row>
    <row r="49" spans="2:10" ht="30" customHeight="1">
      <c r="B49" s="16"/>
      <c r="C49" s="77"/>
      <c r="D49" s="77"/>
      <c r="E49" s="77"/>
      <c r="F49" s="23"/>
      <c r="G49" s="24"/>
      <c r="H49" s="26"/>
      <c r="I49" s="25"/>
      <c r="J49" s="21"/>
    </row>
    <row r="50" spans="2:10" ht="30" customHeight="1">
      <c r="B50" s="16"/>
      <c r="C50" s="77"/>
      <c r="D50" s="77"/>
      <c r="E50" s="77"/>
      <c r="F50" s="23"/>
      <c r="G50" s="24"/>
      <c r="H50" s="26"/>
      <c r="I50" s="25"/>
      <c r="J50" s="21"/>
    </row>
    <row r="51" spans="2:10" ht="30" customHeight="1">
      <c r="B51" s="16"/>
      <c r="C51" s="77"/>
      <c r="D51" s="77"/>
      <c r="E51" s="77"/>
      <c r="F51" s="23"/>
      <c r="G51" s="20"/>
      <c r="H51" s="26"/>
      <c r="I51" s="25"/>
      <c r="J51" s="27"/>
    </row>
    <row r="52" spans="2:10" ht="30" customHeight="1">
      <c r="B52" s="16"/>
      <c r="C52" s="77"/>
      <c r="D52" s="77"/>
      <c r="E52" s="77"/>
      <c r="F52" s="23"/>
      <c r="G52" s="24"/>
      <c r="H52" s="26"/>
      <c r="I52" s="25"/>
      <c r="J52" s="21"/>
    </row>
    <row r="53" spans="2:10" ht="30" customHeight="1">
      <c r="B53" s="16"/>
      <c r="C53" s="77"/>
      <c r="D53" s="77"/>
      <c r="E53" s="77"/>
      <c r="F53" s="23"/>
      <c r="G53" s="20"/>
      <c r="H53" s="26"/>
      <c r="I53" s="25"/>
      <c r="J53" s="21"/>
    </row>
    <row r="54" spans="2:10" ht="30" customHeight="1">
      <c r="B54" s="16"/>
      <c r="C54" s="77"/>
      <c r="D54" s="77"/>
      <c r="E54" s="77"/>
      <c r="F54" s="23"/>
      <c r="G54" s="24"/>
      <c r="H54" s="67"/>
      <c r="I54" s="25"/>
      <c r="J54" s="21"/>
    </row>
    <row r="55" spans="2:10" ht="30" customHeight="1">
      <c r="B55" s="16"/>
      <c r="C55" s="77"/>
      <c r="D55" s="77"/>
      <c r="E55" s="77"/>
      <c r="F55" s="23"/>
      <c r="G55" s="24"/>
      <c r="H55" s="67"/>
      <c r="I55" s="25"/>
      <c r="J55" s="27"/>
    </row>
    <row r="56" spans="2:10" ht="30" customHeight="1">
      <c r="B56" s="16"/>
      <c r="C56" s="77"/>
      <c r="D56" s="77"/>
      <c r="E56" s="77"/>
      <c r="F56" s="23"/>
      <c r="G56" s="24"/>
      <c r="H56" s="67"/>
      <c r="I56" s="25"/>
      <c r="J56" s="21"/>
    </row>
    <row r="57" spans="2:10" ht="30" customHeight="1">
      <c r="B57" s="16"/>
      <c r="C57" s="77"/>
      <c r="D57" s="77"/>
      <c r="E57" s="77"/>
      <c r="F57" s="22"/>
      <c r="G57" s="24"/>
      <c r="H57" s="67"/>
      <c r="I57" s="25"/>
      <c r="J57" s="21"/>
    </row>
    <row r="58" spans="2:10" ht="30" customHeight="1">
      <c r="B58" s="16"/>
      <c r="C58" s="77"/>
      <c r="D58" s="77"/>
      <c r="E58" s="77"/>
      <c r="F58" s="22"/>
      <c r="G58" s="24"/>
      <c r="H58" s="67"/>
      <c r="I58" s="25"/>
      <c r="J58" s="21"/>
    </row>
    <row r="59" spans="2:10" ht="30" customHeight="1">
      <c r="B59" s="16"/>
      <c r="C59" s="77"/>
      <c r="D59" s="77"/>
      <c r="E59" s="77"/>
      <c r="F59" s="22"/>
      <c r="G59" s="24"/>
      <c r="H59" s="67"/>
      <c r="I59" s="25"/>
      <c r="J59" s="21"/>
    </row>
    <row r="60" spans="2:10" ht="30" customHeight="1">
      <c r="B60" s="16"/>
      <c r="C60" s="77"/>
      <c r="D60" s="77"/>
      <c r="E60" s="77"/>
      <c r="F60" s="22"/>
      <c r="G60" s="24"/>
      <c r="H60" s="67"/>
      <c r="I60" s="25"/>
      <c r="J60" s="21"/>
    </row>
    <row r="61" spans="2:10" ht="30" customHeight="1">
      <c r="B61" s="16"/>
      <c r="C61" s="77"/>
      <c r="D61" s="77"/>
      <c r="E61" s="77"/>
      <c r="F61" s="22"/>
      <c r="G61" s="24"/>
      <c r="H61" s="67"/>
      <c r="I61" s="25"/>
      <c r="J61" s="21"/>
    </row>
    <row r="62" spans="2:10" ht="30" customHeight="1">
      <c r="B62" s="16"/>
      <c r="C62" s="77"/>
      <c r="D62" s="77"/>
      <c r="E62" s="77"/>
      <c r="F62" s="22"/>
      <c r="G62" s="24"/>
      <c r="H62" s="67"/>
      <c r="I62" s="25"/>
      <c r="J62" s="21"/>
    </row>
    <row r="63" spans="2:10" ht="30" customHeight="1">
      <c r="B63" s="16"/>
      <c r="C63" s="77"/>
      <c r="D63" s="77"/>
      <c r="E63" s="77"/>
      <c r="F63" s="22"/>
      <c r="G63" s="24"/>
      <c r="H63" s="67"/>
      <c r="I63" s="25"/>
      <c r="J63" s="21"/>
    </row>
    <row r="64" spans="2:10" ht="30" customHeight="1">
      <c r="B64" s="16"/>
      <c r="C64" s="77"/>
      <c r="D64" s="77"/>
      <c r="E64" s="77"/>
      <c r="F64" s="22"/>
      <c r="G64" s="24"/>
      <c r="H64" s="67"/>
      <c r="I64" s="25"/>
      <c r="J64" s="21"/>
    </row>
    <row r="65" spans="2:10" ht="30" customHeight="1">
      <c r="B65" s="16"/>
      <c r="C65" s="77"/>
      <c r="D65" s="77"/>
      <c r="E65" s="77"/>
      <c r="F65" s="22"/>
      <c r="G65" s="24"/>
      <c r="H65" s="67"/>
      <c r="I65" s="25"/>
      <c r="J65" s="21"/>
    </row>
    <row r="66" spans="2:10" ht="30" customHeight="1">
      <c r="B66" s="16"/>
      <c r="C66" s="77"/>
      <c r="D66" s="77"/>
      <c r="E66" s="77"/>
      <c r="F66" s="22"/>
      <c r="G66" s="24"/>
      <c r="H66" s="67"/>
      <c r="I66" s="25"/>
      <c r="J66" s="21"/>
    </row>
    <row r="67" spans="2:10" ht="30" customHeight="1">
      <c r="B67" s="16"/>
      <c r="C67" s="77"/>
      <c r="D67" s="77"/>
      <c r="E67" s="77"/>
      <c r="F67" s="22"/>
      <c r="G67" s="24"/>
      <c r="H67" s="67"/>
      <c r="I67" s="25"/>
      <c r="J67" s="21"/>
    </row>
    <row r="68" spans="2:10" ht="30" customHeight="1">
      <c r="B68" s="16"/>
      <c r="C68" s="77"/>
      <c r="D68" s="77"/>
      <c r="E68" s="77"/>
      <c r="F68" s="22"/>
      <c r="G68" s="24"/>
      <c r="H68" s="67"/>
      <c r="I68" s="25"/>
      <c r="J68" s="21"/>
    </row>
    <row r="69" spans="2:10" ht="30" customHeight="1">
      <c r="B69" s="84"/>
      <c r="C69" s="18"/>
      <c r="D69" s="18"/>
      <c r="E69" s="18"/>
      <c r="F69" s="19"/>
      <c r="G69" s="20"/>
      <c r="H69" s="17"/>
      <c r="I69" s="17"/>
      <c r="J69" s="27"/>
    </row>
    <row r="70" spans="2:10" ht="30" customHeight="1">
      <c r="B70" s="84"/>
      <c r="C70" s="18"/>
      <c r="D70" s="18"/>
      <c r="E70" s="18"/>
      <c r="F70" s="19"/>
      <c r="G70" s="20"/>
      <c r="H70" s="17"/>
      <c r="I70" s="17"/>
      <c r="J70" s="27"/>
    </row>
    <row r="71" spans="2:10" ht="30" customHeight="1">
      <c r="B71" s="84"/>
      <c r="C71" s="18"/>
      <c r="D71" s="18"/>
      <c r="E71" s="18"/>
      <c r="F71" s="19"/>
      <c r="G71" s="20"/>
      <c r="H71" s="17"/>
      <c r="I71" s="17"/>
      <c r="J71" s="27"/>
    </row>
    <row r="72" spans="2:10" ht="30" customHeight="1">
      <c r="B72" s="84"/>
      <c r="C72" s="18"/>
      <c r="D72" s="18"/>
      <c r="E72" s="18"/>
      <c r="F72" s="19"/>
      <c r="G72" s="20"/>
      <c r="H72" s="17"/>
      <c r="I72" s="17"/>
      <c r="J72" s="27"/>
    </row>
    <row r="73" spans="2:10" ht="30" customHeight="1">
      <c r="B73" s="84"/>
      <c r="C73" s="18"/>
      <c r="D73" s="18"/>
      <c r="E73" s="18"/>
      <c r="F73" s="19"/>
      <c r="G73" s="20"/>
      <c r="H73" s="17"/>
      <c r="I73" s="17"/>
      <c r="J73" s="27"/>
    </row>
    <row r="74" spans="2:10" ht="30" customHeight="1">
      <c r="B74" s="84"/>
      <c r="C74" s="18"/>
      <c r="D74" s="18"/>
      <c r="E74" s="18"/>
      <c r="F74" s="19"/>
      <c r="G74" s="20"/>
      <c r="H74" s="17"/>
      <c r="I74" s="17"/>
      <c r="J74" s="27"/>
    </row>
    <row r="75" spans="2:10" ht="30" customHeight="1">
      <c r="B75" s="84"/>
      <c r="C75" s="18"/>
      <c r="D75" s="18"/>
      <c r="E75" s="18"/>
      <c r="F75" s="19"/>
      <c r="G75" s="20"/>
      <c r="H75" s="17"/>
      <c r="I75" s="17"/>
      <c r="J75" s="27"/>
    </row>
    <row r="76" spans="2:10" ht="30" customHeight="1">
      <c r="B76" s="84"/>
      <c r="C76" s="18"/>
      <c r="D76" s="18"/>
      <c r="E76" s="18"/>
      <c r="F76" s="19"/>
      <c r="G76" s="20"/>
      <c r="H76" s="17"/>
      <c r="I76" s="17"/>
      <c r="J76" s="27"/>
    </row>
    <row r="77" spans="2:10" ht="30" customHeight="1">
      <c r="B77" s="84"/>
      <c r="C77" s="18"/>
      <c r="D77" s="18"/>
      <c r="E77" s="18"/>
      <c r="F77" s="19"/>
      <c r="G77" s="20"/>
      <c r="H77" s="17"/>
      <c r="I77" s="17"/>
      <c r="J77" s="27"/>
    </row>
    <row r="78" spans="2:10" ht="30" customHeight="1">
      <c r="B78" s="84"/>
      <c r="C78" s="18"/>
      <c r="D78" s="18"/>
      <c r="E78" s="18"/>
      <c r="F78" s="19"/>
      <c r="G78" s="20"/>
      <c r="H78" s="17"/>
      <c r="I78" s="17"/>
      <c r="J78" s="27"/>
    </row>
    <row r="79" spans="2:10" ht="30" customHeight="1">
      <c r="B79" s="84"/>
      <c r="C79" s="18"/>
      <c r="D79" s="18"/>
      <c r="E79" s="18"/>
      <c r="F79" s="19"/>
      <c r="G79" s="20"/>
      <c r="H79" s="17"/>
      <c r="I79" s="17"/>
      <c r="J79" s="27"/>
    </row>
    <row r="80" spans="2:10" ht="30" customHeight="1">
      <c r="B80" s="84"/>
      <c r="C80" s="18"/>
      <c r="D80" s="18"/>
      <c r="E80" s="18"/>
      <c r="F80" s="19"/>
      <c r="G80" s="20"/>
      <c r="H80" s="17"/>
      <c r="I80" s="17"/>
      <c r="J80" s="27"/>
    </row>
    <row r="81" spans="2:10" ht="30" customHeight="1">
      <c r="B81" s="84"/>
      <c r="C81" s="18"/>
      <c r="D81" s="18"/>
      <c r="E81" s="18"/>
      <c r="F81" s="19"/>
      <c r="G81" s="20"/>
      <c r="H81" s="17"/>
      <c r="I81" s="17"/>
      <c r="J81" s="27"/>
    </row>
    <row r="82" spans="2:10" ht="30" customHeight="1">
      <c r="B82" s="84"/>
      <c r="C82" s="18"/>
      <c r="D82" s="18"/>
      <c r="E82" s="18"/>
      <c r="F82" s="19"/>
      <c r="G82" s="20"/>
      <c r="H82" s="17"/>
      <c r="I82" s="17"/>
      <c r="J82" s="27"/>
    </row>
    <row r="83" spans="2:10" ht="30" customHeight="1">
      <c r="B83" s="84"/>
      <c r="C83" s="18"/>
      <c r="D83" s="18"/>
      <c r="E83" s="18"/>
      <c r="F83" s="19"/>
      <c r="G83" s="20"/>
      <c r="H83" s="17"/>
      <c r="I83" s="17"/>
      <c r="J83" s="27"/>
    </row>
    <row r="84" spans="2:10" ht="30" customHeight="1">
      <c r="B84" s="84"/>
      <c r="C84" s="18"/>
      <c r="D84" s="18"/>
      <c r="E84" s="18"/>
      <c r="F84" s="19"/>
      <c r="G84" s="20"/>
      <c r="H84" s="17"/>
      <c r="I84" s="17"/>
      <c r="J84" s="27"/>
    </row>
    <row r="85" spans="2:10" ht="30" customHeight="1">
      <c r="B85" s="84"/>
      <c r="C85" s="18"/>
      <c r="D85" s="18"/>
      <c r="E85" s="18"/>
      <c r="F85" s="19"/>
      <c r="G85" s="20"/>
      <c r="H85" s="17"/>
      <c r="I85" s="17"/>
      <c r="J85" s="27"/>
    </row>
    <row r="86" spans="2:10" ht="30" customHeight="1">
      <c r="B86" s="84"/>
      <c r="C86" s="18"/>
      <c r="D86" s="18"/>
      <c r="E86" s="18"/>
      <c r="F86" s="19"/>
      <c r="G86" s="20"/>
      <c r="H86" s="17"/>
      <c r="I86" s="17"/>
      <c r="J86" s="27"/>
    </row>
    <row r="87" spans="2:10" ht="30" customHeight="1">
      <c r="B87" s="84"/>
      <c r="C87" s="18"/>
      <c r="D87" s="18"/>
      <c r="E87" s="18"/>
      <c r="F87" s="19"/>
      <c r="G87" s="20"/>
      <c r="H87" s="17"/>
      <c r="I87" s="17"/>
      <c r="J87" s="27"/>
    </row>
    <row r="88" spans="2:10" ht="30" customHeight="1">
      <c r="B88" s="84"/>
      <c r="C88" s="18"/>
      <c r="D88" s="18"/>
      <c r="E88" s="18"/>
      <c r="F88" s="19"/>
      <c r="G88" s="20"/>
      <c r="H88" s="17"/>
      <c r="I88" s="17"/>
      <c r="J88" s="27"/>
    </row>
    <row r="89" spans="2:10" ht="30" customHeight="1">
      <c r="B89" s="84"/>
      <c r="C89" s="18"/>
      <c r="D89" s="18"/>
      <c r="E89" s="18"/>
      <c r="F89" s="19"/>
      <c r="G89" s="20"/>
      <c r="H89" s="17"/>
      <c r="I89" s="17"/>
      <c r="J89" s="27"/>
    </row>
    <row r="90" spans="2:10" ht="30" customHeight="1">
      <c r="B90" s="84"/>
      <c r="C90" s="18"/>
      <c r="D90" s="18"/>
      <c r="E90" s="18"/>
      <c r="F90" s="19"/>
      <c r="G90" s="20"/>
      <c r="H90" s="17"/>
      <c r="I90" s="17"/>
      <c r="J90" s="27"/>
    </row>
    <row r="91" spans="2:10" ht="30" customHeight="1">
      <c r="B91" s="84"/>
      <c r="C91" s="18"/>
      <c r="D91" s="18"/>
      <c r="E91" s="18"/>
      <c r="F91" s="19"/>
      <c r="G91" s="20"/>
      <c r="H91" s="17"/>
      <c r="I91" s="17"/>
      <c r="J91" s="27"/>
    </row>
    <row r="92" spans="2:10" ht="30" customHeight="1">
      <c r="B92" s="84"/>
      <c r="C92" s="18"/>
      <c r="D92" s="18"/>
      <c r="E92" s="18"/>
      <c r="F92" s="19"/>
      <c r="G92" s="20"/>
      <c r="H92" s="17"/>
      <c r="I92" s="17"/>
      <c r="J92" s="27"/>
    </row>
    <row r="93" spans="2:10" ht="30" customHeight="1">
      <c r="B93" s="84"/>
      <c r="C93" s="18"/>
      <c r="D93" s="18"/>
      <c r="E93" s="18"/>
      <c r="F93" s="19"/>
      <c r="G93" s="20"/>
      <c r="H93" s="17"/>
      <c r="I93" s="17"/>
      <c r="J93" s="27"/>
    </row>
    <row r="94" spans="2:10" ht="30" customHeight="1">
      <c r="B94" s="84"/>
      <c r="C94" s="18"/>
      <c r="D94" s="18"/>
      <c r="E94" s="18"/>
      <c r="F94" s="19"/>
      <c r="G94" s="20"/>
      <c r="H94" s="17"/>
      <c r="I94" s="17"/>
      <c r="J94" s="27"/>
    </row>
    <row r="95" spans="2:10" ht="30" customHeight="1">
      <c r="B95" s="84"/>
      <c r="C95" s="18"/>
      <c r="D95" s="18"/>
      <c r="E95" s="18"/>
      <c r="F95" s="19"/>
      <c r="G95" s="20"/>
      <c r="H95" s="17"/>
      <c r="I95" s="17"/>
      <c r="J95" s="27"/>
    </row>
    <row r="96" spans="2:10" ht="30" customHeight="1">
      <c r="B96" s="84"/>
      <c r="C96" s="18"/>
      <c r="D96" s="18"/>
      <c r="E96" s="18"/>
      <c r="F96" s="19"/>
      <c r="G96" s="20"/>
      <c r="H96" s="17"/>
      <c r="I96" s="17"/>
      <c r="J96" s="27"/>
    </row>
    <row r="97" spans="2:10" ht="30" customHeight="1">
      <c r="B97" s="84"/>
      <c r="C97" s="18"/>
      <c r="D97" s="18"/>
      <c r="E97" s="18"/>
      <c r="F97" s="19"/>
      <c r="G97" s="20"/>
      <c r="H97" s="17"/>
      <c r="I97" s="17"/>
      <c r="J97" s="27"/>
    </row>
    <row r="98" spans="2:10" ht="30" customHeight="1">
      <c r="B98" s="84"/>
      <c r="C98" s="18"/>
      <c r="D98" s="18"/>
      <c r="E98" s="18"/>
      <c r="F98" s="19"/>
      <c r="G98" s="20"/>
      <c r="H98" s="17"/>
      <c r="I98" s="17"/>
      <c r="J98" s="27"/>
    </row>
    <row r="99" spans="2:10" ht="30" customHeight="1">
      <c r="B99" s="84"/>
      <c r="C99" s="18"/>
      <c r="D99" s="18"/>
      <c r="E99" s="18"/>
      <c r="F99" s="19"/>
      <c r="G99" s="20"/>
      <c r="H99" s="17"/>
      <c r="I99" s="17"/>
      <c r="J99" s="27"/>
    </row>
    <row r="100" spans="2:10" ht="30" customHeight="1">
      <c r="B100" s="84"/>
      <c r="C100" s="18"/>
      <c r="D100" s="18"/>
      <c r="E100" s="18"/>
      <c r="F100" s="19"/>
      <c r="G100" s="20"/>
      <c r="H100" s="17"/>
      <c r="I100" s="17"/>
      <c r="J100" s="27"/>
    </row>
    <row r="101" spans="2:10" ht="30" customHeight="1">
      <c r="B101" s="84"/>
      <c r="C101" s="18"/>
      <c r="D101" s="18"/>
      <c r="E101" s="18"/>
      <c r="F101" s="19"/>
      <c r="G101" s="20"/>
      <c r="H101" s="17"/>
      <c r="I101" s="17"/>
      <c r="J101" s="27"/>
    </row>
    <row r="102" spans="2:10" ht="30" customHeight="1">
      <c r="B102" s="84"/>
      <c r="C102" s="18"/>
      <c r="D102" s="18"/>
      <c r="E102" s="18"/>
      <c r="F102" s="19"/>
      <c r="G102" s="20"/>
      <c r="H102" s="17"/>
      <c r="I102" s="17"/>
      <c r="J102" s="27"/>
    </row>
    <row r="103" spans="2:10" ht="30" customHeight="1" thickBot="1">
      <c r="B103" s="85"/>
      <c r="C103" s="78"/>
      <c r="D103" s="78"/>
      <c r="E103" s="78"/>
      <c r="F103" s="28"/>
      <c r="G103" s="29"/>
      <c r="H103" s="30"/>
      <c r="I103" s="30"/>
      <c r="J103" s="31"/>
    </row>
    <row r="104" spans="2:10" ht="24.9" customHeight="1">
      <c r="C104" s="13"/>
      <c r="D104" s="13"/>
      <c r="G104" s="12"/>
    </row>
    <row r="105" spans="2:10" ht="24.9" customHeight="1">
      <c r="C105" s="13"/>
      <c r="D105" s="13"/>
      <c r="G105" s="12"/>
    </row>
    <row r="106" spans="2:10" ht="24.9" customHeight="1">
      <c r="C106" s="13"/>
      <c r="D106" s="13"/>
    </row>
  </sheetData>
  <protectedRanges>
    <protectedRange sqref="H53" name="Resolution_1"/>
    <protectedRange sqref="B8:B13" name="Priority_5"/>
    <protectedRange sqref="B14:B17" name="Priority_8"/>
    <protectedRange sqref="E16" name="Date Closed_8"/>
    <protectedRange sqref="B18" name="Priority_9"/>
    <protectedRange sqref="E18" name="Date Closed_9"/>
    <protectedRange sqref="B19:B22" name="Priority_10"/>
    <protectedRange sqref="E19:E22" name="Date Closed_10"/>
    <protectedRange sqref="E30" name="Date Closed_5"/>
  </protectedRanges>
  <autoFilter ref="B7:J54" xr:uid="{20A392AB-9AC6-4843-8370-F4961D1CDFE1}">
    <filterColumn colId="0">
      <filters blank="1">
        <filter val="1"/>
      </filters>
    </filterColumn>
  </autoFilter>
  <mergeCells count="7">
    <mergeCell ref="B2:E2"/>
    <mergeCell ref="F2:H6"/>
    <mergeCell ref="I2:J5"/>
    <mergeCell ref="B3:C3"/>
    <mergeCell ref="B4:C4"/>
    <mergeCell ref="B5:C5"/>
    <mergeCell ref="B6:C6"/>
  </mergeCells>
  <conditionalFormatting sqref="B8:B68">
    <cfRule type="cellIs" dxfId="13" priority="1" operator="equal">
      <formula>3</formula>
    </cfRule>
    <cfRule type="cellIs" dxfId="12" priority="2" operator="equal">
      <formula>2</formula>
    </cfRule>
    <cfRule type="cellIs" dxfId="11" priority="3" operator="equal">
      <formula>1</formula>
    </cfRule>
  </conditionalFormatting>
  <conditionalFormatting sqref="B18 B30:J103 H28:H29">
    <cfRule type="expression" dxfId="10" priority="10" stopIfTrue="1">
      <formula>$B18=4</formula>
    </cfRule>
  </conditionalFormatting>
  <conditionalFormatting sqref="B8:G29 I8:I20">
    <cfRule type="expression" dxfId="9" priority="12" stopIfTrue="1">
      <formula>$B8=4</formula>
    </cfRule>
  </conditionalFormatting>
  <conditionalFormatting sqref="C12:D12">
    <cfRule type="expression" dxfId="8" priority="11" stopIfTrue="1">
      <formula>$B12=4</formula>
    </cfRule>
  </conditionalFormatting>
  <conditionalFormatting sqref="C16:D16">
    <cfRule type="expression" dxfId="7" priority="8" stopIfTrue="1">
      <formula>$B16=4</formula>
    </cfRule>
  </conditionalFormatting>
  <conditionalFormatting sqref="C18:E22">
    <cfRule type="expression" dxfId="6" priority="9" stopIfTrue="1">
      <formula>$B18=4</formula>
    </cfRule>
  </conditionalFormatting>
  <conditionalFormatting sqref="E16:E17">
    <cfRule type="expression" dxfId="5" priority="7" stopIfTrue="1">
      <formula>$B16=4</formula>
    </cfRule>
  </conditionalFormatting>
  <conditionalFormatting sqref="G8:G11 J8:J20 H8:H27 C11:D11">
    <cfRule type="expression" dxfId="4" priority="6" stopIfTrue="1">
      <formula>#REF!=4</formula>
    </cfRule>
  </conditionalFormatting>
  <conditionalFormatting sqref="G18">
    <cfRule type="expression" dxfId="3" priority="5" stopIfTrue="1">
      <formula>$B18=4</formula>
    </cfRule>
  </conditionalFormatting>
  <conditionalFormatting sqref="G54">
    <cfRule type="expression" dxfId="2" priority="15" stopIfTrue="1">
      <formula>$B54=4</formula>
    </cfRule>
  </conditionalFormatting>
  <conditionalFormatting sqref="I53:I68">
    <cfRule type="expression" dxfId="1" priority="13" stopIfTrue="1">
      <formula>$B53=4</formula>
    </cfRule>
  </conditionalFormatting>
  <conditionalFormatting sqref="I21:J29">
    <cfRule type="expression" dxfId="0" priority="4" stopIfTrue="1">
      <formula>$B21=4</formula>
    </cfRule>
  </conditionalFormatting>
  <pageMargins left="0.25" right="0.25" top="0.75" bottom="0.75" header="0.3" footer="0.3"/>
  <pageSetup paperSize="3" scale="6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9</vt:i4>
      </vt:variant>
    </vt:vector>
  </HeadingPairs>
  <TitlesOfParts>
    <vt:vector size="21" baseType="lpstr">
      <vt:lpstr>Summary</vt:lpstr>
      <vt:lpstr>Area 100</vt:lpstr>
      <vt:lpstr>Matrix-#2</vt:lpstr>
      <vt:lpstr>Matrix-#3</vt:lpstr>
      <vt:lpstr>Area 200</vt:lpstr>
      <vt:lpstr>SRP</vt:lpstr>
      <vt:lpstr>FA</vt:lpstr>
      <vt:lpstr>Roll Press</vt:lpstr>
      <vt:lpstr>Area 300</vt:lpstr>
      <vt:lpstr>Area 400</vt:lpstr>
      <vt:lpstr>Area 500</vt:lpstr>
      <vt:lpstr>IPD Facility Issues</vt:lpstr>
      <vt:lpstr>'Area 100'!Print_Area</vt:lpstr>
      <vt:lpstr>'Area 200'!Print_Area</vt:lpstr>
      <vt:lpstr>'Area 300'!Print_Area</vt:lpstr>
      <vt:lpstr>'Area 400'!Print_Area</vt:lpstr>
      <vt:lpstr>'Area 500'!Print_Area</vt:lpstr>
      <vt:lpstr>FA!Print_Area</vt:lpstr>
      <vt:lpstr>'IPD Facility Issues'!Print_Area</vt:lpstr>
      <vt:lpstr>'Roll Press'!Print_Area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Brian Sanchez</cp:lastModifiedBy>
  <cp:lastPrinted>2023-05-04T15:12:24Z</cp:lastPrinted>
  <dcterms:created xsi:type="dcterms:W3CDTF">2017-12-20T19:18:07Z</dcterms:created>
  <dcterms:modified xsi:type="dcterms:W3CDTF">2024-03-29T19:06:34Z</dcterms:modified>
</cp:coreProperties>
</file>