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media/image2.png"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bsanchez\OneDrive - IICC\Documents\Documents\Ultium #3 Lansing Battery Plant Process Equipment Installation Project\Open Issues\"/>
    </mc:Choice>
  </mc:AlternateContent>
  <xr:revisionPtr revIDLastSave="0" documentId="13_ncr:1_{FB4C5452-13B2-4BAF-841E-B97D82710A5E}" xr6:coauthVersionLast="47" xr6:coauthVersionMax="47" xr10:uidLastSave="{00000000-0000-0000-0000-000000000000}"/>
  <bookViews>
    <workbookView xWindow="-120" yWindow="-120" windowWidth="29040" windowHeight="15840" xr2:uid="{00000000-000D-0000-FFFF-FFFF00000000}"/>
  </bookViews>
  <sheets>
    <sheet name="Summary" sheetId="33" r:id="rId1"/>
    <sheet name="Area 100" sheetId="11" r:id="rId2"/>
    <sheet name="Matrix-#2" sheetId="30" state="hidden" r:id="rId3"/>
    <sheet name="Matrix-#3" sheetId="31" state="hidden" r:id="rId4"/>
    <sheet name="Area 200" sheetId="22" r:id="rId5"/>
    <sheet name="FA" sheetId="28" state="hidden" r:id="rId6"/>
    <sheet name="SRP" sheetId="24" r:id="rId7"/>
    <sheet name="Roll Press" sheetId="23" r:id="rId8"/>
    <sheet name="Area 300" sheetId="27" r:id="rId9"/>
    <sheet name="Area 400" sheetId="25" r:id="rId10"/>
    <sheet name="Area 500" sheetId="26" r:id="rId11"/>
    <sheet name="IPD Facility Issues" sheetId="32" r:id="rId12"/>
  </sheets>
  <definedNames>
    <definedName name="_xlnm._FilterDatabase" localSheetId="1" hidden="1">'Area 100'!$B$7:$J$143</definedName>
    <definedName name="_xlnm._FilterDatabase" localSheetId="4" hidden="1">'Area 200'!$B$7:$J$116</definedName>
    <definedName name="_xlnm._FilterDatabase" localSheetId="8" hidden="1">'Area 300'!$B$7:$J$24</definedName>
    <definedName name="_xlnm._FilterDatabase" localSheetId="9" hidden="1">'Area 400'!$B$7:$J$25</definedName>
    <definedName name="_xlnm._FilterDatabase" localSheetId="10" hidden="1">'Area 500'!$B$7:$J$13</definedName>
    <definedName name="_xlnm._FilterDatabase" localSheetId="5" hidden="1">FA!$B$7:$J$46</definedName>
    <definedName name="_xlnm._FilterDatabase" localSheetId="11" hidden="1">'IPD Facility Issues'!$B$7:$J$54</definedName>
    <definedName name="_xlnm._FilterDatabase" localSheetId="2" hidden="1">'Matrix-#2'!$A$8:$AU$82</definedName>
    <definedName name="_xlnm._FilterDatabase" localSheetId="3" hidden="1">'Matrix-#3'!$A$8:$AU$82</definedName>
    <definedName name="_xlnm._FilterDatabase" localSheetId="7" hidden="1">'Roll Press'!$B$7:$J$23</definedName>
    <definedName name="_xlnm._FilterDatabase" localSheetId="6" hidden="1">SRP!$B$7:$J$22</definedName>
    <definedName name="_xlnm.Print_Area" localSheetId="1">'Area 100'!$A$1:$J$55</definedName>
    <definedName name="_xlnm.Print_Area" localSheetId="4">'Area 200'!$A$1:$J$53</definedName>
    <definedName name="_xlnm.Print_Area" localSheetId="8">'Area 300'!$A$1:$J$57</definedName>
    <definedName name="_xlnm.Print_Area" localSheetId="9">'Area 400'!$A$1:$J$57</definedName>
    <definedName name="_xlnm.Print_Area" localSheetId="10">'Area 500'!$A$1:$J$57</definedName>
    <definedName name="_xlnm.Print_Area" localSheetId="5">FA!$A$1:$J$57</definedName>
    <definedName name="_xlnm.Print_Area" localSheetId="11">'IPD Facility Issues'!$A$1:$J$55</definedName>
    <definedName name="_xlnm.Print_Area" localSheetId="7">'Roll Press'!$A$1:$J$56</definedName>
    <definedName name="_xlnm.Print_Area" localSheetId="6">SRP!$A$1:$J$57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9" i="33" l="1"/>
  <c r="H8" i="33"/>
  <c r="I15" i="33"/>
  <c r="I14" i="33"/>
  <c r="I13" i="33"/>
  <c r="I12" i="33"/>
  <c r="I11" i="33"/>
  <c r="I10" i="33"/>
  <c r="I9" i="33"/>
  <c r="I8" i="33"/>
  <c r="H15" i="33"/>
  <c r="H14" i="33"/>
  <c r="H13" i="33"/>
  <c r="H12" i="33"/>
  <c r="H11" i="33"/>
  <c r="H10" i="33"/>
  <c r="G15" i="33"/>
  <c r="G14" i="33"/>
  <c r="G13" i="33"/>
  <c r="G12" i="33"/>
  <c r="G11" i="33"/>
  <c r="G10" i="33"/>
  <c r="G9" i="33"/>
  <c r="G8" i="33"/>
  <c r="J6" i="33"/>
  <c r="J15" i="33" l="1"/>
  <c r="J14" i="33"/>
  <c r="J13" i="33"/>
  <c r="J12" i="33"/>
  <c r="J11" i="33"/>
  <c r="J10" i="33"/>
  <c r="J9" i="33"/>
  <c r="J8" i="33"/>
  <c r="I16" i="33"/>
  <c r="H16" i="33"/>
  <c r="G16" i="33"/>
  <c r="J6" i="32"/>
  <c r="Z91" i="31" a="1"/>
  <c r="Z91" i="31" s="1"/>
  <c r="Y91" i="31" a="1"/>
  <c r="Y91" i="31" s="1"/>
  <c r="X91" i="31"/>
  <c r="Z90" i="31" a="1"/>
  <c r="Z90" i="31" s="1"/>
  <c r="Y90" i="31" a="1"/>
  <c r="Y90" i="31" s="1"/>
  <c r="X90" i="31"/>
  <c r="Z89" i="31" a="1"/>
  <c r="Z89" i="31" s="1"/>
  <c r="Y89" i="31" a="1"/>
  <c r="Y89" i="31" s="1"/>
  <c r="X89" i="31"/>
  <c r="Z88" i="31"/>
  <c r="Z88" i="31" a="1"/>
  <c r="Y88" i="31"/>
  <c r="Y88" i="31" a="1"/>
  <c r="X88" i="31"/>
  <c r="Z87" i="31" a="1"/>
  <c r="Z87" i="31" s="1"/>
  <c r="Y87" i="31"/>
  <c r="Y87" i="31" a="1"/>
  <c r="X87" i="31"/>
  <c r="Z86" i="31" a="1"/>
  <c r="Z86" i="31" s="1"/>
  <c r="Y86" i="31"/>
  <c r="Y86" i="31" a="1"/>
  <c r="X86" i="31"/>
  <c r="Z85" i="31" a="1"/>
  <c r="Z85" i="31" s="1"/>
  <c r="Y85" i="31" a="1"/>
  <c r="Y85" i="31" s="1"/>
  <c r="X85" i="31"/>
  <c r="Z84" i="31"/>
  <c r="Z84" i="31" a="1"/>
  <c r="Y84" i="31"/>
  <c r="Y84" i="31" a="1"/>
  <c r="X84" i="31"/>
  <c r="Z82" i="31"/>
  <c r="Z82" i="31" a="1"/>
  <c r="Y82" i="31"/>
  <c r="Y82" i="31" a="1"/>
  <c r="X82" i="31"/>
  <c r="Z80" i="31"/>
  <c r="Z80" i="31" a="1"/>
  <c r="Y80" i="31"/>
  <c r="Y80" i="31" a="1"/>
  <c r="X80" i="31"/>
  <c r="Z78" i="31" a="1"/>
  <c r="Z78" i="31" s="1"/>
  <c r="Y78" i="31" a="1"/>
  <c r="Y78" i="31" s="1"/>
  <c r="X78" i="31"/>
  <c r="Z76" i="31" a="1"/>
  <c r="Z76" i="31" s="1"/>
  <c r="Y76" i="31" a="1"/>
  <c r="Y76" i="31" s="1"/>
  <c r="X76" i="31"/>
  <c r="Z74" i="31" a="1"/>
  <c r="Z74" i="31" s="1"/>
  <c r="Y74" i="31" a="1"/>
  <c r="Y74" i="31" s="1"/>
  <c r="X74" i="31"/>
  <c r="Z72" i="31"/>
  <c r="Z72" i="31" a="1"/>
  <c r="Y72" i="31"/>
  <c r="Y72" i="31" a="1"/>
  <c r="X72" i="31"/>
  <c r="Z70" i="31"/>
  <c r="Z70" i="31" a="1"/>
  <c r="Y70" i="31"/>
  <c r="Y70" i="31" a="1"/>
  <c r="X70" i="31"/>
  <c r="Z69" i="31"/>
  <c r="Z69" i="31" a="1"/>
  <c r="Y69" i="31"/>
  <c r="Y69" i="31" a="1"/>
  <c r="X69" i="31"/>
  <c r="Z68" i="31" a="1"/>
  <c r="Z68" i="31" s="1"/>
  <c r="Y68" i="31" a="1"/>
  <c r="Y68" i="31" s="1"/>
  <c r="X68" i="31"/>
  <c r="Z67" i="31"/>
  <c r="Z67" i="31" a="1"/>
  <c r="Y67" i="31" a="1"/>
  <c r="Y67" i="31" s="1"/>
  <c r="X67" i="31"/>
  <c r="Z66" i="31"/>
  <c r="Z66" i="31" a="1"/>
  <c r="Y66" i="31" a="1"/>
  <c r="Y66" i="31" s="1"/>
  <c r="X66" i="31"/>
  <c r="Z65" i="31"/>
  <c r="Z65" i="31" a="1"/>
  <c r="Y65" i="31"/>
  <c r="Y65" i="31" a="1"/>
  <c r="X65" i="31"/>
  <c r="Z64" i="31" a="1"/>
  <c r="Z64" i="31" s="1"/>
  <c r="Y64" i="31"/>
  <c r="Y64" i="31" a="1"/>
  <c r="X64" i="31"/>
  <c r="Z63" i="31" a="1"/>
  <c r="Z63" i="31" s="1"/>
  <c r="Y63" i="31"/>
  <c r="Y63" i="31" a="1"/>
  <c r="X63" i="31"/>
  <c r="Z62" i="31" a="1"/>
  <c r="Z62" i="31" s="1"/>
  <c r="Y62" i="31" a="1"/>
  <c r="Y62" i="31" s="1"/>
  <c r="X62" i="31"/>
  <c r="Z61" i="31"/>
  <c r="Z61" i="31" a="1"/>
  <c r="Y61" i="31"/>
  <c r="Y61" i="31" a="1"/>
  <c r="X61" i="31"/>
  <c r="Z60" i="31"/>
  <c r="Z60" i="31" a="1"/>
  <c r="Y60" i="31"/>
  <c r="Y60" i="31" a="1"/>
  <c r="X60" i="31"/>
  <c r="Z59" i="31"/>
  <c r="Z59" i="31" a="1"/>
  <c r="Y59" i="31"/>
  <c r="Y59" i="31" a="1"/>
  <c r="X59" i="31"/>
  <c r="Z58" i="31" a="1"/>
  <c r="Z58" i="31" s="1"/>
  <c r="Y58" i="31" a="1"/>
  <c r="Y58" i="31" s="1"/>
  <c r="X58" i="31"/>
  <c r="Z57" i="31" a="1"/>
  <c r="Z57" i="31" s="1"/>
  <c r="Y57" i="31" a="1"/>
  <c r="Y57" i="31" s="1"/>
  <c r="X57" i="31"/>
  <c r="Z56" i="31" a="1"/>
  <c r="Z56" i="31" s="1"/>
  <c r="Y56" i="31" a="1"/>
  <c r="Y56" i="31" s="1"/>
  <c r="X56" i="31"/>
  <c r="Z55" i="31"/>
  <c r="Z55" i="31" a="1"/>
  <c r="Y55" i="31"/>
  <c r="Y55" i="31" a="1"/>
  <c r="X55" i="31"/>
  <c r="Z54" i="31"/>
  <c r="Z54" i="31" a="1"/>
  <c r="Y54" i="31"/>
  <c r="Y54" i="31" a="1"/>
  <c r="X54" i="31"/>
  <c r="Z53" i="31"/>
  <c r="Z53" i="31" a="1"/>
  <c r="Y53" i="31"/>
  <c r="Y53" i="31" a="1"/>
  <c r="X53" i="31"/>
  <c r="Z52" i="31" a="1"/>
  <c r="Z52" i="31" s="1"/>
  <c r="Y52" i="31" a="1"/>
  <c r="Y52" i="31" s="1"/>
  <c r="X52" i="31"/>
  <c r="Z51" i="31"/>
  <c r="Z51" i="31" a="1"/>
  <c r="Y51" i="31" a="1"/>
  <c r="Y51" i="31" s="1"/>
  <c r="X51" i="31"/>
  <c r="Z49" i="31"/>
  <c r="Z49" i="31" a="1"/>
  <c r="Y49" i="31" a="1"/>
  <c r="Y49" i="31" s="1"/>
  <c r="X49" i="31"/>
  <c r="Z48" i="31"/>
  <c r="Z48" i="31" a="1"/>
  <c r="Y48" i="31"/>
  <c r="Y48" i="31" a="1"/>
  <c r="X48" i="31"/>
  <c r="Z47" i="31" a="1"/>
  <c r="Z47" i="31" s="1"/>
  <c r="Y47" i="31" a="1"/>
  <c r="Y47" i="31" s="1"/>
  <c r="X47" i="31"/>
  <c r="Z46" i="31" a="1"/>
  <c r="Z46" i="31" s="1"/>
  <c r="Y46" i="31"/>
  <c r="Y46" i="31" a="1"/>
  <c r="X46" i="31"/>
  <c r="Z45" i="31" a="1"/>
  <c r="Z45" i="31" s="1"/>
  <c r="Y45" i="31" a="1"/>
  <c r="Y45" i="31" s="1"/>
  <c r="X45" i="31"/>
  <c r="Z44" i="31"/>
  <c r="Z44" i="31" a="1"/>
  <c r="Y44" i="31"/>
  <c r="Y44" i="31" a="1"/>
  <c r="X44" i="31"/>
  <c r="Z42" i="31"/>
  <c r="Z42" i="31" a="1"/>
  <c r="Y42" i="31"/>
  <c r="Y42" i="31" a="1"/>
  <c r="X42" i="31"/>
  <c r="Z40" i="31"/>
  <c r="Z40" i="31" a="1"/>
  <c r="Y40" i="31"/>
  <c r="Y40" i="31" a="1"/>
  <c r="X40" i="31"/>
  <c r="Z39" i="31"/>
  <c r="Z39" i="31" a="1"/>
  <c r="Y39" i="31" a="1"/>
  <c r="Y39" i="31" s="1"/>
  <c r="X39" i="31"/>
  <c r="Z38" i="31" a="1"/>
  <c r="Z38" i="31" s="1"/>
  <c r="Y38" i="31" a="1"/>
  <c r="Y38" i="31" s="1"/>
  <c r="X38" i="31"/>
  <c r="Z37" i="31" a="1"/>
  <c r="Z37" i="31" s="1"/>
  <c r="Y37" i="31" a="1"/>
  <c r="Y37" i="31" s="1"/>
  <c r="X37" i="31"/>
  <c r="Z36" i="31"/>
  <c r="Z36" i="31" a="1"/>
  <c r="Y36" i="31"/>
  <c r="Y36" i="31" a="1"/>
  <c r="X36" i="31"/>
  <c r="Z35" i="31"/>
  <c r="Z35" i="31" a="1"/>
  <c r="Y35" i="31"/>
  <c r="Y35" i="31" a="1"/>
  <c r="X35" i="31"/>
  <c r="Z34" i="31"/>
  <c r="Z34" i="31" a="1"/>
  <c r="Y34" i="31"/>
  <c r="Y34" i="31" a="1"/>
  <c r="X34" i="31"/>
  <c r="Z33" i="31" a="1"/>
  <c r="Z33" i="31" s="1"/>
  <c r="Y33" i="31"/>
  <c r="Y33" i="31" a="1"/>
  <c r="X33" i="31"/>
  <c r="Z32" i="31"/>
  <c r="Z32" i="31" a="1"/>
  <c r="Y32" i="31" a="1"/>
  <c r="Y32" i="31" s="1"/>
  <c r="X32" i="31"/>
  <c r="Z31" i="31"/>
  <c r="Z31" i="31" a="1"/>
  <c r="Y31" i="31" a="1"/>
  <c r="Y31" i="31" s="1"/>
  <c r="X31" i="31"/>
  <c r="Z30" i="31"/>
  <c r="Z30" i="31" a="1"/>
  <c r="Y30" i="31"/>
  <c r="Y30" i="31" a="1"/>
  <c r="X30" i="31"/>
  <c r="Z29" i="31" a="1"/>
  <c r="Z29" i="31" s="1"/>
  <c r="Y29" i="31" a="1"/>
  <c r="Y29" i="31" s="1"/>
  <c r="X29" i="31"/>
  <c r="Z28" i="31" a="1"/>
  <c r="Z28" i="31" s="1"/>
  <c r="Y28" i="31"/>
  <c r="Y28" i="31" a="1"/>
  <c r="X28" i="31"/>
  <c r="Z27" i="31" a="1"/>
  <c r="Z27" i="31" s="1"/>
  <c r="Y27" i="31" a="1"/>
  <c r="Y27" i="31" s="1"/>
  <c r="X27" i="31"/>
  <c r="Z26" i="31"/>
  <c r="Z26" i="31" a="1"/>
  <c r="Y26" i="31"/>
  <c r="Y26" i="31" a="1"/>
  <c r="X26" i="31"/>
  <c r="Z25" i="31"/>
  <c r="Z25" i="31" a="1"/>
  <c r="Y25" i="31"/>
  <c r="Y25" i="31" a="1"/>
  <c r="X25" i="31"/>
  <c r="Z24" i="31"/>
  <c r="Z24" i="31" a="1"/>
  <c r="Y24" i="31"/>
  <c r="Y24" i="31" a="1"/>
  <c r="X24" i="31"/>
  <c r="Z23" i="31"/>
  <c r="Z23" i="31" a="1"/>
  <c r="Y23" i="31" a="1"/>
  <c r="Y23" i="31" s="1"/>
  <c r="X23" i="31"/>
  <c r="Z22" i="31" a="1"/>
  <c r="Z22" i="31" s="1"/>
  <c r="Y22" i="31" a="1"/>
  <c r="Y22" i="31" s="1"/>
  <c r="X22" i="31"/>
  <c r="Z21" i="31" a="1"/>
  <c r="Z21" i="31" s="1"/>
  <c r="Y21" i="31" a="1"/>
  <c r="Y21" i="31" s="1"/>
  <c r="X21" i="31"/>
  <c r="Z20" i="31"/>
  <c r="Z20" i="31" a="1"/>
  <c r="Y20" i="31"/>
  <c r="Y20" i="31" a="1"/>
  <c r="X20" i="31"/>
  <c r="Z18" i="31"/>
  <c r="Z18" i="31" a="1"/>
  <c r="Y18" i="31"/>
  <c r="Y18" i="31" a="1"/>
  <c r="X18" i="31"/>
  <c r="Z17" i="31"/>
  <c r="Z17" i="31" a="1"/>
  <c r="Y17" i="31"/>
  <c r="Y17" i="31" a="1"/>
  <c r="X17" i="31"/>
  <c r="Z15" i="31" a="1"/>
  <c r="Z15" i="31" s="1"/>
  <c r="Y15" i="31"/>
  <c r="Y15" i="31" a="1"/>
  <c r="X15" i="31"/>
  <c r="Z14" i="31"/>
  <c r="Z14" i="31" a="1"/>
  <c r="Y14" i="31" a="1"/>
  <c r="Y14" i="31" s="1"/>
  <c r="X14" i="31"/>
  <c r="Z13" i="31"/>
  <c r="Z13" i="31" a="1"/>
  <c r="Y13" i="31" a="1"/>
  <c r="Y13" i="31" s="1"/>
  <c r="X13" i="31"/>
  <c r="Z12" i="31"/>
  <c r="Z12" i="31" a="1"/>
  <c r="Y12" i="31"/>
  <c r="Y12" i="31" a="1"/>
  <c r="X12" i="31"/>
  <c r="Z11" i="31" a="1"/>
  <c r="Z11" i="31" s="1"/>
  <c r="Y11" i="31"/>
  <c r="Y11" i="31" a="1"/>
  <c r="X11" i="31"/>
  <c r="Z10" i="31" a="1"/>
  <c r="Z10" i="31" s="1"/>
  <c r="Y10" i="31"/>
  <c r="Y10" i="31" a="1"/>
  <c r="X10" i="31"/>
  <c r="Z89" i="30" a="1"/>
  <c r="Z89" i="30" s="1"/>
  <c r="Y89" i="30" a="1"/>
  <c r="Y89" i="30" s="1"/>
  <c r="X89" i="30"/>
  <c r="Z88" i="30" a="1"/>
  <c r="Z88" i="30" s="1"/>
  <c r="Y88" i="30" a="1"/>
  <c r="Y88" i="30" s="1"/>
  <c r="X88" i="30"/>
  <c r="Z87" i="30" a="1"/>
  <c r="Z87" i="30" s="1"/>
  <c r="Y87" i="30" a="1"/>
  <c r="Y87" i="30" s="1"/>
  <c r="X87" i="30"/>
  <c r="Z86" i="30" a="1"/>
  <c r="Z86" i="30" s="1"/>
  <c r="Y86" i="30"/>
  <c r="Y86" i="30" a="1"/>
  <c r="X86" i="30"/>
  <c r="Z85" i="30" a="1"/>
  <c r="Z85" i="30" s="1"/>
  <c r="Y85" i="30"/>
  <c r="Y85" i="30" a="1"/>
  <c r="X85" i="30"/>
  <c r="Z84" i="30"/>
  <c r="Z84" i="30" a="1"/>
  <c r="Y84" i="30"/>
  <c r="Y84" i="30" a="1"/>
  <c r="X84" i="30"/>
  <c r="Z83" i="30" a="1"/>
  <c r="Z83" i="30" s="1"/>
  <c r="Y83" i="30" a="1"/>
  <c r="Y83" i="30" s="1"/>
  <c r="X83" i="30"/>
  <c r="Z82" i="30" a="1"/>
  <c r="Z82" i="30" s="1"/>
  <c r="Y82" i="30" a="1"/>
  <c r="Y82" i="30" s="1"/>
  <c r="X82" i="30"/>
  <c r="Z80" i="30" a="1"/>
  <c r="Z80" i="30" s="1"/>
  <c r="Y80" i="30" a="1"/>
  <c r="Y80" i="30" s="1"/>
  <c r="X80" i="30"/>
  <c r="Z78" i="30"/>
  <c r="Z78" i="30" a="1"/>
  <c r="Y78" i="30"/>
  <c r="Y78" i="30" a="1"/>
  <c r="X78" i="30"/>
  <c r="Z76" i="30"/>
  <c r="Z76" i="30" a="1"/>
  <c r="Y76" i="30"/>
  <c r="Y76" i="30" a="1"/>
  <c r="X76" i="30"/>
  <c r="Z74" i="30"/>
  <c r="Z74" i="30" a="1"/>
  <c r="Y74" i="30"/>
  <c r="Y74" i="30" a="1"/>
  <c r="X74" i="30"/>
  <c r="Z72" i="30" a="1"/>
  <c r="Z72" i="30" s="1"/>
  <c r="Y72" i="30" a="1"/>
  <c r="Y72" i="30" s="1"/>
  <c r="X72" i="30"/>
  <c r="Z70" i="30"/>
  <c r="Z70" i="30" a="1"/>
  <c r="Y70" i="30" a="1"/>
  <c r="Y70" i="30" s="1"/>
  <c r="X70" i="30"/>
  <c r="Z69" i="30" a="1"/>
  <c r="Z69" i="30" s="1"/>
  <c r="Y69" i="30" a="1"/>
  <c r="Y69" i="30" s="1"/>
  <c r="X69" i="30"/>
  <c r="Z68" i="30"/>
  <c r="Z68" i="30" a="1"/>
  <c r="Y68" i="30"/>
  <c r="Y68" i="30" a="1"/>
  <c r="X68" i="30"/>
  <c r="Z67" i="30" a="1"/>
  <c r="Z67" i="30" s="1"/>
  <c r="Y67" i="30"/>
  <c r="Y67" i="30" a="1"/>
  <c r="X67" i="30"/>
  <c r="Z66" i="30" a="1"/>
  <c r="Z66" i="30" s="1"/>
  <c r="Y66" i="30"/>
  <c r="Y66" i="30" a="1"/>
  <c r="X66" i="30"/>
  <c r="Z65" i="30" a="1"/>
  <c r="Z65" i="30" s="1"/>
  <c r="Y65" i="30" a="1"/>
  <c r="Y65" i="30" s="1"/>
  <c r="X65" i="30"/>
  <c r="Z64" i="30"/>
  <c r="Z64" i="30" a="1"/>
  <c r="Y64" i="30"/>
  <c r="Y64" i="30" a="1"/>
  <c r="X64" i="30"/>
  <c r="Z63" i="30"/>
  <c r="Z63" i="30" a="1"/>
  <c r="Y63" i="30"/>
  <c r="Y63" i="30" a="1"/>
  <c r="X63" i="30"/>
  <c r="Z62" i="30"/>
  <c r="Z62" i="30" a="1"/>
  <c r="Y62" i="30"/>
  <c r="Y62" i="30" a="1"/>
  <c r="X62" i="30"/>
  <c r="Z61" i="30" a="1"/>
  <c r="Z61" i="30" s="1"/>
  <c r="Y61" i="30" a="1"/>
  <c r="Y61" i="30" s="1"/>
  <c r="X61" i="30"/>
  <c r="Z60" i="30" a="1"/>
  <c r="Z60" i="30" s="1"/>
  <c r="Y60" i="30" a="1"/>
  <c r="Y60" i="30" s="1"/>
  <c r="X60" i="30"/>
  <c r="Z59" i="30" a="1"/>
  <c r="Z59" i="30" s="1"/>
  <c r="Y59" i="30" a="1"/>
  <c r="Y59" i="30" s="1"/>
  <c r="X59" i="30"/>
  <c r="Z58" i="30"/>
  <c r="Z58" i="30" a="1"/>
  <c r="Y58" i="30"/>
  <c r="Y58" i="30" a="1"/>
  <c r="X58" i="30"/>
  <c r="Z57" i="30"/>
  <c r="Z57" i="30" a="1"/>
  <c r="Y57" i="30"/>
  <c r="Y57" i="30" a="1"/>
  <c r="X57" i="30"/>
  <c r="Z56" i="30"/>
  <c r="Z56" i="30" a="1"/>
  <c r="Y56" i="30"/>
  <c r="Y56" i="30" a="1"/>
  <c r="X56" i="30"/>
  <c r="Z55" i="30" a="1"/>
  <c r="Z55" i="30" s="1"/>
  <c r="Y55" i="30" a="1"/>
  <c r="Y55" i="30" s="1"/>
  <c r="X55" i="30"/>
  <c r="Z54" i="30"/>
  <c r="Z54" i="30" a="1"/>
  <c r="Y54" i="30" a="1"/>
  <c r="Y54" i="30" s="1"/>
  <c r="X54" i="30"/>
  <c r="Z53" i="30" a="1"/>
  <c r="Z53" i="30" s="1"/>
  <c r="Y53" i="30" a="1"/>
  <c r="Y53" i="30" s="1"/>
  <c r="X53" i="30"/>
  <c r="Z52" i="30"/>
  <c r="Z52" i="30" a="1"/>
  <c r="Y52" i="30"/>
  <c r="Y52" i="30" a="1"/>
  <c r="X52" i="30"/>
  <c r="Z51" i="30" a="1"/>
  <c r="Z51" i="30" s="1"/>
  <c r="Y51" i="30"/>
  <c r="Y51" i="30" a="1"/>
  <c r="X51" i="30"/>
  <c r="Z49" i="30" a="1"/>
  <c r="Z49" i="30" s="1"/>
  <c r="Y49" i="30"/>
  <c r="Y49" i="30" a="1"/>
  <c r="X49" i="30"/>
  <c r="Z48" i="30" a="1"/>
  <c r="Z48" i="30" s="1"/>
  <c r="Y48" i="30" a="1"/>
  <c r="Y48" i="30" s="1"/>
  <c r="X48" i="30"/>
  <c r="Z47" i="30"/>
  <c r="Z47" i="30" a="1"/>
  <c r="Y47" i="30"/>
  <c r="Y47" i="30" a="1"/>
  <c r="X47" i="30"/>
  <c r="Z46" i="30"/>
  <c r="Z46" i="30" a="1"/>
  <c r="Y46" i="30" a="1"/>
  <c r="Y46" i="30" s="1"/>
  <c r="X46" i="30"/>
  <c r="Z45" i="30"/>
  <c r="Z45" i="30" a="1"/>
  <c r="Y45" i="30"/>
  <c r="Y45" i="30" a="1"/>
  <c r="X45" i="30"/>
  <c r="Z44" i="30" a="1"/>
  <c r="Z44" i="30" s="1"/>
  <c r="Y44" i="30" a="1"/>
  <c r="Y44" i="30" s="1"/>
  <c r="X44" i="30"/>
  <c r="Z42" i="30" a="1"/>
  <c r="Z42" i="30" s="1"/>
  <c r="Y42" i="30" a="1"/>
  <c r="Y42" i="30" s="1"/>
  <c r="X42" i="30"/>
  <c r="Z40" i="30" a="1"/>
  <c r="Z40" i="30" s="1"/>
  <c r="Y40" i="30" a="1"/>
  <c r="Y40" i="30" s="1"/>
  <c r="X40" i="30"/>
  <c r="Z39" i="30"/>
  <c r="Z39" i="30" a="1"/>
  <c r="Y39" i="30"/>
  <c r="Y39" i="30" a="1"/>
  <c r="X39" i="30"/>
  <c r="Z38" i="30"/>
  <c r="Z38" i="30" a="1"/>
  <c r="Y38" i="30"/>
  <c r="Y38" i="30" a="1"/>
  <c r="X38" i="30"/>
  <c r="Z37" i="30"/>
  <c r="Z37" i="30" a="1"/>
  <c r="Y37" i="30"/>
  <c r="Y37" i="30" a="1"/>
  <c r="X37" i="30"/>
  <c r="Z36" i="30" a="1"/>
  <c r="Z36" i="30" s="1"/>
  <c r="Y36" i="30" a="1"/>
  <c r="Y36" i="30" s="1"/>
  <c r="X36" i="30"/>
  <c r="Z35" i="30"/>
  <c r="Z35" i="30" a="1"/>
  <c r="Y35" i="30" a="1"/>
  <c r="Y35" i="30" s="1"/>
  <c r="X35" i="30"/>
  <c r="Z34" i="30" a="1"/>
  <c r="Z34" i="30" s="1"/>
  <c r="Y34" i="30" a="1"/>
  <c r="Y34" i="30" s="1"/>
  <c r="X34" i="30"/>
  <c r="Z33" i="30"/>
  <c r="Z33" i="30" a="1"/>
  <c r="Y33" i="30"/>
  <c r="Y33" i="30" a="1"/>
  <c r="X33" i="30"/>
  <c r="Z32" i="30" a="1"/>
  <c r="Z32" i="30" s="1"/>
  <c r="Y32" i="30"/>
  <c r="Y32" i="30" a="1"/>
  <c r="X32" i="30"/>
  <c r="Z31" i="30" a="1"/>
  <c r="Z31" i="30" s="1"/>
  <c r="Y31" i="30"/>
  <c r="Y31" i="30" a="1"/>
  <c r="X31" i="30"/>
  <c r="Z30" i="30" a="1"/>
  <c r="Z30" i="30" s="1"/>
  <c r="Y30" i="30" a="1"/>
  <c r="Y30" i="30" s="1"/>
  <c r="X30" i="30"/>
  <c r="Z29" i="30"/>
  <c r="Z29" i="30" a="1"/>
  <c r="Y29" i="30"/>
  <c r="Y29" i="30" a="1"/>
  <c r="X29" i="30"/>
  <c r="Z28" i="30"/>
  <c r="Z28" i="30" a="1"/>
  <c r="Y28" i="30" a="1"/>
  <c r="Y28" i="30" s="1"/>
  <c r="X28" i="30"/>
  <c r="Z27" i="30"/>
  <c r="Z27" i="30" a="1"/>
  <c r="Y27" i="30"/>
  <c r="Y27" i="30" a="1"/>
  <c r="X27" i="30"/>
  <c r="Z26" i="30" a="1"/>
  <c r="Z26" i="30" s="1"/>
  <c r="Y26" i="30" a="1"/>
  <c r="Y26" i="30" s="1"/>
  <c r="X26" i="30"/>
  <c r="Z25" i="30" a="1"/>
  <c r="Z25" i="30" s="1"/>
  <c r="Y25" i="30" a="1"/>
  <c r="Y25" i="30" s="1"/>
  <c r="X25" i="30"/>
  <c r="Z24" i="30" a="1"/>
  <c r="Z24" i="30" s="1"/>
  <c r="Y24" i="30" a="1"/>
  <c r="Y24" i="30" s="1"/>
  <c r="X24" i="30"/>
  <c r="Z23" i="30"/>
  <c r="Z23" i="30" a="1"/>
  <c r="Y23" i="30"/>
  <c r="Y23" i="30" a="1"/>
  <c r="X23" i="30"/>
  <c r="Z22" i="30"/>
  <c r="Z22" i="30" a="1"/>
  <c r="Y22" i="30"/>
  <c r="Y22" i="30" a="1"/>
  <c r="X22" i="30"/>
  <c r="Z21" i="30"/>
  <c r="Z21" i="30" a="1"/>
  <c r="Y21" i="30"/>
  <c r="Y21" i="30" a="1"/>
  <c r="X21" i="30"/>
  <c r="Z20" i="30" a="1"/>
  <c r="Z20" i="30" s="1"/>
  <c r="Y20" i="30" a="1"/>
  <c r="Y20" i="30" s="1"/>
  <c r="X20" i="30"/>
  <c r="Z18" i="30"/>
  <c r="Z18" i="30" a="1"/>
  <c r="Y18" i="30" a="1"/>
  <c r="Y18" i="30" s="1"/>
  <c r="X18" i="30"/>
  <c r="Z17" i="30" a="1"/>
  <c r="Z17" i="30" s="1"/>
  <c r="Y17" i="30" a="1"/>
  <c r="Y17" i="30" s="1"/>
  <c r="X17" i="30"/>
  <c r="Z15" i="30"/>
  <c r="Z15" i="30" a="1"/>
  <c r="Y15" i="30"/>
  <c r="Y15" i="30" a="1"/>
  <c r="X15" i="30"/>
  <c r="Z14" i="30" a="1"/>
  <c r="Z14" i="30" s="1"/>
  <c r="Y14" i="30"/>
  <c r="Y14" i="30" a="1"/>
  <c r="X14" i="30"/>
  <c r="Z13" i="30" a="1"/>
  <c r="Z13" i="30" s="1"/>
  <c r="Y13" i="30"/>
  <c r="Y13" i="30" a="1"/>
  <c r="X13" i="30"/>
  <c r="Z12" i="30" a="1"/>
  <c r="Z12" i="30" s="1"/>
  <c r="Y12" i="30" a="1"/>
  <c r="Y12" i="30" s="1"/>
  <c r="X12" i="30"/>
  <c r="Z11" i="30"/>
  <c r="Z11" i="30" a="1"/>
  <c r="Y11" i="30"/>
  <c r="Y11" i="30" a="1"/>
  <c r="X11" i="30"/>
  <c r="Z10" i="30"/>
  <c r="Z10" i="30" a="1"/>
  <c r="Y10" i="30" a="1"/>
  <c r="Y10" i="30" s="1"/>
  <c r="X10" i="30"/>
  <c r="J16" i="33" l="1"/>
  <c r="J6" i="28"/>
  <c r="J6" i="27"/>
  <c r="J6" i="26"/>
  <c r="J6" i="25"/>
  <c r="J6" i="24"/>
  <c r="J6" i="23"/>
  <c r="J6" i="22"/>
  <c r="J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<sst xmlns="http://schemas.openxmlformats.org/spreadsheetml/2006/main" count="2609" uniqueCount="1113">
  <si>
    <t>PRIORITY</t>
  </si>
  <si>
    <t>AS OF DATE:</t>
  </si>
  <si>
    <t>DATE ADDED</t>
  </si>
  <si>
    <t>DATE CLOSED</t>
  </si>
  <si>
    <t>ADDED BY</t>
  </si>
  <si>
    <t>OPEN ISSUE</t>
  </si>
  <si>
    <t>RESOLUTION</t>
  </si>
  <si>
    <t>DUE DATE</t>
  </si>
  <si>
    <t>RESPONSIBILITY</t>
  </si>
  <si>
    <t>COMMENTS</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</si>
  <si>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100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</si>
  <si>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200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</si>
  <si>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400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</si>
  <si>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500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</si>
  <si>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OPEN ISSUE TRACKING MATRIX - SRP</t>
    </r>
    <r>
      <rPr>
        <b/>
        <sz val="18"/>
        <rFont val="Arial"/>
        <family val="2"/>
      </rPr>
      <t xml:space="preserve">                                                                                                                                                                                                                                                                                      </t>
    </r>
  </si>
  <si>
    <t>IICC</t>
  </si>
  <si>
    <t>TSI</t>
  </si>
  <si>
    <t>Daejin / Norris</t>
  </si>
  <si>
    <t>Wooshin</t>
  </si>
  <si>
    <t>Hirano</t>
  </si>
  <si>
    <t>Joong Wong</t>
  </si>
  <si>
    <t>IICC / Conti</t>
  </si>
  <si>
    <t xml:space="preserve">Kick Off 11/27
Conti requesting CAD models and building tie in definition needed.
3 weeks for fabrication needed to start install
Conti FP to start with UC2 design.  
Kick off held, site visit 11/30.  Conti working with UC3 models   Pre-fab ongoing, will mobilize week of 12/4
Contacts for "rest of plant" needed.  </t>
  </si>
  <si>
    <t>Joong Wong / 
Ghafari / LG</t>
  </si>
  <si>
    <t>JEG / Conti E / Conti FP / Allied</t>
  </si>
  <si>
    <t>LG / IICC</t>
  </si>
  <si>
    <t xml:space="preserve">Released for Construction.  </t>
  </si>
  <si>
    <t>Part of 12/29 final submission.  Follow up early January.
Final drawings submitted, date stamped for December '23.</t>
  </si>
  <si>
    <t xml:space="preserve">LG to identify Hirano team for support
11/14 - Wooshin to provide Installation books provided by Hirano on 11/17. 
Cover in 11/21 meeting with Wooshin.
Hirano claims all info with Wooshin.
(11/27.23)
* Documents sharing completed (11/24)
Anode / Cathode sumbitted.  Conti Feedback?  Escalation meeting needed.  
Revisit after cable schedule update 
</t>
  </si>
  <si>
    <t>Conti</t>
  </si>
  <si>
    <t>BMC</t>
  </si>
  <si>
    <t>Conti elec.</t>
  </si>
  <si>
    <t>JEG</t>
  </si>
  <si>
    <t>GM</t>
  </si>
  <si>
    <t>Conti elec</t>
  </si>
  <si>
    <t>Hanger layout Drawings for Cathode and Anode Coater Corridors requested.</t>
  </si>
  <si>
    <t>Cable pull schedules
Cable supply inventory</t>
  </si>
  <si>
    <t>Area 200 Anode &amp; Cathode Corridor #1 tank layouts needed</t>
  </si>
  <si>
    <t>Delivery dates for cables &amp; tray - Anode &amp; Cathode Line 1</t>
  </si>
  <si>
    <t>Cable Tray Layout Drawings Needed</t>
  </si>
  <si>
    <t xml:space="preserve">JEG kick off, expedite pipe design / install download get JEG mobilized starting 12/4.  </t>
  </si>
  <si>
    <t xml:space="preserve">Fire suppression system definition needed.  
   Areas 100-500 requeted from Conti Fire.  </t>
  </si>
  <si>
    <t xml:space="preserve">Coater Lights missing - </t>
  </si>
  <si>
    <t>Identify 1F bridge work durations with and without ovens/blowers installed.  Net savings?</t>
  </si>
  <si>
    <t>e-Stops crate locations to be provided by Hirano</t>
  </si>
  <si>
    <t xml:space="preserve">JW requesting support for discolored ductwork damaged in shipment.  </t>
  </si>
  <si>
    <t>Roll Map define work scope, timing, plans to support.</t>
  </si>
  <si>
    <t>Avaco Kick Off planned for 12/27 for FA</t>
  </si>
  <si>
    <t>Panel drawings needed Anode/Cathode</t>
  </si>
  <si>
    <t>Delivery / Install timing for dust collectors, FFU, EFU</t>
  </si>
  <si>
    <t xml:space="preserve">Define Roll Press Schedule, List of Contractors, OEMs to start preparations.  </t>
  </si>
  <si>
    <r>
      <t xml:space="preserve">Need confirmation on the Hirano drawings posted to Copper Range, 
</t>
    </r>
    <r>
      <rPr>
        <sz val="12"/>
        <color rgb="FFFF0000"/>
        <rFont val="Calibri"/>
        <family val="2"/>
        <scheme val="minor"/>
      </rPr>
      <t>Is this the final release?  
Is there another release planned?</t>
    </r>
  </si>
  <si>
    <r>
      <t xml:space="preserve">Drawings to be released Wed 11/15 (Ovens) - submitted.
   Top / Back - Released by 11/22 
    Incl Anode and Cathode
    Update tomorrow with Wooshin
(11/20.23)
* Oven part completed data sharing (11/17)
* Top/Back part is working on
(11/27.23)
* Drawing sharing completed
Wooshin requesting two weeks to complete Top/Back designs.  
12/5:  Wooshin communicated "concept only" for tray layout...?  
Conti to dimension to proceed.  Building to current drawing.  
</t>
    </r>
    <r>
      <rPr>
        <sz val="12"/>
        <color rgb="FFFF0000"/>
        <rFont val="Calibri"/>
        <family val="2"/>
        <scheme val="minor"/>
      </rPr>
      <t xml:space="preserve">12/19:  Top and Back cable tray drawings not available.  Wooshin to provide ASAP.  
12/26:  Same status as 12/19.  Design complete, checking with OEMs.  Plan to finish reviews this week, Wooshin to submit to Copper Range by 1/3.  </t>
    </r>
  </si>
  <si>
    <t>SAIL</t>
  </si>
  <si>
    <t>VEC</t>
  </si>
  <si>
    <t>LGES</t>
  </si>
  <si>
    <t xml:space="preserve">Latest FOB dates to be communicated, track weekly for updates / changes.  </t>
  </si>
  <si>
    <t>Documentation requirements, reporting, QC (redlines, leak testing, continuity, etc)</t>
  </si>
  <si>
    <t xml:space="preserve">Isolation Valves recommended for a "phased start up".  Addition of four valves required.  Approval of change and costs needed.  </t>
  </si>
  <si>
    <t xml:space="preserve">Laydown area, additional preparation including gravel install needed.  </t>
  </si>
  <si>
    <t xml:space="preserve">Verify Key Dates ("by others"):
  Power on to SRP bus
  Nitrogen System Complete
  Boiler System Complete
  Plant NMP Feed Line
   Water supply to SRP area </t>
  </si>
  <si>
    <t>Confirm NMP need date for system commissioning based on RTSO progress Mixing/Coating</t>
  </si>
  <si>
    <t xml:space="preserve">DI Water Pump accessibility.  </t>
  </si>
  <si>
    <t xml:space="preserve">Design comparison for MI2 &amp; UC3 designs for NMP circulation system, include level of insulation and gasket specifications.
Ultium to evaluate design change request and specify details of change.  </t>
  </si>
  <si>
    <t>MEC</t>
  </si>
  <si>
    <t>TBC</t>
  </si>
  <si>
    <t xml:space="preserve">Mark / Kevin </t>
  </si>
  <si>
    <t>GM / Ultium</t>
  </si>
  <si>
    <t>GM: J. MacLean</t>
  </si>
  <si>
    <t xml:space="preserve">Reviewing clearance access for maintenance.  </t>
  </si>
  <si>
    <t>MEC
IICC / VEC</t>
  </si>
  <si>
    <t>PCE</t>
  </si>
  <si>
    <t>Need BOM of ALL cable tray, strut, rod, etc ordered and timing of when balance of material will arrive onsite</t>
  </si>
  <si>
    <t>Need delivery date for Line 1 MCC Panels</t>
  </si>
  <si>
    <t>Need Limit switches and dustbin high level switches for DC Towers</t>
  </si>
  <si>
    <t>PCE needs terminals labeled in the touch panels &amp; all RIO panels to be installed on the 2nd floor on Anode &amp; Cathode (this came up at U2 and just trying to get ahead of it if it becomes and issue on U3)</t>
  </si>
  <si>
    <t>Need schematics for AC / DC towers</t>
  </si>
  <si>
    <t>Core Holes</t>
  </si>
  <si>
    <t>SRP Fiber Material: Has the fiber, converters, fan out kits etc been ordered? Need delivery / timing and cut sheets on all parts ordered</t>
  </si>
  <si>
    <t>Need installation date for panel designated for IQC Room - Panel PLF6-1-2</t>
  </si>
  <si>
    <t>What is the red tag date for the IQC Room?</t>
  </si>
  <si>
    <t>There are discrepancies between the bus schedules and what is needed for install for the High Pressure Cleaners and the Water Heaters - on the bus schedules there are only (4) High Pressure cleaners shown with (6) to install and there are only (8) Water Heaters shown with (12) to install</t>
  </si>
  <si>
    <t>The CAD file showing the IQC room does not match the actual IQC Room dimensions / layout. We need the CAD file adjusted to reflect the true layout of the IQC Room</t>
  </si>
  <si>
    <t>Fire Sprinkler Interference - Cathode Cable Tray</t>
  </si>
  <si>
    <t>Cathode Pre-Mixer 1-3 damaged, to be replaced.  FOB end of January out of Korea (TBC by TSI).</t>
  </si>
  <si>
    <t xml:space="preserve">Missing Gantry Hoist for 1-2, 1-3, 1-4.  When will these ship and be on site?
	Only 1-1 on-site – </t>
  </si>
  <si>
    <t xml:space="preserve">Motor Cover Plate (black &amp; yellow striped floor plate) is slightly too small.  The lip of the covers sit on the concrete floor about ½” around the edges.  There is enough play in the steel beam supports under the plate that this could potentially fall into the hole if bumped.  (permanent floor covering provided by TSI – timing – TBD).  Plan needed to address.  </t>
  </si>
  <si>
    <t xml:space="preserve">Need updated Platform drawings / install manual.  The drawings we have on hand do not match the material on site.   </t>
  </si>
  <si>
    <t>Cathode sprinkler head moves (2x @ E9.5 column 1F)</t>
  </si>
  <si>
    <t>RO skid disconnect / piping install clash.</t>
  </si>
  <si>
    <t>Use of Junction boxes for all PD &amp; BTN mixers.</t>
  </si>
  <si>
    <t>Coater AC5 panel drives (6) missing - track for future delivery</t>
  </si>
  <si>
    <t>09/19/23 - TSI has stated that LGENS has requested to modify MCC Panels. MCC Panels will be delayed per TSI to mid-November to ship from Korea. 
9/26:  Mid December arrival.  Need to review schedule impact.
10/3/23: PCE / IICC to review impact on schedule.
10/10 - Continue to monitor schedule, depends on meeting other committments.  
11/6: TSI to re-confirm. 
11/14:  Status? Shipped 11/1, roughly 45 days
(11/16)
* LGES requests the logistics team to transport the equipment by 12/1 (11/14)
* GM SAIL (Don Jana) confirmed that transportation is necessary by 12/15
All panels arrived 11/27, except console panel.  To be confirmed.  
PCE Install Date?
12/19 - PCE still needs confirmation of EMF panels - PCE &amp; TSI searching.  Location sent 12/26.</t>
  </si>
  <si>
    <t xml:space="preserve">Ghafari </t>
  </si>
  <si>
    <t>TSI / Mazella</t>
  </si>
  <si>
    <t>Superior</t>
  </si>
  <si>
    <t>TBD</t>
  </si>
  <si>
    <t>SAIL/GM</t>
  </si>
  <si>
    <t>Align with Mixing
TBD</t>
  </si>
  <si>
    <t xml:space="preserve">Superior to update bus schedules.  </t>
  </si>
  <si>
    <t>IPD</t>
  </si>
  <si>
    <t>Follow up with Quincy on finding support at IPD.</t>
  </si>
  <si>
    <t xml:space="preserve">Delivery date needed ASAP.  
Material on-site.  Need drawings, install direction and anchors.  
Is the Mazella beam on-site?  </t>
  </si>
  <si>
    <t xml:space="preserve">Need updated drawings to match material on-site + installation manuals, torque specifications, etc.  </t>
  </si>
  <si>
    <t>Shambaugh</t>
  </si>
  <si>
    <t xml:space="preserve">Awaiting confirmation </t>
  </si>
  <si>
    <t xml:space="preserve">TSI to propose solution.  
TSI to mark proposed disconnect location on floor for rewview with PCE.  </t>
  </si>
  <si>
    <r>
      <t xml:space="preserve">In Utility Matrix, the MCCB for each PD Mixer panel is sized for 500A, but at UC2, it was increased to 600A due to breaker sizing required by code. By the FLA shown in the Utility Matrix, it should be increased to 600A.
</t>
    </r>
    <r>
      <rPr>
        <sz val="12"/>
        <color rgb="FFFF0000"/>
        <rFont val="Calibri"/>
        <family val="2"/>
        <scheme val="minor"/>
      </rPr>
      <t xml:space="preserve"> Need a confirmed Ultility Matrix for Coater Corridor as well.  </t>
    </r>
  </si>
  <si>
    <r>
      <t xml:space="preserve">TSI to double check
PCE planning for 600a
500a confirmed as correct, motor spec is lower than received.  Reflects UC2 Line 3.  
</t>
    </r>
    <r>
      <rPr>
        <sz val="12"/>
        <color rgb="FFFF0000"/>
        <rFont val="Calibri"/>
        <family val="2"/>
        <scheme val="minor"/>
      </rPr>
      <t xml:space="preserve">Utility matrix going to be re-issued - TSI to re-issue.  Due by 12/22.  PCE to issue material order by 12/29.  
12/26:  
TSI released and confirmed from LG/ENS to send to LG construction team.  </t>
    </r>
  </si>
  <si>
    <r>
      <t xml:space="preserve">Targeted install date was 1/8-1/12
When will 2-3 be installed?  Isolation valves?  
1) Need build/ship date from TSI.  
     Mixer and Tank module to ship in April - onsite in June (?)
2) Team to evaluate impact on Line 1 Cathode install (BMC/PCE/Conti M)
Line 3 PO done, on-order.  TSI to provide more detail on expediting replacment and scope.  Ship date for 3-3.
Can the replacement be shipped piece meal?  </t>
    </r>
    <r>
      <rPr>
        <sz val="12"/>
        <color rgb="FFFF0000"/>
        <rFont val="Calibri"/>
        <family val="2"/>
        <scheme val="minor"/>
      </rPr>
      <t>Use existing skid as a potential?
TSI to provide drawing of 3-3 for comparison.</t>
    </r>
  </si>
  <si>
    <r>
      <rPr>
        <sz val="12"/>
        <color rgb="FFFF0000"/>
        <rFont val="Calibri"/>
        <family val="2"/>
        <scheme val="minor"/>
      </rPr>
      <t>Schedule for Drawing Releases?</t>
    </r>
    <r>
      <rPr>
        <sz val="12"/>
        <rFont val="Calibri"/>
        <family val="2"/>
        <scheme val="minor"/>
      </rPr>
      <t xml:space="preserve">
</t>
    </r>
  </si>
  <si>
    <t xml:space="preserve">List of Field Devices identifying which panels they connect to.  </t>
  </si>
  <si>
    <t>12/26/2023 now 1/12/23</t>
  </si>
  <si>
    <t xml:space="preserve">Termination Books - all fall under line item 10 </t>
  </si>
  <si>
    <t>1/9/2023 now 1/12/23</t>
  </si>
  <si>
    <r>
      <t xml:space="preserve">2 containers arrived.  Content TBD.  Request to move into building.  
In building, need to inventory.  
(11/20.23)
* Completed move into the factory
   (located in Cathode No. 2)
* Wooshin to check parts (11/27)
Packing list provided by Wooshin
Status:?  Final check of fittings in the ovens.  Conti providing feedback
Confirm by 12/15 based on oven invetory.  
Conti checking Ovens this week.  Potential High Risk if not part of Oven delivery.
</t>
    </r>
    <r>
      <rPr>
        <sz val="12"/>
        <color rgb="FFFF0000"/>
        <rFont val="Calibri"/>
        <family val="2"/>
        <scheme val="minor"/>
      </rPr>
      <t xml:space="preserve">Ovens being unpacked, ladder tray, fittings, etc. still TBD.  Conti &amp; Wooshin reviewing delivery contents to determine missing parts.  </t>
    </r>
    <r>
      <rPr>
        <sz val="12"/>
        <rFont val="Calibri"/>
        <family val="2"/>
        <scheme val="minor"/>
      </rPr>
      <t xml:space="preserve">
Conti only waiting on the ladder tray fittings - 3 or 4 week of Jan</t>
    </r>
  </si>
  <si>
    <t>12/26/2023 now 1/29/2023</t>
  </si>
  <si>
    <t>Layout/Drawings, BOM, Installation Manuals, Welding Specficiations, Fabrication Sheets.
Welding spec to be submitted for approval.  IICC to ask JW for approval.
JW to approve welding spec.  
JEG following IPD welding spec</t>
  </si>
  <si>
    <t xml:space="preserve">To be discussed in Coater team meeting on 12/20.
JEG reviewing 10" weld timing and branch piping.
1/9/24 - next Tuesday to provide follow up/answer  </t>
  </si>
  <si>
    <t>Conti Elec</t>
  </si>
  <si>
    <t>Roll Press - conti would like to start pull ahead. Release of equipment schedules</t>
  </si>
  <si>
    <t>AMS</t>
  </si>
  <si>
    <t xml:space="preserve">IPD duct work interference. Chase with facility taking a look at it and will get it handled per Joe Arnold </t>
  </si>
  <si>
    <t>Wooshin wants conti to hold off on tray above ovens</t>
  </si>
  <si>
    <t>12/26/2023 now 1/12/2024</t>
  </si>
  <si>
    <r>
      <t xml:space="preserve">09/19/23 - Need panel drawings labled completely from TSI. TSI to review their team members internally and report back to the team. 
9/26/23 - Continue to monitor to avoid in future.
11/.29:  All RIO panels still need to be labeled.  PCE reviewed panels this week - not labeled.  Support from TSI Needed to label. </t>
    </r>
    <r>
      <rPr>
        <sz val="12"/>
        <color rgb="FFFF0000"/>
        <rFont val="Calibri"/>
        <family val="2"/>
        <scheme val="minor"/>
      </rPr>
      <t xml:space="preserve"> 12/1 TSI engineer coming to support labels for RIO panels.  Target completion by 12/7.
(12/01)
Name tag : TSI member is putting tags on it.(12/1~).  Labeling on-going.  Continue to monitor.</t>
    </r>
    <r>
      <rPr>
        <sz val="12"/>
        <rFont val="Calibri"/>
        <family val="2"/>
        <scheme val="minor"/>
      </rPr>
      <t xml:space="preserve">
1/9/24 - monitor going forward</t>
    </r>
  </si>
  <si>
    <t>12/26/2023 now 1/20/2024</t>
  </si>
  <si>
    <r>
      <rPr>
        <strike/>
        <sz val="12"/>
        <rFont val="Calibri"/>
        <family val="2"/>
        <scheme val="minor"/>
      </rPr>
      <t>Monorail layout for Lines 2, 3, 4 needed,</t>
    </r>
    <r>
      <rPr>
        <sz val="12"/>
        <rFont val="Calibri"/>
        <family val="2"/>
        <scheme val="minor"/>
      </rPr>
      <t xml:space="preserve"> When is material going to be here?</t>
    </r>
  </si>
  <si>
    <t>PCE proposal from UC2 to be reviewed after the meeting.
TSI to review proposal from PCE 12/13.
1/9/24 - shambaugh to relocate, and PCE to install a cover</t>
  </si>
  <si>
    <t xml:space="preserve">Pipe Labeling for mechanical install.  Who is providing labels?  </t>
  </si>
  <si>
    <t>ASI</t>
  </si>
  <si>
    <t>Layout of AGV'S Anode and cathode</t>
  </si>
  <si>
    <t xml:space="preserve">Layout of AGV's for mixing rooms </t>
  </si>
  <si>
    <t>Install manuals for All FA equipment</t>
  </si>
  <si>
    <t>Overall building and conveyor layout with column numbers.</t>
  </si>
  <si>
    <t>Equipment installation drawings needed.  
Modified drawings sent, not on CR yet.  
Drawings to be uploaded today.  (using the same VDL centerline)</t>
  </si>
  <si>
    <t xml:space="preserve">Electrical panel locations within Area 100 layout to be re-confirmed.  </t>
  </si>
  <si>
    <t>Cowintech</t>
  </si>
  <si>
    <t xml:space="preserve">Malyk to follow up with Cowin Tech
Need input &amp; coordination from Kiju
Still in sourcing at Ultium.
No mixing AGV's. in Conti scope.  Cowintech equipment, scope of charging to be discussed. </t>
  </si>
  <si>
    <t xml:space="preserve">Old versoin on CR.
12/22 last update available on CR.  ASI to check.  </t>
  </si>
  <si>
    <t xml:space="preserve">Malyk to follow up with Cowin Tech
Need input &amp; coordination from Kiju
Still in sourcing at Ultium.
No mixing AGV's. in Conti scope.  Cowintech equipment, scope of charging to be discussed. 
In sourcing through Ultium - no time frame at this moment, much later down the road </t>
  </si>
  <si>
    <t>Uploaded.  ASI to check.  Confirm 100% complete.  
In process - moving forward right now. Cowintech - 2-3 updated drawings still will be completed 1/15 mezz</t>
  </si>
  <si>
    <t>Raw material stocker crane panel moved to oppposite side in UC1, UC2.  
Panel location is correct per Cowintech</t>
  </si>
  <si>
    <t xml:space="preserve">Avaco </t>
  </si>
  <si>
    <t xml:space="preserve">ASI - Anchors, and Drill. Ordered through Hilti </t>
  </si>
  <si>
    <t xml:space="preserve">Anode #1-1 between duct and wall - Gap of 5mm, finish with chemical resistant silicone </t>
  </si>
  <si>
    <t>SUS plate fill in - requested to fill in behind AHUs and door openings between rooms. 
1) 6mm vs 4mm between corridor and mixing room
2) where is fill in required between control room, component cleaning room, loading dock area, etc?</t>
  </si>
  <si>
    <t>Lines 2-4 Core Hole Drawings -
Line 2 Anode - 1/23
Line 2 Cathode - 1/30?</t>
  </si>
  <si>
    <t xml:space="preserve">Hirano follow up requested.  
Wooshin to follow up with Hirano and provide feedback.  Wooshin checking inventory, plan to turnover to Conti 1/5.  
1/9/24 - Wooshin has not turned over anything, just has the stands 
1/16 - Conti received the crate information and will go through tomorrow </t>
  </si>
  <si>
    <t xml:space="preserve">Sitting inside the building currently. </t>
  </si>
  <si>
    <t>Daejin</t>
  </si>
  <si>
    <t xml:space="preserve">2nd floor approved to proceed </t>
  </si>
  <si>
    <t xml:space="preserve">IPD duct work to Joongwon duct work not the same size. </t>
  </si>
  <si>
    <t>Compressed Air - material, design, specification? Who owns design procurement of the pipe</t>
  </si>
  <si>
    <t xml:space="preserve">Back stage staircase not getting put in - TSI piping interfere </t>
  </si>
  <si>
    <r>
      <t xml:space="preserve">12/26 Planning - for discussion:
  </t>
    </r>
    <r>
      <rPr>
        <sz val="12"/>
        <color rgb="FFFF0000"/>
        <rFont val="Calibri"/>
        <family val="2"/>
        <scheme val="minor"/>
      </rPr>
      <t xml:space="preserve">Power on SRP bus:  3/2/24
  Nitrogen system: 4/1/24 (Piping readiness by JEG?)
  NMP needed: 4/15/24 - &gt; 5/15/24 now tentative
  Boiler System: BMC/JEG planning on 2/22/24.  Complete 5/24/24?  </t>
    </r>
    <r>
      <rPr>
        <sz val="12"/>
        <rFont val="Calibri"/>
        <family val="2"/>
        <scheme val="minor"/>
      </rPr>
      <t xml:space="preserve">
1/9/24 - NMP and Nitrogen will get pushed </t>
    </r>
  </si>
  <si>
    <t>10/3 - PID uploaded, PCE to review.  
10/10: Need a list of field devices by skid to be installed by 10/31
Instrument list uploaded on CR.  
Updated list for Anode uploaded, PCE to review and provide feedback.  TSI to provide file path.  
PCE looking for device numbers to plan term and pull packages.  PCE to check ISO's.  
10/31 - device list in 3 weeks - 11/21 list
11/7 - TSI had a discussion with PCE regarding to clarify request.  
11/21 - draft version sent today, P&amp;ID sent, adding what is in/out 
TSI is adding more to the list. What has/hasnt been installed. TSI to provide information within a week
11/29:  Need to filter list by ship lose, P&amp;ID shows dividing line for what is on/off skid.  PCE to review if designation is enough.  
(12/01)
Instrument List : Uploaded on Copper Range(11/28).  
12/12:  PCE feedback: Incomplete.  Yubin to follow up on completing this per PCE.
12/19 - Yubeen from TSI is working on marking up P&amp;IDs to complete the list of field devices.
Continue to complete list.
1/9/24 - anode cathode complete by 1/12/24
1/16 - Yubeen sent first draft, and PCE to review. Leave open 1 more week</t>
  </si>
  <si>
    <t>Last week of December for supplier decision and schematic availability.  Interface meeting btw TSI &amp; Ghafari will be needed.  Assumes all AC/DC towers.
1/16 - Quincy to follow up with Don</t>
  </si>
  <si>
    <t>BMC/PCE</t>
  </si>
  <si>
    <t xml:space="preserve">Door Fill Ins. Between rooms - what is the detail </t>
  </si>
  <si>
    <t>All Area 100 Electrical Equipment - As early as we can get it</t>
  </si>
  <si>
    <t xml:space="preserve">Wooshin Connection List - Panels R1, R2 and Panel U </t>
  </si>
  <si>
    <t>Anode 2F - Gantry Hoist Structures. Had to pack multiple spare shims that now leave a gap between the base plate and floor. Is this acceptable?</t>
  </si>
  <si>
    <t>GAD drawings for Anode and Cathode.
Sign off sheets for each piece 
Drip pans - crate info, layout, ID
Equipment Elevations
Sequence of Install
Assistance in Building material request sheets</t>
  </si>
  <si>
    <t>Joong Won DCR response to AMS - How to proceed</t>
  </si>
  <si>
    <t>Pit wall Sus Plate layout confirmation.  One wall or Two?  East or West Wall</t>
  </si>
  <si>
    <t>Sus Plate Layout for Coating Review - Confirm plate layout with FA equipment layout.  Modifcations needed to avoid FA?</t>
  </si>
  <si>
    <t>DCR submitted</t>
  </si>
  <si>
    <t>Conti E</t>
  </si>
  <si>
    <t xml:space="preserve">Cable Duct / Hirano Air Duct interference 2F
</t>
  </si>
  <si>
    <t>Pedestrian door access Anode #1 Coater 2F</t>
  </si>
  <si>
    <t>Cathode 2F IPD Duct interference with Hirano duct installation</t>
  </si>
  <si>
    <t>Joong Won</t>
  </si>
  <si>
    <t>IICC / subs cannot support - not budgeted for time and/or funding.  
1/9/24 - reevaluate this issue
Cleaning process to address.</t>
  </si>
  <si>
    <t xml:space="preserve">In process.  </t>
  </si>
  <si>
    <t xml:space="preserve">10/31 walk planned.
Laydown space south of ring road needs to be prepared.  BMC communicating "not in scope". Grade it flat, and that is all at this moment. Coordinate through Alan 
Plan to complete?
11/7 - Don following up with Alan
12/5 - To be complete by 12/4
Latest - Ring Road option likely plan of record.  
Quote for matting provided by VEC.  Feedback needed.
East side - latest, further direction from GM/LG </t>
  </si>
  <si>
    <r>
      <t xml:space="preserve">To be clarified PCE &amp; IICC
Cathode PLC panel out to SRP PLC panels
Will go through profinet - send  term locations next week
Has a material for this SOW been ordered? Answer next week 
MEC/TSI review next week on hand-off
(12/01)
A meeting about communicating between Mixer and SRP will be held on 6th of December.(LG, TSI, MEC)
Cable/Tray to be purchased and shppped from Korea.  
TSI providing material, drawings on Copper Range...Install TBD?
Shipping dates to be provided next week (TSI).
</t>
    </r>
    <r>
      <rPr>
        <sz val="12"/>
        <color rgb="FFFF0000"/>
        <rFont val="Calibri"/>
        <family val="2"/>
        <scheme val="minor"/>
      </rPr>
      <t xml:space="preserve">12/26:  To be checked with HQ.  Yubeen to provide dates.  </t>
    </r>
    <r>
      <rPr>
        <sz val="12"/>
        <rFont val="Calibri"/>
        <family val="2"/>
        <scheme val="minor"/>
      </rPr>
      <t xml:space="preserve">
1/9/24 - air freight and here by 1/20
1/16 - fiber was received, not correct.</t>
    </r>
    <r>
      <rPr>
        <sz val="12"/>
        <color rgb="FFFF0000"/>
        <rFont val="Calibri"/>
        <family val="2"/>
        <scheme val="minor"/>
      </rPr>
      <t xml:space="preserve"> Yubeen checking on converters and fan out kits</t>
    </r>
  </si>
  <si>
    <t>Location changed.  Removed, not reinstalled.  
Superior waiting on change order. 
Review with Alan Thompson  --&gt; Quincy tracking, provide status.</t>
  </si>
  <si>
    <t>Continue to track.</t>
  </si>
  <si>
    <t>Looking for second option. Quincy talking with Ultium. TSI speaking with team
1/23: Team met, fill small gaps with Silicone.  Specs to be prvoided by GM Quincy.</t>
  </si>
  <si>
    <t>Line 2 tracked.  3 &amp; 4 TBD.  Repeat item.</t>
  </si>
  <si>
    <t xml:space="preserve">Installation sequence for the coater corridor </t>
  </si>
  <si>
    <t xml:space="preserve">Cable Pull Schedules needed for Coater Corridor equipment. </t>
  </si>
  <si>
    <t xml:space="preserve">Missing trough to RIO panel - </t>
  </si>
  <si>
    <t xml:space="preserve">Piping arrangement drawing for SRP trestle needed for cable tray and utilities.  </t>
  </si>
  <si>
    <t xml:space="preserve">Main pipiing pneumatic control valves - who is supplying, when - build sequence?  When to install relative to  system commissioning.  </t>
  </si>
  <si>
    <t>Terminal Boxes needed to address cable layout revisions
1.	We need updated drawings showing where these boxes are supposed to be installed.
2.	We need the Cable Matrix updated to show cables going from the panels to Terminal boxes.
3.	We will need to have the Added Cables from the new Terminal Boxes to the field devices added to the Cable Matrix.
4. Termination info needed.</t>
  </si>
  <si>
    <t xml:space="preserve">Wooshin to provide material.  
Quantity: 150+
Need by date:12/26
Status needed by 12/12 COB.  78 sent with Ovens.  Wooshin to locate.
  Remaining terminal boxes to be ordered by Wooshin
12/19:   1-4 Due as part of the final 12/29 submission
Wooshin requesting 12/29 + 2-3 days to finalize.  </t>
  </si>
  <si>
    <t>Input for Sus Plate planning
TSI reworkng tank and water heater layouts.  Two weeks to complete.
12/22 completion target.
GAD drawings to be submitted 1/24</t>
  </si>
  <si>
    <r>
      <t xml:space="preserve">To be delivered to Conti Warehouse by 12/20.
Delivery date TBC.  
1/9/24 - back order till end of Jan.
1/16 - received 119 of 140 
</t>
    </r>
    <r>
      <rPr>
        <sz val="12"/>
        <color rgb="FFFF0000"/>
        <rFont val="Calibri"/>
        <family val="2"/>
        <scheme val="minor"/>
      </rPr>
      <t>1/23 - Conti to recheck inventory to close</t>
    </r>
  </si>
  <si>
    <t>Hot Oil Piping Support Design needed to cost and fabricate to address scope gap.  Field Order needed</t>
  </si>
  <si>
    <t>AMS prepared to fabricate/install right away 
To be bundled with "duct gaps" FO and address accordingly.</t>
  </si>
  <si>
    <t xml:space="preserve">
GAD drawings to be submitted 1/24</t>
  </si>
  <si>
    <t>BMC to issue DCR.  Waiting on approval</t>
  </si>
  <si>
    <t xml:space="preserve">Anchor bolts replacements, no zinc, move to stainless.  </t>
  </si>
  <si>
    <t xml:space="preserve">ASI to issue DCR w/ costs - Cowintech to purchase.  
</t>
  </si>
  <si>
    <t xml:space="preserve">Chemical anchors likely frozen (out of spec).  </t>
  </si>
  <si>
    <t>Directed to sleeve all encoder cables in seal tight and pull through cable tray. Recommended to pull through 3/4 and 1 inch seal tight and pull through the raceway</t>
  </si>
  <si>
    <t xml:space="preserve">Since Hirano manufactured the equipment and disassembled them, Wooshin unable to comprehend accurate data. Wooshin currently not in the cable connection stage.
Follow up with Wooshin for update.  
Repeat Issue </t>
  </si>
  <si>
    <t>Kiju to supply FA layout, compare with Daejin plate layout as next step.
Minkoo will send update tomorrow 1/24.  
1/30 - Kiju answer needed</t>
  </si>
  <si>
    <t>Expansion loops interfering with building steel - Line 1</t>
  </si>
  <si>
    <t xml:space="preserve">JEG to issue DCR
1/23 walk to review.
</t>
  </si>
  <si>
    <t>JEG to issue DCR
Hirano valve?
Install before the pressure test</t>
  </si>
  <si>
    <t>Norris</t>
  </si>
  <si>
    <t xml:space="preserve">Roll Leveling - Who is handling the work?  </t>
  </si>
  <si>
    <t>Duct work fix on site - Welding. Will submit a financial DCR</t>
  </si>
  <si>
    <t xml:space="preserve">White Steel Support - Conti Mechanical/Paynecrest. What was done at UC2? </t>
  </si>
  <si>
    <t>Installation dates for panels powering the AC/DC Tower</t>
  </si>
  <si>
    <t>Line 2 - cable schedule dates, one month need date</t>
  </si>
  <si>
    <t>TSI/Quincy</t>
  </si>
  <si>
    <t xml:space="preserve">1/30 - TSI to ask designer </t>
  </si>
  <si>
    <t>Polishing Procedure on the DI Water - Any location there is a butt weld</t>
  </si>
  <si>
    <r>
      <t xml:space="preserve">TSI to review and provide plan to address.  
(Note: Issue was noticed on Anode 1-2:  we have barricades around this area to keep people off the plate due to this issue.)
TSI - Propose to add shims.  Looking for more long term solution.  
</t>
    </r>
    <r>
      <rPr>
        <sz val="12"/>
        <color theme="1"/>
        <rFont val="Calibri"/>
        <family val="2"/>
        <scheme val="minor"/>
      </rPr>
      <t xml:space="preserve">
12/26:  TSI to provide short term / long term plan of action to address.  Field Fix?  Re-order in larger size?  </t>
    </r>
    <r>
      <rPr>
        <sz val="12"/>
        <rFont val="Calibri"/>
        <family val="2"/>
        <scheme val="minor"/>
      </rPr>
      <t xml:space="preserve">
1/9/24 - TSI having one last discussion tomorrow and will proceed
1/16 - Yubeen to meet with Minboo tomorrow 130 pm
</t>
    </r>
    <r>
      <rPr>
        <sz val="12"/>
        <color rgb="FFFF0000"/>
        <rFont val="Calibri"/>
        <family val="2"/>
        <scheme val="minor"/>
      </rPr>
      <t>1/23 - Still negotiating with LG.  BMC offering to weld in new material as a possible resolution.  BMC to submit for TSI to review and approve.
1/30 - Yubeen to respond in DCR format</t>
    </r>
    <r>
      <rPr>
        <sz val="12"/>
        <rFont val="Calibri"/>
        <family val="2"/>
        <scheme val="minor"/>
      </rPr>
      <t xml:space="preserve">
</t>
    </r>
  </si>
  <si>
    <t xml:space="preserve">Define transitions for doors.  6mm plate as soltuion.
1/30 - walk thru with Quincy </t>
  </si>
  <si>
    <t xml:space="preserve">Allied </t>
  </si>
  <si>
    <t>Single Unit Strut - Wednesday arrival</t>
  </si>
  <si>
    <t>Multiple drawings with same drawing number - Avaco states this is how they do business</t>
  </si>
  <si>
    <t xml:space="preserve">Seeing drawings with no description or part number </t>
  </si>
  <si>
    <t xml:space="preserve">Drawings call out both a main part and a mirrored part </t>
  </si>
  <si>
    <t>Shipment trackers need part numbers in description so ASI knows what part number they are pulling</t>
  </si>
  <si>
    <t xml:space="preserve">200 Brass datums do not match with Avaco drawings </t>
  </si>
  <si>
    <t>200/300 Anchors and epoxy will have the same issue as 100. Need count of anchors from Avaco</t>
  </si>
  <si>
    <t>Jumbo Roll Stockers for Area 200 - Descriptive material pull sheet</t>
  </si>
  <si>
    <t xml:space="preserve">All installation manuals from foil to pancake stocker uploaded by 1/26
Avaco to respond in email
</t>
  </si>
  <si>
    <t xml:space="preserve">Avaco will separate the main and mirrored </t>
  </si>
  <si>
    <t xml:space="preserve">Avaco will adjust the description </t>
  </si>
  <si>
    <t xml:space="preserve">Humidification Units </t>
  </si>
  <si>
    <t xml:space="preserve">??? </t>
  </si>
  <si>
    <r>
      <t xml:space="preserve">12/5:  LG requesting IICC to follow Wooshin direction.  IICC requesting Hirano agreement in writing to deviate from Hirano drawings.  Hirano drawings will not be updated to reflect Wooshin changes.  
12/12:  Multiple clarifications ongoing...when will cable pull schedule be frozen?
(12/11.23)
* Confirm that Hirano agrees to the Wooshin installation guide
- If necessary, a mail with the content will be sent
Clean Up Pass needed to incorporate all changes.  Wooshin date: ? 12/15 
Lastest update 12/15 uploaded to Copper Range.  
12/19 committed to as Final Date for changes.  
Need Wooshin feedback for final design freeze.  
   Changes from Hirano submitted 12/19
    Wooshin proposes 12/29 for final cable schedule
    To accelerate, Wooshin will release pull schedule by panel (17 panels AC1:? , AC2: ?...)
Changes after freeze date will be rejected and added to Continuous Improvement work/budget.  
179 corrections needed in 1 panel 
1/16 - everything uploaded to CR 1/15 - Conti digging through this now
Cable matrix will be requested next 
</t>
    </r>
    <r>
      <rPr>
        <sz val="12"/>
        <color rgb="FFFF0000"/>
        <rFont val="Calibri"/>
        <family val="2"/>
        <scheme val="minor"/>
      </rPr>
      <t xml:space="preserve">1/23:  Winder/Un-winder information needed.  Conti working through info with Wooshin.  C1/C2 need to be addressed.  
Cathode submission needed.  Wooshin to start. </t>
    </r>
    <r>
      <rPr>
        <sz val="12"/>
        <rFont val="Calibri"/>
        <family val="2"/>
        <scheme val="minor"/>
      </rPr>
      <t xml:space="preserve"> 
1/30 - Wooshin to submit by Friday 
2/6 - Conti still working through it</t>
    </r>
  </si>
  <si>
    <t>2/2/2024 now 2/13/24</t>
  </si>
  <si>
    <t>24 Additional Oil Heaters - Per the IFR</t>
  </si>
  <si>
    <t xml:space="preserve">LG has stated not in UC3, Dunham saying still in UT matrix. 
</t>
  </si>
  <si>
    <t>Inspection Equipment - Mr. Park cannot find. N-SYS, Glim - BMOU2454560, Cegu4821805</t>
  </si>
  <si>
    <t>Two extra panels will displace Superior panel - New location needed</t>
  </si>
  <si>
    <t>Damage Type VC3GUN Disconnect on AADR132 Skid - Need Replacement. Second floor anode</t>
  </si>
  <si>
    <t xml:space="preserve">TSI  </t>
  </si>
  <si>
    <t>2/6 - hardware is on site, sent to the anode second floor with Conti material. TSI to speak with Allied</t>
  </si>
  <si>
    <t xml:space="preserve">Updated Drawings - Support hanger drawings </t>
  </si>
  <si>
    <t xml:space="preserve">TSI to make recommendation based on U2.  
2/6 - on site 2/13 </t>
  </si>
  <si>
    <t>Line 1 complete, working on material for lines 2-4</t>
  </si>
  <si>
    <t>Conti Fire</t>
  </si>
  <si>
    <t xml:space="preserve">Temp walls in the boiler rooms - Elevation of pipe and how high it needs to go. Cathode 4 lines </t>
  </si>
  <si>
    <t>1/3/2024 now 1/17/24 now 2/14/24</t>
  </si>
  <si>
    <t>Requesting to upload CAD drawing to CR</t>
  </si>
  <si>
    <t>Area 200 Epoxy Floor - Holding up Layout</t>
  </si>
  <si>
    <t>Requesting layout for the fence</t>
  </si>
  <si>
    <t xml:space="preserve">CAD drawing rail, duct work, misc. </t>
  </si>
  <si>
    <t>Tracking update for Netzsch and EMF Cables</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</si>
  <si>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FA</t>
    </r>
    <r>
      <rPr>
        <b/>
        <sz val="18"/>
        <rFont val="Arial"/>
        <family val="2"/>
      </rPr>
      <t xml:space="preserve">                                                                                                                                                                                                                                                                                      </t>
    </r>
  </si>
  <si>
    <t xml:space="preserve">Duct work missing scope - need drawings / installation manuals to evaluate work and timing. Cathode Fix </t>
  </si>
  <si>
    <t>Waiting for Kane to physically mark the size of it 
2/7 Kane arrived on site and could not get on the stage</t>
  </si>
  <si>
    <t>1/30 - cable tray believed to small. Do we proceed with U2 installation way? Hirano for final say
2/6 - drop dead date will be 2/13 and we proceed with UC2
2/7 - per Jayden : sleeves must be installed for the whole green motor cable 
2/13 - directed to sleeve everything</t>
  </si>
  <si>
    <t xml:space="preserve">2/6 - line 2 right now is 2/19
60 joints Anode, and 70 in Cathode - AMS to look at this, found 12 additional joints </t>
  </si>
  <si>
    <t>Wooshin cable tray needs to move, TSI to hit sprinkler pipe. Move of 4100mm</t>
  </si>
  <si>
    <t>Hoist Steel missing for Line 1 - Now middle of March</t>
  </si>
  <si>
    <t>Clarification needed. 
@ RTSO Date: 6/7 (?)
Re-evaluate dates and options for provide NMP ahead of RTSO.
2/6 - before 7/8, nitrogen first week of April</t>
  </si>
  <si>
    <t>CES/TSI</t>
  </si>
  <si>
    <t xml:space="preserve">Layout requested to continue to progress the abatement process and install monorails earlier on lines 2-4.  Line 1 2nd floor released Anode/Cathode.  Working on Lines 2-4.
Date needed from TSI:?
Mazzella to prepare layout for lines 2-4 by 1/9.  Anode and Cathode.
1/9/24 - TSI to give us an answer later today
1/16 - hoist early march for Line 1. Power rail coming as well? Kevin Moon is checking
1/30 - TSI to get drawings 
2/13 - replacement beams will arrive this friday , and all beam connections </t>
  </si>
  <si>
    <t xml:space="preserve">Direction, layout (SOW) plan requested from TSI.  PCE to issue DCR. 
1/9/24 - need the full scope of work. Walk down tomorrow morning after whiteboard 
1/16 - waiting for material to arrive 1/20, then walk again to spot 
1/23:  Arrived by air 1/18.  TSI to check and inventory.  
1/30 - received 17 for anode and cathode. Friday 2/2/24
2/6 - received today, next week install
2/16 - received today </t>
  </si>
  <si>
    <t>Being requested by LG Mr.Kung. Quincy to follow up
1/23: Plate to be left out.  Alternative proposal?  TSI/GM to define.  
1/30 - proceed with the toe kick per GM Leadership
2/6 - Quincy and Kevin B going to walk this scope
2/13 - DCR to be made</t>
  </si>
  <si>
    <t>1/30 - pulling down drawings from BIM to CR - 
2/13 - Conti moving forward</t>
  </si>
  <si>
    <t xml:space="preserve">Structure up </t>
  </si>
  <si>
    <t xml:space="preserve">Concrete/Dirt finish work </t>
  </si>
  <si>
    <t xml:space="preserve">Columns interferences with Drip Pans in Corridor - Line 1 </t>
  </si>
  <si>
    <t>2/7/2024 now 2/16/24</t>
  </si>
  <si>
    <t xml:space="preserve">Anode second floor drip pan - wrong orientation </t>
  </si>
  <si>
    <t xml:space="preserve">Back coater mezz - clashing with platform currently existing </t>
  </si>
  <si>
    <t>TSI/GM</t>
  </si>
  <si>
    <t xml:space="preserve">Conti </t>
  </si>
  <si>
    <t xml:space="preserve">Installation Manuals uploaded in Archive folder </t>
  </si>
  <si>
    <t>4:15 Walk on 1/24 to verify with Kiju, Minkoo, and team.  
Additonal Epoxy needed + relocation of electrical racks.
ASI started on the foil roll. 
2/7 - enough work for a month. Need date for completion of epoxy
2/14 - completion by 2/21?</t>
  </si>
  <si>
    <t xml:space="preserve">Green light to layout foil stocker in Anode only. The wall is not straight according to Avaco 
2/7 - moving forward with foil. Avaco uploaded new drawing 
2/14 - foil and jumbo 1 on anode cleared to proceed, Cathode? </t>
  </si>
  <si>
    <t xml:space="preserve">ASI to review 
</t>
  </si>
  <si>
    <t>Check Sheets &amp; Installation Sheets</t>
  </si>
  <si>
    <t xml:space="preserve">Area 300 Drawings </t>
  </si>
  <si>
    <t>Avaco</t>
  </si>
  <si>
    <t>Engineer Fix for Anchor Bolts - Only to drill 90mm</t>
  </si>
  <si>
    <t>Conti Mechanical</t>
  </si>
  <si>
    <t xml:space="preserve">200 Drawings </t>
  </si>
  <si>
    <t>CIS/LG</t>
  </si>
  <si>
    <r>
      <t xml:space="preserve">Drawings Needed by </t>
    </r>
    <r>
      <rPr>
        <sz val="12"/>
        <color rgb="FFFF0000"/>
        <rFont val="Calibri"/>
        <family val="2"/>
        <scheme val="minor"/>
      </rPr>
      <t xml:space="preserve">March 1st </t>
    </r>
  </si>
  <si>
    <t>Grouting Specs - CIS bringing material</t>
  </si>
  <si>
    <t>Panel Schedule - 6-8 Week Lead Time</t>
  </si>
  <si>
    <t>Dunham</t>
  </si>
  <si>
    <t>Team</t>
  </si>
  <si>
    <t xml:space="preserve">Conti E </t>
  </si>
  <si>
    <t>Allied Vent</t>
  </si>
  <si>
    <t xml:space="preserve">Ship all remaining spiral and fittings </t>
  </si>
  <si>
    <t>Joongwon supplied small amount of materials for insulation. RL Bondy needs more material (screws,wire, adhesive)</t>
  </si>
  <si>
    <t xml:space="preserve">IFC Drawings - don’t match, Equipment schedules </t>
  </si>
  <si>
    <t>Dunham/Superior</t>
  </si>
  <si>
    <t>Relocate 13 disconnects on Cathode 1F</t>
  </si>
  <si>
    <t>Piping and blower 2-12 door clash - Cathode 2nd floor</t>
  </si>
  <si>
    <t>Avaco 200 drawing request</t>
  </si>
  <si>
    <t>2/13 - no updates on BIM
2/20 - leaving open until move</t>
  </si>
  <si>
    <t>Minkoo - Daejin quoting this work right now
2/26 - Anode, 3/4 Cathode - have to push Cathode 3/18
2/20 - Daejin has the PO for this work. Cathode 1 month after 3/26 start</t>
  </si>
  <si>
    <t xml:space="preserve">2/6 - TSI to field check. Conti checked and its not even close 
2/20 - TSI is investigating, couple weeks </t>
  </si>
  <si>
    <t xml:space="preserve">Remove IPD duct work in Corridor to get Conti Electric panels in </t>
  </si>
  <si>
    <t>Joongwon</t>
  </si>
  <si>
    <t>Damper Locations - Anode 1F, put on backwards</t>
  </si>
  <si>
    <t xml:space="preserve">2/20 - field walk today discuss work </t>
  </si>
  <si>
    <t xml:space="preserve">Fire Line interference with the ME booth - Cathode Top stage line 1 </t>
  </si>
  <si>
    <t xml:space="preserve">Coater Anode - Blower Welding 1/1,1/11,2/1,2/2 </t>
  </si>
  <si>
    <t>Minkoo</t>
  </si>
  <si>
    <r>
      <t xml:space="preserve">11/21:
Three interferences found.  DCR submitted.  TSI to provide alternative locations.  4th interference found, revised drawing to be released tomorrow. 
11/29:  Clarifcation of additional 15 inch core holes location in question.  --&gt; New DCR to be defined.  
DCR for 11/21 interferences approved. by TSI.  
(12/01)
TSI will reply about DCR(#15) (~12/4)
15" floor core holes - BMC to approve location and buy off.  Timing TBD
12/19:  Line 2 Anode/Cathode core hole locations needed.  I
    Line 2 layout - TSI to dimension based on Brass Datum's installed, request and provide date.  
</t>
    </r>
    <r>
      <rPr>
        <sz val="12"/>
        <color theme="1"/>
        <rFont val="Calibri"/>
        <family val="2"/>
        <scheme val="minor"/>
      </rPr>
      <t xml:space="preserve">
12/26 Plan:
1/3 - Receive drawings
1/9 - FMG to drill.  
</t>
    </r>
    <r>
      <rPr>
        <sz val="12"/>
        <color rgb="FFFF0000"/>
        <rFont val="Calibri"/>
        <family val="2"/>
        <scheme val="minor"/>
      </rPr>
      <t xml:space="preserve">
1/23:  On track for 1/23 for anode and 1/30 for cathode core holes - Line 2 only </t>
    </r>
    <r>
      <rPr>
        <sz val="12"/>
        <rFont val="Calibri"/>
        <family val="2"/>
        <scheme val="minor"/>
      </rPr>
      <t xml:space="preserve">
1/30 - layout for cathode tomorrow, 2 interferences on the Anode side 
2/6 - TSI and BMC walked and agreed on interferences, waiting on cathode drip pan drawings release date 2/7
2/16 - two holes interference on cathode. BMC to mark up drawing, showing what the move needs to be. FMG to do 15 holes on cathode line 1. 
2/20 - BMC and PCE walking this afternoon to establish core holes needed to drill. Line 2 ongoing </t>
    </r>
  </si>
  <si>
    <t xml:space="preserve">Received </t>
  </si>
  <si>
    <t>2/20 - follow up with GM</t>
  </si>
  <si>
    <t>2/20 - anode up and over, waiting on cathode for the tanks</t>
  </si>
  <si>
    <t xml:space="preserve">Tank location, equipment not same as design change 
2/20 - location will be changed. </t>
  </si>
  <si>
    <t xml:space="preserve">EQ Cell  </t>
  </si>
  <si>
    <t>Electrical panel locations Area 400</t>
  </si>
  <si>
    <t>CC-link uploaded to CR as well</t>
  </si>
  <si>
    <t>Cowintech/Avaco</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</si>
  <si>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Roll Press </t>
    </r>
    <r>
      <rPr>
        <b/>
        <sz val="18"/>
        <rFont val="Arial"/>
        <family val="2"/>
      </rPr>
      <t xml:space="preserve">                                                                                                                                                                                                                                                                                      </t>
    </r>
  </si>
  <si>
    <t xml:space="preserve">Tray Layout </t>
  </si>
  <si>
    <t>CIS</t>
  </si>
  <si>
    <t xml:space="preserve">Dunham/Superior </t>
  </si>
  <si>
    <t>2/13 - Roll press cathode, figure out lines 3 &amp; 4 later. Complete lines 1 &amp; 2
2/22 - additional information on the 2/27</t>
  </si>
  <si>
    <t>Label standards - using the old labels or making new ones</t>
  </si>
  <si>
    <t xml:space="preserve">Design needed from Joong Wong.
1/16 - Joongwon to provide 12" drawings today. Not the 14". Will look at the drawings once received   
JEG to do engineering work to support.  FO approval needed including the material for water fall piping.  
2/13 - back coater wall will block JEG, lead time concerns, 76 welds 
</t>
  </si>
  <si>
    <t>IICC to follow up with JW.
1/9/24 - DCR sent out, and JW reviewing this currently 
1/16 - Joongwon will sign off on the DCR
1/23: JW to supply labels, 2 mos for delivery to UC3.  Need to review standard for consistency.  Clarify nomenclature for printing.  
  Investigate option to make locally-
1/30 - IICC label machine?
2/6 - marketing services inc (julie). Be here mid Feb just for duct. Delivery install plan for all duct work piping. Hot Oil piping
2/13 - arriving on-site 2/16
2/20 - duct labels received, pipe labeling none received yet</t>
  </si>
  <si>
    <t xml:space="preserve">Comparison data sent by 10/20. Need to know the full range of change 
Eric to organize an off-line meeting to level set and define next steps.
Status / Next Steps…?
  Follow MI2 piping, insulate all electronic components.  Heat Trace (?)
  NMP &amp; Cooling Water Lines, All the tanks.  LG asking for same as MI2.  
  Scope to upgrade UC3 is clear.  Quotation needed MEC + Install Team.  ~ 2 weeks to quote.  Follow up mtg MEC &amp; VEC to clarify.  
11/7 - VEC providing pricing next Tuesday for all three options
11/13 - ROM estimates received.  Next steps?
12/5:
Line LIst to be updated and provided by LG including insulation thickness.  Electric panels to be added if needed.  3 weeks to quote.  --&gt; Complete 12/11.  
Targeting 1/5 for Quotation.  </t>
  </si>
  <si>
    <t xml:space="preserve">IICC to send request to Minkoo to evaluate - complete
DCR 002 sent to GM/LG/UC
   Add to drawings &amp; prepare a cost estimate for material &amp; install.  
   Quote to be prepared.
11/13 - ROM estimates received.  Next steps?
Quoted - Need FO approval to proceed.  </t>
  </si>
  <si>
    <t xml:space="preserve">TSI making the labels. Will provide lead time
1/16 - 2 weeks from now. 2/9 arrival 
1/23: 2/9 or 2/16 delivery date…20k labels for Line 1 to be shipped.  
1/30 - TSI to check fabrication time, and air shipment time
2/6 - still on track for 2/16
2/13 - TSI to contact Korea this evening. Quincy has a meeting regarding the Ultium standard 
2/20 - IICC to look into label maker </t>
  </si>
  <si>
    <t>09/19/23 - Capture accordingly to submit a DCR to Ghafari for review.  
9/26:  GF aware, meeting on 9/29.  Update?
10/10:  Roll into Ghafari weekly meeting
10/24 - Meeting, 10/27 will be able to give information to PCE
Status:? 
11/7 - review Friday 11/10
11/15 DCR review 
Part of DC Tower RFI package...?  Package 30% reviewed today.  To be posted by 12/1.  Don to post to CR for PCE review.  End of December supplier to be nominated.  Check CR.   Layouts needed, Quincy to follow up.  
1/16 - End of Jan.  
TBD based on Environmental Equipment schedule.</t>
  </si>
  <si>
    <t xml:space="preserve">FOB dates received:         
Mid October (Absorber, Distallation, Reboiler, Module Skid)
Tower Internal:  Arrived in Lansing 10/23
Control Panel – 
             ASK: early November requested - expedited, early Jan delivery ROS
             MEC: Middle December FOB - Early Feb ROS - VEC ok with delivery date.
             (ROS "Plan" per schedule is 1/1/24)
Tank – Mid Dec or Jan - ROS Plan...?.  MEC procures locally, Jon to clarify ROS dates with MEC.  
Absorber 11/1 Baltimore USA - ROS Plan: 11/30
Pumps/Distributor/Vacuum - ship date…?  Plan ROS: 12/10/23
Towers on-site Line 1: 12/19
                             Line 2: 1/29
                         Craine Schedule - VEC to clarify
Modules on-site: 12/11 (how are these being off-loaded?) - arriving tarped, will need to be unwrapped to lift and set.  
Distillation arrived, stays on truck.  
Absorbers to re-start 12/27, planned arrival in PM.  
Absorbers arriving 1/29/24 on site .
2/5 delivery current forecast.  Stand purification ahead of next delviery.  Continue insulating. 
1/30 - possible new shipping way per Matias 
2/6 - line 3 &amp; 4 together. We are handling the shipping for the last remaining 5 vessels
2/27 - onsite before county work begins </t>
  </si>
  <si>
    <t>John to speak with parties</t>
  </si>
  <si>
    <t xml:space="preserve">Scope gap - define whole scope </t>
  </si>
  <si>
    <t>1st floor design is TSI??
1/23: JEG to pusue design and material after approval.  
1/30 - Ghafari to submit by Friday 
2/6 - 30 additional compressed air drops, 15 per side. 
2/13 - ghafari had their 60% review yesterday 
2/27 - JEG waiting on pricing. John following up with Ghafari to see if were cleared to proceed with 60% drawing</t>
  </si>
  <si>
    <t xml:space="preserve">Meeting at 1pm to review
2/6 - AMS got up there today to start looking at the situation
2/20 - AMS looking into more detail
2/27 - walking tomorrow with Ultium Main. To finalize the locations </t>
  </si>
  <si>
    <t xml:space="preserve">Expedite shipping? 
2/20 - arrive 3/20. Daejin to get a hoist layout to Norris
2/27 - still waiting on the booths. Layout for hoist and rail received </t>
  </si>
  <si>
    <t>2/27 - conti waiting to see if there is an interference and will fix at that time if it does</t>
  </si>
  <si>
    <t>GM/Conti</t>
  </si>
  <si>
    <t>GM/IICC</t>
  </si>
  <si>
    <t>Curtain Wall - Do we have enough to complete 1 Line</t>
  </si>
  <si>
    <t xml:space="preserve">2/27 - coater length </t>
  </si>
  <si>
    <t xml:space="preserve">Roll Filter Anode and Cathode Exhaust - No Panel, is it In or Out </t>
  </si>
  <si>
    <t>Ultium (Jang)</t>
  </si>
  <si>
    <t>Cathode Cable Tray Drawing - Top and Back</t>
  </si>
  <si>
    <t xml:space="preserve">Roll Map Panel Placement </t>
  </si>
  <si>
    <t xml:space="preserve">Install Plan for Outside Fans </t>
  </si>
  <si>
    <t>OHT Rail Installation</t>
  </si>
  <si>
    <t xml:space="preserve">Rotem </t>
  </si>
  <si>
    <r>
      <rPr>
        <strike/>
        <sz val="12"/>
        <color theme="1"/>
        <rFont val="Calibri"/>
        <family val="2"/>
        <scheme val="minor"/>
      </rPr>
      <t xml:space="preserve">SRP Fiber Run - Are there drawings / schematics / cable schedules available?
2nd floor MCC room out to SRP bldg.
</t>
    </r>
    <r>
      <rPr>
        <sz val="12"/>
        <color theme="1"/>
        <rFont val="Calibri"/>
        <family val="2"/>
        <scheme val="minor"/>
      </rPr>
      <t>Material? TSI to provide data sheet</t>
    </r>
  </si>
  <si>
    <t>50% information prepared.  BMC &amp; TSI discussing.  
Include delivery schedule for Lines 2-4.  Line 1 here.
TSI to review with UC2 and provide feedback.  1/30.
1/30 - elevations, sign off sheets, 
2/6 - TSI answer by Friday
2/13 - TSI one more day
2/20 - TSI sending by now
2/27 - Juno to send to BMC</t>
  </si>
  <si>
    <t>2/6 - TSI to field check. Conti checked and its not even close 
2/13 - TSI to fix
2/27 - Conti electric to check CR</t>
  </si>
  <si>
    <t>Isolation valves for Cathode</t>
  </si>
  <si>
    <t>Conti submitted a quote to IICC</t>
  </si>
  <si>
    <t>Cathode 1-2 Slurry Buffer Tank - Disconnect Switch Damage</t>
  </si>
  <si>
    <r>
      <t xml:space="preserve">Anode delivery date (End Feb), </t>
    </r>
    <r>
      <rPr>
        <sz val="12"/>
        <color rgb="FFFF0000"/>
        <rFont val="Calibri"/>
        <family val="2"/>
        <scheme val="minor"/>
      </rPr>
      <t>Cathode - Mid Feb 8-14</t>
    </r>
    <r>
      <rPr>
        <sz val="12"/>
        <rFont val="Calibri"/>
        <family val="2"/>
        <scheme val="minor"/>
      </rPr>
      <t xml:space="preserve">. Panels not arriving till </t>
    </r>
    <r>
      <rPr>
        <sz val="12"/>
        <color rgb="FFFF0000"/>
        <rFont val="Calibri"/>
        <family val="2"/>
        <scheme val="minor"/>
      </rPr>
      <t>march 4-8th</t>
    </r>
    <r>
      <rPr>
        <sz val="12"/>
        <rFont val="Calibri"/>
        <family val="2"/>
        <scheme val="minor"/>
      </rPr>
      <t xml:space="preserve">. Complete shipping list by 2/8
2/21 - Anode material check. Update packing list to show container number and arrival on site 
</t>
    </r>
  </si>
  <si>
    <t xml:space="preserve">Cowintech to respond with an email 
2/14 - shipment dates for rest of equipment Avaco/Cowintech 
2/28 - ASI still needs updates and what has been changed </t>
  </si>
  <si>
    <t>ASI/Conti M</t>
  </si>
  <si>
    <t>Updated Drawings - Mezz, VDLs, Platforms - Area 200</t>
  </si>
  <si>
    <t>Allowed to go off Power Matrix uploaded by EQ Cell on 2/13 - Area 400</t>
  </si>
  <si>
    <t xml:space="preserve">Conti to Submit DCR </t>
  </si>
  <si>
    <t>Support on the floor - waiting for sign offs, etc.</t>
  </si>
  <si>
    <t>Updated packing list, and an accurate packing list of anything coming in the future</t>
  </si>
  <si>
    <t>Conti M</t>
  </si>
  <si>
    <t>UT for Hookups - Chilled Water: No pipe size</t>
  </si>
  <si>
    <t>Flow Meter and Thermostat - Will adjust drops, need location for both items</t>
  </si>
  <si>
    <t>Spider Boxes in Roll Press</t>
  </si>
  <si>
    <t>C</t>
  </si>
  <si>
    <t xml:space="preserve">Line 2 Equipment layout drawings </t>
  </si>
  <si>
    <t xml:space="preserve">Centerlines for Cathode Line 2 needed, confirm alignment and or additional measures to be taken.  
     </t>
  </si>
  <si>
    <t xml:space="preserve">11/14 - Jangpill, and construction team to review this further. GM, IPD, Sail team, and LG construction for this discussion
Daejin to provide model overlaying coaters (Anode Lines 2 &amp; 4) in building space accounting for all building columns.                        
-&gt; Cathode line 1 by 11/17, rest of the lines by end of next week
--&gt; Jangpill &amp; Charlie evaluating column relocation Cathode Lines 2 &amp; 4 (cost and timing).                                                                                           Due: 11/22
11/21 - Daejin to provide answer by Friday.  Follow up meeting 11/29, 30 J. Maclean to schedule.  
(11/20.23)
* Cathode line #1 center line 40mm shift layout drawing completed
and copper range upload / Provided to Norris (11/16)
(11/27.23)
* Drawings applied with the line 2~4 avoidance plan To be uploaded copper range today (11/27)
No building column move, Daejin updating drawings today for final locations.  Follow up meeting to be scheduled - J. Maclean by 12/1.  Meeting held.  Team is aligned on shifts.  Drawings to be updated with dimensions off building columns.  
(12/04.23)
* Cathode #2 Top pit Stage revision drawing Copper range upload completed (12/04)
* Cathode/Anode #2 line marking drawing in progress (~12/15)
Follow up when drawings released on CR.
Line 2 uploaded 12/15 - verify
1/16 - still need to verify centerlines. Check drawings 
1/23 - Norris asking to put center lines in, discuss at White Board logistics to clear space and time.  
1/30 - Daejin working on drawings still
2/6 - centerlines end of this week. Cathode received, unsure if its final line
2/13 - anode done, and verifying centerline on cathode 
2/20 - getting shot today on cathode. anode - holes and elevation currently 
2/27 - cathode - centerlines complete, columns are not. Not holding anything up currently 
3/5 - cathode bridge has not begun, month out from beginning the bridge.
line 3 centerline layout drawings - waiting on Korea, drawings coming in today 3/6 due date  </t>
  </si>
  <si>
    <t xml:space="preserve">Hirano to submit ASAP.  Mfg drawings available, Hirano to describe install with separate document.  Hirano to UC 12/27, UC to IICC 12/28.  
1/24 - floor walk later today 
2/13 - drawings received, evaluate work and timing 
2/20 - anode approved design by Minkoo, cathode still being worked on 
3/5 - AMS working on the cathode side drawings. Minkoo to explain air flow for cathode next week </t>
  </si>
  <si>
    <t>AMS/Minkoo</t>
  </si>
  <si>
    <t xml:space="preserve">2/20 - received more wire, and working on getting more adhesive. Joongwon is purchasing 
3/5 - send spec to Joongwon, figure out how much needed per coater </t>
  </si>
  <si>
    <t xml:space="preserve">2/20 - Conti working on pricing for this item will be sent to IICC. Conti to mount to column 
3/5 - 18 Anode and cathode need to be moved </t>
  </si>
  <si>
    <t>3/5 - In, conti figuring out what is needed and how to make it work - Wooshin to figure out</t>
  </si>
  <si>
    <t>Minbo</t>
  </si>
  <si>
    <t xml:space="preserve">Coater Cleanliness - Walk Path, Equipment, etc. </t>
  </si>
  <si>
    <r>
      <t xml:space="preserve">Piping Drawing Release Plan:     
                                             Support                              Iso
               Anode 2F             9/27                                     9/27
               Cathode 2F         10/15   - 10/30                     10/15 - 10/30
               Anode 1F             10/30     10/20                      10/30 - 10/20
               Cathode 1F         10/30   - 10/30                     10/30 - 10/30
               Coater                  11/5                                     11/15
→ CAD 2D Layout (~11/28), 3D/ISO(~12/19), Support 2D drawing(~12/22)
Pipe Matrix to be reposted today 11/29 (incomplete)
</t>
    </r>
    <r>
      <rPr>
        <sz val="12"/>
        <color theme="1"/>
        <rFont val="Calibri"/>
        <family val="2"/>
        <scheme val="minor"/>
      </rPr>
      <t xml:space="preserve">Lines 1 &amp; 2 need to be 100% Design Freeze.  IICC requesting LG support to enforce this with TSI.  Revisions + On Holds + Missing will result in a Line 1 Installation Delay.  
22 new drawings uploaded to CR 12/11.              
Changes after freeze date will be rejected and added to Continuous Improvement work/budget.  
12/26:  Anode ISO's - released however some still on-hold
              Cathode ISO's - 12/27 release - still with some on-hold
              Piping Support - 12/28 release
             Corridor Layout still open - TSI to provide date.
1/9/24 - on hold pipe will be removed. 
</t>
    </r>
    <r>
      <rPr>
        <sz val="12"/>
        <color rgb="FFFF0000"/>
        <rFont val="Calibri"/>
        <family val="2"/>
        <scheme val="minor"/>
      </rPr>
      <t xml:space="preserve">
1/16 - releases the 1/19 &amp; 1/26
1/23 - TSI needs to supply drawings keep ahead of Conti.
1/30 - detail drawing released 2/16 for Anode (All three areas), 4,000 tube by tmrw 1/31
2/6 - anode second floor uploaded, anode 2/16. 
2/13 - anode first floor uploaded. detailed support drawings. Coater corridor anode 2/16
2/20 - waiting on 60 more cathode 1st floor. 3D model 2/27 anode, 3/12 cathode
3/19 - final date for pipe supports 
2/27 - TSI has the 3D drawing for coater corridor rework - Anode first. 3/12 still date for cathode. Line 2 - May 5th and final release 5/25
3/5 - coater rework  - 3/12 still. Drops: Anode - 3/25 and cathode 3/27 
 </t>
    </r>
  </si>
  <si>
    <r>
      <t>To be clarified PCE &amp; IICC
Confirm exact SOW - SRP end TBD
John MacLean to follow up with UC2 Execution team.
MEC/TSI review next week on hand-off.
T</t>
    </r>
    <r>
      <rPr>
        <sz val="12"/>
        <color theme="1"/>
        <rFont val="Calibri"/>
        <family val="2"/>
        <scheme val="minor"/>
      </rPr>
      <t xml:space="preserve">SI providing material --&gt; Drawing status?
12/26:  To be checked with HQ.  Yubeen to provide dates.  </t>
    </r>
    <r>
      <rPr>
        <sz val="12"/>
        <rFont val="Calibri"/>
        <family val="2"/>
        <scheme val="minor"/>
      </rPr>
      <t xml:space="preserve">
1/9/24 - PCE and TSI speaking after whiteboard meeting Wednesday
1/16 - Yubeen to check on timing
1/23 -  Yubeen checking on drawings + converters and fan out kits.  
1/30 - names of the panels and where to land once at the panel. Materials as well, converters and fan out kits no information on 
SRP cable schedule released 2/2
2/6 - PCE has a prelim drawing. Jang checking on this. Has to align with RTSO for cathode 
2/13 - PCE has not received, Quincy following up with Jang
2/20 - Jang having meeting today at 7pm with MCE, PCE just needs name of panel. TSI to provide data sheet this week 
3/5 - PCE needs whole data sheet, need to translate from Korean  </t>
    </r>
  </si>
  <si>
    <r>
      <rPr>
        <u/>
        <sz val="12"/>
        <color theme="1"/>
        <rFont val="Calibri"/>
        <family val="2"/>
        <scheme val="minor"/>
      </rPr>
      <t>Cathode - Gantry Rail:</t>
    </r>
    <r>
      <rPr>
        <sz val="12"/>
        <color theme="1"/>
        <rFont val="Calibri"/>
        <family val="2"/>
        <scheme val="minor"/>
      </rPr>
      <t xml:space="preserve">
2 sets of drawings, show 3 different dimensions of the gantry beam - gantry is 23' wide, what length does it need to be? 
Need drawings uploaded to CR</t>
    </r>
  </si>
  <si>
    <r>
      <t xml:space="preserve">Area 200  Equipment List / Information Requested:
1)	GAD Drawings
2)	SignOff Sheets for each piece of equipment
3)	Drip Pans – Identification, layout, crate info
4)	</t>
    </r>
    <r>
      <rPr>
        <sz val="12"/>
        <color rgb="FFFF0000"/>
        <rFont val="Calibri"/>
        <family val="2"/>
        <scheme val="minor"/>
      </rPr>
      <t>Equipment Elevations</t>
    </r>
    <r>
      <rPr>
        <sz val="12"/>
        <rFont val="Calibri"/>
        <family val="2"/>
        <scheme val="minor"/>
      </rPr>
      <t xml:space="preserve">
5)	Sequence of Insall – which units are required per line, which are needed for “Sample Build”
6)	Assistance in Building Material Request Sheets, can build once GAD’s received and can get with K. Moon to help populate information (crate info) like we did for Area 100 Equipment.</t>
    </r>
  </si>
  <si>
    <t>Anode complete, Cathode not complete yet 
3/5 - TSI to upload to CR</t>
  </si>
  <si>
    <t>TSI to look at this item 
2/13 - TSI to order new one 
2/20 - PCE to speak with team 
2/27 - Has not been replaced, TSI looking into it. TSI needs to tell us what needs to be done here. Conduit drops in a week and a half
3/5 - part arriving Friday 3/8</t>
  </si>
  <si>
    <t>2/13 - layout different than the GAD. 
2/20 - TSI doing a revision, will write an email to BMC
2/27 - TSI needs to revise the GAD for corridor 
3/5 - will have the revision tomorrow 3/6</t>
  </si>
  <si>
    <t>Bolts are the wrong size, using multiple washers to fill, double lock washers, double jam nuts
Spacing between supports 
Main rail to sub beam connection 
missing load rating signage on rails
2/27 - Rotem looking into it and providing feedback by 3/5
3/5 - Lead time and delivery dates for bolts
Delivery Thursday 3/7 and BMC back on the work 3/8</t>
  </si>
  <si>
    <t>Update - Mazella electrical parts and pieces (BOM)</t>
  </si>
  <si>
    <t>Trim around the main mixer floor</t>
  </si>
  <si>
    <t>Cowintech - 2 crates not showing up on shippers, On site or still not here?</t>
  </si>
  <si>
    <t xml:space="preserve">CAD drawing for Cathode is mirrored - need corrections </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</si>
  <si>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Area 300</t>
    </r>
    <r>
      <rPr>
        <b/>
        <sz val="18"/>
        <rFont val="Arial"/>
        <family val="2"/>
      </rPr>
      <t xml:space="preserve">                                                                                                                                                                                                                                                                                  </t>
    </r>
  </si>
  <si>
    <t>3/6 - cowintech to look in the yard for these two crates. Cowintech checking with headquarters (10/19, 28/29) - electrical area 100</t>
  </si>
  <si>
    <t>Avaco to discuss with HQ and get date 
once the final brass datums go in on the 24th. Avaco will need 1 week to finalize drawing 
2/28 - drawings in two weeks 3/13, max 3 weeks 
3/6 - stockers uploaded, conveyors still being worked on per Avaco - 3/15</t>
  </si>
  <si>
    <t xml:space="preserve">Date for the fix? ASI working in the field to remove. Answer by 2/23
2/28 - fix is engineered but no part to complete this work. Arrival march 7th 
3/6 - Avaco to provide tracking number </t>
  </si>
  <si>
    <t>Elevators, Lifters - Pancake, Conveyors - On Site Date - Area 300</t>
  </si>
  <si>
    <t>Avaco to provide date 3/1
3/6 - Avaco to send most updated shipper</t>
  </si>
  <si>
    <t xml:space="preserve">Kiju working with headquarters to coordinate help on the floor </t>
  </si>
  <si>
    <t xml:space="preserve">Next week update </t>
  </si>
  <si>
    <t xml:space="preserve">OHT - Cathode Line #2 missing dimensions </t>
  </si>
  <si>
    <t>Rotem</t>
  </si>
  <si>
    <t xml:space="preserve">Washers for lines 3 &amp; 4 are needed, approx. 2,200 needed to complete the work, 14 pieces short to complete all 4 lines </t>
  </si>
  <si>
    <t>B1 install is held up now with BMC/Superior electric not completing the work</t>
  </si>
  <si>
    <t xml:space="preserve">Heater needs to be relocated. It is currently at NOHD 6. In the pathway of conveyor stage installation </t>
  </si>
  <si>
    <t>400 North M.6-40 column electrical panels and conduit will have to be relocated. The conveyor and stage need to be installed in this location</t>
  </si>
  <si>
    <t xml:space="preserve">2/29 - Conti has requested layout from CIS, information provided to Jay Chul and John Maclean
3/7 - John received information this morning, Conti has not received anything </t>
  </si>
  <si>
    <t>Cable Specs - Enviro</t>
  </si>
  <si>
    <t>3/7 - CIS currently working on this for Conti,</t>
  </si>
  <si>
    <t>PRI</t>
  </si>
  <si>
    <t xml:space="preserve">Pipe Main Drawings </t>
  </si>
  <si>
    <t>Ghafari</t>
  </si>
  <si>
    <t>Allied</t>
  </si>
  <si>
    <t xml:space="preserve">Matrix for materials </t>
  </si>
  <si>
    <t>Jig formation &amp; Charge/Discharge duct work has been stubbed out without any drops down for Allied to make connections</t>
  </si>
  <si>
    <t>IPD Facility</t>
  </si>
  <si>
    <t xml:space="preserve">Disconnect and Reconnect of the High Temp Aging Duct Work - 4 Per room </t>
  </si>
  <si>
    <t>Allied/IICC</t>
  </si>
  <si>
    <t xml:space="preserve">Procurement of the correct anode damper actuators </t>
  </si>
  <si>
    <t xml:space="preserve">Shims - install direction needed, where are the shims to be installed? </t>
  </si>
  <si>
    <t xml:space="preserve">Update drawings for lines 2-4 for new bolt configuration </t>
  </si>
  <si>
    <t xml:space="preserve">BMC </t>
  </si>
  <si>
    <t>Update drawing dimensions for centerlines, off columns</t>
  </si>
  <si>
    <t>Updated models provided lines 2-4. Ultium to run clash report</t>
  </si>
  <si>
    <t>Roll Leveling Progress</t>
  </si>
  <si>
    <t>Norris/Daejin</t>
  </si>
  <si>
    <t>CAD drawings for Anode and Cathode Lines #3 and #4 SUS Plate</t>
  </si>
  <si>
    <t>Air temp sensor (side blower)
Gas flow meter cathode duct</t>
  </si>
  <si>
    <t xml:space="preserve">Additional 200mm cable tray needed, currently out </t>
  </si>
  <si>
    <t xml:space="preserve">Wooshin to provide email to take from line 2, and will replace on line 2. Conti owes wooshin a qty. Follow up next week </t>
  </si>
  <si>
    <t xml:space="preserve">3/12 - Minkoo looking into this item </t>
  </si>
  <si>
    <t xml:space="preserve">Daejin to take confined space training, Norris to hire 2 additional guys to help with the process. </t>
  </si>
  <si>
    <t>Jangpill Oh</t>
  </si>
  <si>
    <t xml:space="preserve">2/20 - there will be pipe modification for this work. 1 location, supply line 
2/27 - Jeg working their way towards this interconnection piping (blower coils) 
3/5 - JEG to modify once they get there
3/12 - Minkoo to answer </t>
  </si>
  <si>
    <t xml:space="preserve">Line 1 Cathode, plus Line 2 SUS Plate </t>
  </si>
  <si>
    <t>Need to relocate Shambaugh sprinker pipe 
2/20 - pending submission later today
2/27 - GM sent information out this morning to Minboo. Need to take another look at it
3/5 - waiting on revised drawings 
3/12 - On copper range now</t>
  </si>
  <si>
    <t>Centerline and Ductwork is off for Anode Line 2 - same as line 1</t>
  </si>
  <si>
    <t>3/5 - by the end of this week (Wooshin)
3/12 - new one from wooshin</t>
  </si>
  <si>
    <t>Auto Dampers - In</t>
  </si>
  <si>
    <t xml:space="preserve">3/5 - Jang requesting pictures
3/12 - </t>
  </si>
  <si>
    <t xml:space="preserve">Anode Line 1 - Pit SUS Plate </t>
  </si>
  <si>
    <t xml:space="preserve">Equipment in Corridor and Drip Pans - Anode </t>
  </si>
  <si>
    <t xml:space="preserve">Pipe Labeling </t>
  </si>
  <si>
    <t>Temp Probe for the blowers</t>
  </si>
  <si>
    <t>Clash report has been done, meeting Thursday at 1pm to discuss</t>
  </si>
  <si>
    <t>Quincy</t>
  </si>
  <si>
    <t>Rotem/TSI</t>
  </si>
  <si>
    <t>Have shared center line drawings, but BMC does not have the GAD drawings for 3 &amp; 4. GAD line 3 - May 3rd</t>
  </si>
  <si>
    <t xml:space="preserve">Line 1 is complete, needs to be reflected on lines 2-4 </t>
  </si>
  <si>
    <t>TSI to review. Will send an email to team once reviewed and uploaded</t>
  </si>
  <si>
    <t>TSI/Mazzella</t>
  </si>
  <si>
    <t xml:space="preserve">Waiting on drawings from mazzella. </t>
  </si>
  <si>
    <t xml:space="preserve">Support 11/5; Iso 11/15
Design Version #28 will be released in 2 weeks.  Impact timing TBD!
(11/22)
Drawing release plan : Mixer room, Corridor, Coader Top/Back (Cathode/anode)
→ CAD 2D Layout (~11/28), 3D/ISO(~12/19), Support 2D drawing(~12/22)
All Coater Corridor 100% on-hold.  Delay TBD.
Status: Conti to check 12/21 deliveries per TSI email on Copper Range.
2/13 - redesign Anode 2/15, cathode 2/22. Final submission - Anode 2/27, and cathode 3/7 
2/27 - 3/5 anode and 3/19
3/12 - finalized drawing 3/25 &amp; 3/27, support released on 3/15 Cathode. 
</t>
  </si>
  <si>
    <r>
      <t xml:space="preserve">Delay anticipated for MCC rooms.  Delay in mixing still being quantified.   
Order deadlines for Line 2 will be determined by SAIL/IICC/PCE to avoid ordering delays in future.
</t>
    </r>
    <r>
      <rPr>
        <sz val="12"/>
        <color rgb="FFFF0000"/>
        <rFont val="Calibri"/>
        <family val="2"/>
        <scheme val="minor"/>
      </rPr>
      <t xml:space="preserve">12/12:  All lines ordered TSI to provide dates for arrival
BOM for LInes 1-4 to be uploaded to CR today.(12/12)
</t>
    </r>
    <r>
      <rPr>
        <sz val="12"/>
        <rFont val="Calibri"/>
        <family val="2"/>
        <scheme val="minor"/>
      </rPr>
      <t xml:space="preserve">12/19 PCE submitted spreadsheet detailing quantites received of tray and hardware
PCE is in dire need of 1/2" threaded rod &amp; hold down clamps.  Will arrive 12/21, 22
</t>
    </r>
    <r>
      <rPr>
        <sz val="12"/>
        <color rgb="FFFF0000"/>
        <rFont val="Calibri"/>
        <family val="2"/>
        <scheme val="minor"/>
      </rPr>
      <t>Additional "RED" items identified 12/21.  TSI to provide order &amp; delivery dates.</t>
    </r>
    <r>
      <rPr>
        <sz val="12"/>
        <rFont val="Calibri"/>
        <family val="2"/>
        <scheme val="minor"/>
      </rPr>
      <t xml:space="preserve">  
1/16 - PCE to review what cable tray has been received. 
</t>
    </r>
    <r>
      <rPr>
        <b/>
        <sz val="12"/>
        <rFont val="Calibri"/>
        <family val="2"/>
        <scheme val="minor"/>
      </rPr>
      <t xml:space="preserve">1/23 - PCE to send material summary.  Priorities for next deliveries.  </t>
    </r>
    <r>
      <rPr>
        <sz val="12"/>
        <rFont val="Calibri"/>
        <family val="2"/>
        <scheme val="minor"/>
      </rPr>
      <t xml:space="preserve">
1/30 - TSI working with PCE, positive feedback 
2/6 - not providing vendor ETA. 2-3 weeks
2/16 - received some fittings, now waiting for ETA. Moving forward in other areas but could get started on this
2/20 - still waiting on fittings, no ETA yet been 3 weeks to date. Strut rod put in order today. Have to come back for the 9" fittings 
2/27 - received 9" fittings, waiting on 9" tray. Big delivery last week - ok for a bit 
3/5 - PCE figuring out what fittings they need to complete the job 
3/12 - window clamps not fitting, waiting game at this time</t>
    </r>
  </si>
  <si>
    <t>Supports on the side of the mixers not holding the weight</t>
  </si>
  <si>
    <t xml:space="preserve">3/19 - 4/6
</t>
  </si>
  <si>
    <t>TSI to check onsite 
3/12 - TSI to walk with Jang</t>
  </si>
  <si>
    <r>
      <t xml:space="preserve">1/16 - released after core hole drawings, 1/31
</t>
    </r>
    <r>
      <rPr>
        <b/>
        <sz val="12"/>
        <rFont val="Calibri"/>
        <family val="2"/>
        <scheme val="minor"/>
      </rPr>
      <t>1/23:  Yubeen dates:
Anode 1F/2F - 1/29
Anode Corr - 2/1
Cathode 1F/2F - 2/7
Cathode Corr - 2/15
1/30 - Anode first and second floor received. Cathode still on track</t>
    </r>
    <r>
      <rPr>
        <sz val="12"/>
        <rFont val="Calibri"/>
        <family val="2"/>
        <scheme val="minor"/>
      </rPr>
      <t xml:space="preserve">
2/13 - TSI to call tonight and check on the GAD drawings
2/20 - line 3 GAD end of March, line 2 complete plus 45 days
3/5 - 
3/19 first release, and 4/6 for line 2 detail drawing release. 
GAD corridor - 3/5
Line 3: 5/3, and 5/24 </t>
    </r>
  </si>
  <si>
    <t xml:space="preserve">Area 100 - DCR submitted, OEM + Ultium approval to use needed.  
Cowin tech directs to use and take any future risk of failure.  
Need to close out DCR formally. 
2/7 - few weeks away
2/14 - once we get to lower track that is when we require the chem anchors - arriving 2/21. 
2/21 - Area 100 - financial DCR. 
2/28 - cowintech wants ASI to purchase the chemical anchors 
3/6 - materials arriving friday for all area 100 - 3/8 Dewalt 
3/13 - going through check sheet now will be stopped after that is complete. </t>
  </si>
  <si>
    <t>Avaco sending qty to ASI 2/2
2/7 - qty received, ASI to try anchors next
2/14 - Avaco to provide answer by tomorrow morning on wedge anchors 
2/21 - avaco supplying all new wedge anchors. Date? 200 Anode - 2/26, and rest in shipping, waiting on ETA
2/28 - received partial orders for both chem and wedge anchors. Arriving March 1st (Penn Tool). 
3/6 - last two orders have been received. total count is 8,020. Chem anchor dates needed, Avaco to reach out
3/13 - Avaco - isnt slowing ASI down but dont have full order just yet</t>
  </si>
  <si>
    <t>ASI and cowintech to talk 2/15
2/21 - still need Area 200 conveyor drawing. Avaco uploaded Jan 26th
2/28 - line marking drawing but back to the datums is needed. 200 Jumbo
3/6 - Avaco uploaded Jumbo 2 on CR - drawings in Area 300
3/13 - Area 300 by 3/15</t>
  </si>
  <si>
    <t xml:space="preserve">Wall at 20.5 column line </t>
  </si>
  <si>
    <t>BMC/Ultium</t>
  </si>
  <si>
    <t xml:space="preserve">Cowin Tech to provide, Malyk to follow up.  
   Send links to Dan Hone
 FA Meeting 12/13
Stockers received.  Conveyors needed.  (in process).  Complete by 1/3.  
Conveyors 1 &amp; 2 received. 3 &amp; 4 still needed, and missing duct information in the manual. Jan 17th 
1/17/24 - manuals will be uploaded 1/23 for Area 400. Missing Area 100 conveyors 2 &amp; 3
1/24:  Cathode Material cannot be used for Anode.  Anode Electrical to be delivered mid February.  
Manuals for 100 &amp; 400 uploaded.  Cowin verifying if 100 is correct.  
Avaco manuals still waiting...1/26 submission planned for Area 200 (Electrical, Mechanical, Drawings and Install Manuals).  
1/31 - jumbo roll, rgv, bridge conveyor logistics. RGV upload Feb 3rd
2/7 - have the install manuals, missing some information on the OP panels - Cowintech
Avaco - end of Feb for install for manuals 
2/14 - Conti to update next meeting - Avaco and Cowintech
2/21 - cowintech manuals uploaded and good Area 100. Area 200 waiting on some from Avaco. Up to the pancake and notch &amp; roll. Jumbo roll 1 &amp; 2, RGV
2/28 - pancake, Nnd end of march 
2/28 - manuals will be coming out, bridge conveyor march 8th. 
3/13 - Jumbo Roll RGV cad layout. Avaco to upload today </t>
  </si>
  <si>
    <t>Avaco to provide Friday 3/15</t>
  </si>
  <si>
    <t>Area 400 - Jig formation drawings not coming off the datum lines, currently coming over columns. Use B2 datum</t>
  </si>
  <si>
    <t xml:space="preserve">Area 400 - wedge anchors </t>
  </si>
  <si>
    <t>``</t>
  </si>
  <si>
    <t xml:space="preserve">Follow up </t>
  </si>
  <si>
    <t xml:space="preserve">Jumbo Roll and Pancake Air Drops </t>
  </si>
  <si>
    <t>OEM</t>
  </si>
  <si>
    <t>All Drawings for Lam &amp; Stack, and Packaging</t>
  </si>
  <si>
    <t xml:space="preserve">3/14 - CIS and Conti working on it </t>
  </si>
  <si>
    <t xml:space="preserve">Tray routing for the feeders - Jig Formation, D3 conveyor </t>
  </si>
  <si>
    <t>MCE</t>
  </si>
  <si>
    <t>Cycler Room - OEM? Equipment arrival 4/15</t>
  </si>
  <si>
    <t>Process Panels</t>
  </si>
  <si>
    <t>ASAP</t>
  </si>
  <si>
    <t>GAD for Line 2 - Release Dates. Line layout drawings at a minimum</t>
  </si>
  <si>
    <t>12/26/2023
3/25/24</t>
  </si>
  <si>
    <t>3/12/2024
3/19/24</t>
  </si>
  <si>
    <r>
      <t xml:space="preserve">TSI to send email about this matter. </t>
    </r>
    <r>
      <rPr>
        <sz val="12"/>
        <color rgb="FFFF0000"/>
        <rFont val="Calibri"/>
        <family val="2"/>
        <scheme val="minor"/>
      </rPr>
      <t>Need direction on bracket that can support the weight. Materials to be provided by TSI ASAP</t>
    </r>
  </si>
  <si>
    <t>Relocation of the AC/DC Towers (Duct work only and not AC/DC Towers?)</t>
  </si>
  <si>
    <t>Clarify open issue</t>
  </si>
  <si>
    <t>3/5/2024
3/19/24</t>
  </si>
  <si>
    <r>
      <t xml:space="preserve">2/27 - currently being manufactured. 
3/5 - line 2: onsite late May, cathode line 1 middle and back mid of April 
3/12 - Kwak to confirm shipping date </t>
    </r>
    <r>
      <rPr>
        <sz val="12"/>
        <color rgb="FFFF0000"/>
        <rFont val="Calibri"/>
        <family val="2"/>
        <scheme val="minor"/>
      </rPr>
      <t>(Determine project delay pending confirm ship date)</t>
    </r>
  </si>
  <si>
    <t>Humidity Sensors - Locations. Confirm mounting brackets being provided by DCI</t>
  </si>
  <si>
    <t>Request quote to complete additional scope of work</t>
  </si>
  <si>
    <t>Apro</t>
  </si>
  <si>
    <t xml:space="preserve">Confirm IPD will relocate electrical panels in the immediate future </t>
  </si>
  <si>
    <t>3/11/2024
3/19/24</t>
  </si>
  <si>
    <t>Line Marking - Notch and Dry</t>
  </si>
  <si>
    <t xml:space="preserve">Line Marking - Lam and Stack </t>
  </si>
  <si>
    <t xml:space="preserve">Check status of progress </t>
  </si>
  <si>
    <t>Waiting on material - check status of progress</t>
  </si>
  <si>
    <t xml:space="preserve">Confirm with LG PRI (Notch and Dry team) that their line marking drawings are consistent with LG PRI (L&amp;S, Packaging team) </t>
  </si>
  <si>
    <t>Minkoo/DCI</t>
  </si>
  <si>
    <t xml:space="preserve">G-Comply Kick Off to be scheduled </t>
  </si>
  <si>
    <t>TSI to provide BOM to PCE</t>
  </si>
  <si>
    <t xml:space="preserve">TSI to provide delivery dates for missing Line 1 materials </t>
  </si>
  <si>
    <t>TSI/Phong</t>
  </si>
  <si>
    <r>
      <rPr>
        <u/>
        <sz val="12"/>
        <color theme="1"/>
        <rFont val="Calibri"/>
        <family val="2"/>
        <scheme val="minor"/>
      </rPr>
      <t xml:space="preserve">Anode - SiO dumping hopper rail: </t>
    </r>
    <r>
      <rPr>
        <sz val="12"/>
        <color theme="1"/>
        <rFont val="Calibri"/>
        <family val="2"/>
        <scheme val="minor"/>
      </rPr>
      <t xml:space="preserve">
- Need drawings uploaded to CR
- Missing details on connection points
- Hanger holes do not line up with beam holes
- Revised dimensions of rail location as the SiO dumping hopper has moved to center over hole
- Hardware </t>
    </r>
  </si>
  <si>
    <t>Mazella Rail - all layouts and all materials on site for Lines 2-3 Anode and Cathode. This work could be going on now</t>
  </si>
  <si>
    <t xml:space="preserve">OHT - Location of supports for Cathode Line 3 </t>
  </si>
  <si>
    <t xml:space="preserve">OHT - Anode and Cathode Line 4 install drawings </t>
  </si>
  <si>
    <t>OHT - Platform lines 2-4 drawings and clash review with TSI</t>
  </si>
  <si>
    <t xml:space="preserve">OHT - Line 3 Center line </t>
  </si>
  <si>
    <t xml:space="preserve">OHT - Electrical cable and conduit for interconnect between the mains and hoists </t>
  </si>
  <si>
    <t xml:space="preserve">Ultium </t>
  </si>
  <si>
    <t xml:space="preserve">OHT - Drawings for interconnects </t>
  </si>
  <si>
    <t>Dunham/Ghafari</t>
  </si>
  <si>
    <t>Anode - SIO dumping hopper rail - Drawings uploaded to CR</t>
  </si>
  <si>
    <t>Anode - SIO dumping hopper rail - Missing details on connection points</t>
  </si>
  <si>
    <t xml:space="preserve">Anode - SIO dumping hopper rail - Hardware </t>
  </si>
  <si>
    <t>Revised dimensions of rail location as the SIO dumping hopper has moved to center over hole</t>
  </si>
  <si>
    <t xml:space="preserve">Anode - SIO dumping hopper rail - Hanger holes do not line up with beam holes </t>
  </si>
  <si>
    <t>Drawings &amp; Document Control Log</t>
    <phoneticPr fontId="1" type="noConversion"/>
  </si>
  <si>
    <t>Project :</t>
    <phoneticPr fontId="1" type="noConversion"/>
  </si>
  <si>
    <t>Ultium Cells 3 - #2</t>
    <phoneticPr fontId="1" type="noConversion"/>
  </si>
  <si>
    <t>Supplier :</t>
    <phoneticPr fontId="1" type="noConversion"/>
  </si>
  <si>
    <t>TSI</t>
    <phoneticPr fontId="1" type="noConversion"/>
  </si>
  <si>
    <t>Discipline :</t>
    <phoneticPr fontId="1" type="noConversion"/>
  </si>
  <si>
    <t>Process &amp; Piping</t>
    <phoneticPr fontId="1" type="noConversion"/>
  </si>
  <si>
    <t>Updated :</t>
    <phoneticPr fontId="1" type="noConversion"/>
  </si>
  <si>
    <t>2024.02.21</t>
    <phoneticPr fontId="1" type="noConversion"/>
  </si>
  <si>
    <t>For Piping ISO Drawings Only</t>
    <phoneticPr fontId="1" type="noConversion"/>
  </si>
  <si>
    <t>Latest Issue</t>
    <phoneticPr fontId="1" type="noConversion"/>
  </si>
  <si>
    <t>1st Issue</t>
    <phoneticPr fontId="1" type="noConversion"/>
  </si>
  <si>
    <t>2nd Issue</t>
    <phoneticPr fontId="1" type="noConversion"/>
  </si>
  <si>
    <t>3rd Issue</t>
    <phoneticPr fontId="1" type="noConversion"/>
  </si>
  <si>
    <t>4th Issue</t>
    <phoneticPr fontId="1" type="noConversion"/>
  </si>
  <si>
    <t>5th Issue</t>
    <phoneticPr fontId="1" type="noConversion"/>
  </si>
  <si>
    <t>No</t>
    <phoneticPr fontId="1" type="noConversion"/>
  </si>
  <si>
    <t>Electrode</t>
    <phoneticPr fontId="1" type="noConversion"/>
  </si>
  <si>
    <t>Line</t>
    <phoneticPr fontId="1" type="noConversion"/>
  </si>
  <si>
    <t>Area</t>
    <phoneticPr fontId="1" type="noConversion"/>
  </si>
  <si>
    <t>Document Number</t>
    <phoneticPr fontId="1" type="noConversion"/>
  </si>
  <si>
    <t>Document Title</t>
    <phoneticPr fontId="1" type="noConversion"/>
  </si>
  <si>
    <t>Category</t>
    <phoneticPr fontId="1" type="noConversion"/>
  </si>
  <si>
    <t>Team</t>
    <phoneticPr fontId="1" type="noConversion"/>
  </si>
  <si>
    <t>Person</t>
    <phoneticPr fontId="1" type="noConversion"/>
  </si>
  <si>
    <t>Fluid</t>
    <phoneticPr fontId="1" type="noConversion"/>
  </si>
  <si>
    <t>Priority</t>
    <phoneticPr fontId="1" type="noConversion"/>
  </si>
  <si>
    <t>Sequence</t>
    <phoneticPr fontId="1" type="noConversion"/>
  </si>
  <si>
    <t>Line Number</t>
    <phoneticPr fontId="1" type="noConversion"/>
  </si>
  <si>
    <t>Welding type</t>
    <phoneticPr fontId="1" type="noConversion"/>
  </si>
  <si>
    <t>Status</t>
    <phoneticPr fontId="1" type="noConversion"/>
  </si>
  <si>
    <t>Fabricated Date</t>
    <phoneticPr fontId="1" type="noConversion"/>
  </si>
  <si>
    <t>Installed Date</t>
    <phoneticPr fontId="1" type="noConversion"/>
  </si>
  <si>
    <t>ISO
Only</t>
    <phoneticPr fontId="1" type="noConversion"/>
  </si>
  <si>
    <t>1st Issue
Plan</t>
    <phoneticPr fontId="1" type="noConversion"/>
  </si>
  <si>
    <t>Revision
Plan</t>
    <phoneticPr fontId="1" type="noConversion"/>
  </si>
  <si>
    <t>CON</t>
    <phoneticPr fontId="1" type="noConversion"/>
  </si>
  <si>
    <t>FC Issue
Plan</t>
    <phoneticPr fontId="1" type="noConversion"/>
  </si>
  <si>
    <t>Issued
Date</t>
    <phoneticPr fontId="1" type="noConversion"/>
  </si>
  <si>
    <t>Purpose</t>
    <phoneticPr fontId="1" type="noConversion"/>
  </si>
  <si>
    <t>Ver.</t>
    <phoneticPr fontId="1" type="noConversion"/>
  </si>
  <si>
    <t>Details</t>
    <phoneticPr fontId="1" type="noConversion"/>
  </si>
  <si>
    <t>Process</t>
    <phoneticPr fontId="1" type="noConversion"/>
  </si>
  <si>
    <t>Anode</t>
    <phoneticPr fontId="1" type="noConversion"/>
  </si>
  <si>
    <t>Common</t>
    <phoneticPr fontId="1" type="noConversion"/>
  </si>
  <si>
    <t>LGES-UC3-TSI-L2-PFD-A001</t>
  </si>
  <si>
    <t>Process and Flow Diagram of Anode Line #2</t>
  </si>
  <si>
    <t>PFD</t>
    <phoneticPr fontId="1" type="noConversion"/>
  </si>
  <si>
    <t>PE1</t>
    <phoneticPr fontId="1" type="noConversion"/>
  </si>
  <si>
    <t>최홍덕</t>
    <phoneticPr fontId="1" type="noConversion"/>
  </si>
  <si>
    <t>LGSE-UC3-TSI-L2-UFD-A001~A011</t>
  </si>
  <si>
    <t>Utility Flow Diagram of Anode Line #2</t>
  </si>
  <si>
    <t>UFD</t>
    <phoneticPr fontId="1" type="noConversion"/>
  </si>
  <si>
    <t>LGES-UC3-TSI-L2-PID-C101~307</t>
  </si>
  <si>
    <t>Piping and Instrument Diagram of Anode Line #2</t>
  </si>
  <si>
    <t>PID</t>
    <phoneticPr fontId="1" type="noConversion"/>
  </si>
  <si>
    <t>Cathode</t>
    <phoneticPr fontId="1" type="noConversion"/>
  </si>
  <si>
    <t>LGES-UC3-TSI-L2-PFD-C001</t>
  </si>
  <si>
    <t>Process and Flow Diagram of Cathode Line #2</t>
  </si>
  <si>
    <t>LGSE-UC3-TSI-L2-UFD-C001~C010</t>
  </si>
  <si>
    <t>Utility Flow Diagram of Cathode Line #2</t>
  </si>
  <si>
    <t>LGES-UC3-TSI-L2-PID-A101~409</t>
  </si>
  <si>
    <t>Piping and Instrument Diagram of  Cathode Line #2</t>
  </si>
  <si>
    <t>Layout</t>
    <phoneticPr fontId="1" type="noConversion"/>
  </si>
  <si>
    <t>LGES-UC3-TSI-LAYOUT-GOO1</t>
    <phoneticPr fontId="1" type="noConversion"/>
  </si>
  <si>
    <t>Mixing System Overall Layout Level-1</t>
    <phoneticPr fontId="1" type="noConversion"/>
  </si>
  <si>
    <t>LAYOUT</t>
    <phoneticPr fontId="1" type="noConversion"/>
  </si>
  <si>
    <t>이혜림</t>
    <phoneticPr fontId="1" type="noConversion"/>
  </si>
  <si>
    <t>N/A</t>
    <phoneticPr fontId="1" type="noConversion"/>
  </si>
  <si>
    <t>When publishing 1 line, the contents of lines 1-4 are included.</t>
  </si>
  <si>
    <t>LGES-UC3-TSI-LAYOUT-GOO2</t>
    <phoneticPr fontId="1" type="noConversion"/>
  </si>
  <si>
    <t>Mixing System Overall Layout Level-2</t>
    <phoneticPr fontId="1" type="noConversion"/>
  </si>
  <si>
    <t>Anode</t>
  </si>
  <si>
    <t>1F</t>
    <phoneticPr fontId="1" type="noConversion"/>
  </si>
  <si>
    <t>LGES-UC3-TSI-L2-GAD-A101</t>
  </si>
  <si>
    <t>General Arrangement Drawing for Anode Line#2 1F</t>
  </si>
  <si>
    <t>GAD</t>
    <phoneticPr fontId="1" type="noConversion"/>
  </si>
  <si>
    <t>김병동</t>
    <phoneticPr fontId="1" type="noConversion"/>
  </si>
  <si>
    <t>LGES-UC3-TSI-L2-GAD-A105</t>
  </si>
  <si>
    <t>General Arrangement Drawing for Anode Line#2 1F Hoist</t>
  </si>
  <si>
    <t>LGES-UC3-TSI-L2-GAD-A106</t>
  </si>
  <si>
    <t>General Arrangement Drawing for Anode Line#2 1F Control Room</t>
  </si>
  <si>
    <t>LGES-UC3-TSI-L2-GAD-A107</t>
  </si>
  <si>
    <t>General Arrangement Drawing for Anode Line#2 1F Floor Opening Holes</t>
  </si>
  <si>
    <t>LGES-UC3-TSI-L2-GAD-A109</t>
  </si>
  <si>
    <t>General Arrangement Drawing for Anode Coater Corridor Wall Opening Holes</t>
    <phoneticPr fontId="1" type="noConversion"/>
  </si>
  <si>
    <t>2F</t>
  </si>
  <si>
    <t>LGES-UC3-TSI-L2-GAD-A202</t>
  </si>
  <si>
    <t>General Arrangement Drawing for Anode Line#2 2F</t>
  </si>
  <si>
    <t>LGES-UC3-TSI-L2-GAD-A204</t>
  </si>
  <si>
    <t>General Arrangement Drawing for Anode Line#2 2F RO system</t>
  </si>
  <si>
    <t>LGES-UC3-TSI-L2-GAD-A205</t>
  </si>
  <si>
    <t>General Arrangement Drawing for Anode Line#2 2F Hoist</t>
  </si>
  <si>
    <t>LGES-UC3-TSI-L2-GAD-A207</t>
  </si>
  <si>
    <t>General Arrangement Drawing for Anode Line#2 2F Floor Opening Holes</t>
  </si>
  <si>
    <t>LGES-UC3-TSI-L2-GAD-A208</t>
  </si>
  <si>
    <t>General Arrangement Drawing for Anode Line#2 2F Drip pan Opening Holes</t>
  </si>
  <si>
    <t>LGES-UC3-TSI-L2-GAD-A209</t>
  </si>
  <si>
    <t>General Arrangement Drawing for Anode Line#2 2F Wall Opening Holes</t>
  </si>
  <si>
    <t>Coater</t>
  </si>
  <si>
    <t>LGES-UC3-TSI-L2-GAD-A303</t>
  </si>
  <si>
    <t>General Arrangement Drawing for Anode Line#2 Coater 1F</t>
  </si>
  <si>
    <t>Cathode</t>
  </si>
  <si>
    <t>1F</t>
  </si>
  <si>
    <t>LGES-UC3-TSI-L2-GAD-C101</t>
  </si>
  <si>
    <t>General Arrangement Drawing for Cathode Line#2 1F</t>
  </si>
  <si>
    <t>LGES-UC3-TSI-L2-GAD-C105</t>
  </si>
  <si>
    <t>General Arrangement Drawing for Cathode Line#2 Hoist</t>
  </si>
  <si>
    <t>LGES-UC3-TSI-L2-GAD-C106</t>
  </si>
  <si>
    <t>General Arrangement Drawing for Cathode Line#2 Control Room</t>
  </si>
  <si>
    <t>LGES-UC3-TSI-L2-GAD-C107</t>
  </si>
  <si>
    <t>LGES-UC3-TSI-L2-GAD-C109</t>
  </si>
  <si>
    <t>General Arrangement Drawing for Cathode Coater Corridor Wall Opening Holes</t>
    <phoneticPr fontId="1" type="noConversion"/>
  </si>
  <si>
    <t>LGES-UC3-TSI-L2-GAD-C202</t>
  </si>
  <si>
    <t>General Arrangement Drawing for Cathode Line#2 2F</t>
  </si>
  <si>
    <t>LGES-UC3-TSI-L2-GAD-C207</t>
  </si>
  <si>
    <t>General Arrangement Drawing for Cathode Line#2 2F Floor Opening Holes</t>
  </si>
  <si>
    <t>LGES-UC3-TSI-L2-GAD-C208</t>
  </si>
  <si>
    <t>General Arrangement Drawing for Cathode Line#2 2F Drip pan Opening Holes</t>
  </si>
  <si>
    <t>LGES-UC3-TSI-L2-GAD-C303</t>
  </si>
  <si>
    <t>General Arrangement Drawing for Cathode Line#2 Coater 1F</t>
  </si>
  <si>
    <t>PIPING</t>
    <phoneticPr fontId="1" type="noConversion"/>
  </si>
  <si>
    <t>Piping Material Specifications</t>
    <phoneticPr fontId="1" type="noConversion"/>
  </si>
  <si>
    <t>Piping</t>
    <phoneticPr fontId="1" type="noConversion"/>
  </si>
  <si>
    <t>3D Model - Anode 1F</t>
    <phoneticPr fontId="1" type="noConversion"/>
  </si>
  <si>
    <t>2F</t>
    <phoneticPr fontId="1" type="noConversion"/>
  </si>
  <si>
    <t>3D Model - Anode 2F</t>
    <phoneticPr fontId="1" type="noConversion"/>
  </si>
  <si>
    <t>Coater</t>
    <phoneticPr fontId="1" type="noConversion"/>
  </si>
  <si>
    <t>3D Model - Anode Coater</t>
    <phoneticPr fontId="1" type="noConversion"/>
  </si>
  <si>
    <t>HOLD</t>
    <phoneticPr fontId="1" type="noConversion"/>
  </si>
  <si>
    <t>3D Model - Cathode 1F</t>
    <phoneticPr fontId="1" type="noConversion"/>
  </si>
  <si>
    <t>3D Model - Cathode 2F</t>
    <phoneticPr fontId="1" type="noConversion"/>
  </si>
  <si>
    <t>3D Model - Cathode Coater</t>
    <phoneticPr fontId="1" type="noConversion"/>
  </si>
  <si>
    <t>LGES-UC3-L2-STD-A101</t>
  </si>
  <si>
    <t>Piping Support Standard Drawings - Anode Line#2 1F</t>
  </si>
  <si>
    <t>LGES-UC3-L2-SLD-A101</t>
  </si>
  <si>
    <t>Piping Support Location Drawings - Anode Line#2 1F Floor</t>
  </si>
  <si>
    <t>LGES-UC3-L2-SLD-A102</t>
  </si>
  <si>
    <t>Piping Support Location Drawings - Anode Line#2 1F Ceiling</t>
  </si>
  <si>
    <t>LGES-UC3-L2-STD-A201</t>
  </si>
  <si>
    <t>Piping Support Standard Drawings - Anode Line#2  2F</t>
  </si>
  <si>
    <t>LGES-UC3-L2-SLD-A201</t>
  </si>
  <si>
    <t>Piping Support Location Drawings - Anode Line#2 2F Floor</t>
  </si>
  <si>
    <t>LGES-UC3-L2-SLD-A202</t>
  </si>
  <si>
    <t>Piping Support Location Drawings - Anode Line#2 2F Ceiling</t>
  </si>
  <si>
    <t>LGES-UC3-L2-STD-A301</t>
  </si>
  <si>
    <t>Piping Support Standard Drawings - Anode Line#2 Coater</t>
  </si>
  <si>
    <t>LGES-UC3-L2-SLD-A301</t>
  </si>
  <si>
    <t>Piping Support Location Drawings - Cathode Line#2 Coater</t>
  </si>
  <si>
    <t>DUCT</t>
    <phoneticPr fontId="1" type="noConversion"/>
  </si>
  <si>
    <t>LGES-UC3-L2-STD-A401</t>
  </si>
  <si>
    <t>Piping Support Standard Drawings - Anode Line#2 DUCT</t>
  </si>
  <si>
    <t>LGES-UC3-L2-SLD-A401</t>
  </si>
  <si>
    <t>Piping Support Location Drawings - Anode Line#2 DUCT</t>
  </si>
  <si>
    <t>LGES-UC3-L2-STD-C101</t>
  </si>
  <si>
    <t>Piping Support Standard Drawings - Cathode Line#2 1F</t>
  </si>
  <si>
    <t>LGES-UC3-L2-SLD-C101</t>
  </si>
  <si>
    <t>Piping Support Location Drawings - Cathode Line#2 1F Floor</t>
  </si>
  <si>
    <t>LGES-UC3-L2-SLD-C102</t>
  </si>
  <si>
    <t>Piping Support Location Drawings - Cathode Line#2 1F Ceiling</t>
  </si>
  <si>
    <t>LGES-UC3-L2-STD-C201</t>
  </si>
  <si>
    <t>Piping Support Standard Drawings - Cathode Line#2 2F</t>
  </si>
  <si>
    <t>LGES-UC3-L2-SLD-C201</t>
  </si>
  <si>
    <t>Piping Support Location Drawings - Cathode Line#2 2F Floor</t>
  </si>
  <si>
    <t>LGES-UC3-L2-SLD-C202</t>
  </si>
  <si>
    <t>Piping Support Location Drawings - Cathode Line#2 2F Ceiling</t>
  </si>
  <si>
    <t>LGES-UC3-L2-STD-C301</t>
  </si>
  <si>
    <t>Piping Support Standard Drawings - Cathode Line#2 Coater</t>
  </si>
  <si>
    <t>LGES-UC3-L2-SLD-C301</t>
  </si>
  <si>
    <t>LGES-UC3-L2-STD-C401</t>
  </si>
  <si>
    <t>Piping Support Standard Drawings - Cathode Line#2 DUCT</t>
  </si>
  <si>
    <t>LGES-UC3-L2-SLD-C401</t>
  </si>
  <si>
    <t>Piping Support Location Drawings - Cathode Line#2 DUCT</t>
  </si>
  <si>
    <t>Piping Isometric Drawings for Anode Line#2 1F</t>
  </si>
  <si>
    <t>ISO</t>
    <phoneticPr fontId="1" type="noConversion"/>
  </si>
  <si>
    <t>Piping Isometric Drawings for Anode Line#2 2F</t>
  </si>
  <si>
    <t>Piping Isometric Drawings for Anode Line#2 Coater</t>
  </si>
  <si>
    <t>Piping Isometric Drawings for Cathode Line#2 1F</t>
  </si>
  <si>
    <r>
      <rPr>
        <sz val="11"/>
        <rFont val="Arial Unicode MS"/>
        <family val="2"/>
        <charset val="129"/>
      </rPr>
      <t>최홍덕</t>
    </r>
  </si>
  <si>
    <t>Piping Isometric Drawings for Cathode Line#2 2F</t>
  </si>
  <si>
    <t>Common</t>
  </si>
  <si>
    <t>GM3B02-EMPL01</t>
  </si>
  <si>
    <t>Schematic Drawing</t>
  </si>
  <si>
    <t>Electric</t>
  </si>
  <si>
    <t>Automation</t>
  </si>
  <si>
    <t>김정휘</t>
  </si>
  <si>
    <t>Cable Schedule</t>
  </si>
  <si>
    <t>System Configuration</t>
  </si>
  <si>
    <t>Cable tray layout</t>
  </si>
  <si>
    <t>-</t>
  </si>
  <si>
    <t>Cable tray Support layout</t>
  </si>
  <si>
    <t>Ultium Cells 3 - #3</t>
    <phoneticPr fontId="1" type="noConversion"/>
  </si>
  <si>
    <t>LGES-UC3-TSI-L3-PFD-A001</t>
  </si>
  <si>
    <t>Process and Flow Diagram of Anode Line #3</t>
  </si>
  <si>
    <t>LGSE-UC3-TSI-L3-UFD-A001~A011</t>
  </si>
  <si>
    <t>Utility Flow Diagram of Anode Line #3</t>
  </si>
  <si>
    <t>LGES-UC3-TSI-L3-PID-C101~307</t>
  </si>
  <si>
    <t>Piping and Instrument Diagram of Anode Line #3</t>
  </si>
  <si>
    <t>LGES-UC3-TSI-L3-PFD-C001</t>
  </si>
  <si>
    <t>Process and Flow Diagram of Cathode Line #3</t>
  </si>
  <si>
    <t>LGSE-UC3-TSI-L3-UFD-C001~C010</t>
  </si>
  <si>
    <t>Utility Flow Diagram of Cathode Line #3</t>
  </si>
  <si>
    <t>LGES-UC3-TSI-L3-PID-A101~409</t>
  </si>
  <si>
    <t>Piping and Instrument Diagram of  Cathode Line #3</t>
  </si>
  <si>
    <t>LGES-UC3-TSI-L3-GAD-A101</t>
  </si>
  <si>
    <t>General Arrangement Drawing for Anode Line#3 1F</t>
  </si>
  <si>
    <t>LGES-UC3-TSI-L3-GAD-A105</t>
  </si>
  <si>
    <t>General Arrangement Drawing for Anode Line#3 1F Hoist</t>
  </si>
  <si>
    <t>LGES-UC3-TSI-L3-GAD-A106</t>
  </si>
  <si>
    <t>General Arrangement Drawing for Anode Line#3 1F Control Room</t>
  </si>
  <si>
    <t>LGES-UC3-TSI-L3-GAD-A107</t>
  </si>
  <si>
    <t>General Arrangement Drawing for Anode Line#3 1F Floor Opening Holes</t>
  </si>
  <si>
    <t>LGES-UC3-TSI-L3-GAD-A109</t>
  </si>
  <si>
    <t>LGES-UC3-TSI-L3-GAD-A202</t>
  </si>
  <si>
    <t>General Arrangement Drawing for Anode Line#3 2F</t>
  </si>
  <si>
    <t>LGES-UC3-TSI-L3-GAD-A204</t>
  </si>
  <si>
    <t>General Arrangement Drawing for Anode Line#3 2F RO system</t>
  </si>
  <si>
    <t>LGES-UC3-TSI-L3-GAD-A205</t>
  </si>
  <si>
    <t>General Arrangement Drawing for Anode Line#3 2F Hoist</t>
  </si>
  <si>
    <t>LGES-UC3-TSI-L3-GAD-A207</t>
  </si>
  <si>
    <t>General Arrangement Drawing for Anode Line#3 2F Floor Opening Holes</t>
  </si>
  <si>
    <t>LGES-UC3-TSI-L3-GAD-A208</t>
  </si>
  <si>
    <t>General Arrangement Drawing for Anode Line#3 2F Drip pan Opening Holes</t>
  </si>
  <si>
    <t>LGES-UC3-TSI-L3-GAD-A209</t>
  </si>
  <si>
    <t>General Arrangement Drawing for Anode Line#3 2F Wall Opening Holes</t>
  </si>
  <si>
    <t>LGES-UC3-TSI-L3-GAD-A303</t>
  </si>
  <si>
    <t>General Arrangement Drawing for Anode Line#3 Coater 1F</t>
  </si>
  <si>
    <t>LGES-UC3-TSI-L3-GAD-C101</t>
  </si>
  <si>
    <t>General Arrangement Drawing for Cathode Line#3 1F</t>
  </si>
  <si>
    <t>LGES-UC3-TSI-L3-GAD-C105</t>
  </si>
  <si>
    <t>General Arrangement Drawing for Cathode Line#3 Hoist</t>
  </si>
  <si>
    <t>LGES-UC3-TSI-L3-GAD-C106</t>
  </si>
  <si>
    <t>General Arrangement Drawing for Cathode Line#3 Control Room</t>
  </si>
  <si>
    <t>LGES-UC3-TSI-L3-GAD-C107</t>
  </si>
  <si>
    <t>LGES-UC3-TSI-L3-GAD-C109</t>
  </si>
  <si>
    <t>LGES-UC3-TSI-L3-GAD-C202</t>
  </si>
  <si>
    <t>General Arrangement Drawing for Cathode Line#3 2F</t>
  </si>
  <si>
    <t>LGES-UC3-TSI-L3-GAD-C207</t>
  </si>
  <si>
    <t>General Arrangement Drawing for Cathode Line#3 2F Floor Opening Holes</t>
  </si>
  <si>
    <t>LGES-UC3-TSI-L3-GAD-C208</t>
  </si>
  <si>
    <t>General Arrangement Drawing for Cathode Line#3 2F Drip pan Opening Holes</t>
  </si>
  <si>
    <t>LGES-UC3-TSI-L3-GAD-C303</t>
  </si>
  <si>
    <t>General Arrangement Drawing for Cathode Line#3 Coater 1F</t>
  </si>
  <si>
    <t>LGES-UC3-L3-STD-A101</t>
  </si>
  <si>
    <t>Piping Support Standard Drawings - Anode Line#3 1F</t>
  </si>
  <si>
    <t>LGES-UC3-L3-SLD-A101</t>
  </si>
  <si>
    <t>Piping Support Location Drawings - Anode Line#3 1F Floor</t>
  </si>
  <si>
    <t>LGES-UC3-L3-SLD-A102</t>
  </si>
  <si>
    <t>Piping Support Location Drawings - Anode Line#3 1F Ceiling</t>
  </si>
  <si>
    <t>LGES-UC3-L3-STD-A201</t>
  </si>
  <si>
    <t>Piping Support Standard Drawings - Anode Line#3  2F</t>
  </si>
  <si>
    <t>LGES-UC3-L3-SLD-A201</t>
  </si>
  <si>
    <t>Piping Support Location Drawings - Anode Line#3 2F Floor</t>
  </si>
  <si>
    <t>LGES-UC3-L3-SLD-A202</t>
  </si>
  <si>
    <t>Piping Support Location Drawings - Anode Line#3 2F Ceiling</t>
  </si>
  <si>
    <t>LGES-UC3-L3-STD-A301</t>
  </si>
  <si>
    <t>Piping Support Standard Drawings - Anode Line#3 Coater</t>
  </si>
  <si>
    <t>LGES-UC3-L3-SLD-A301</t>
  </si>
  <si>
    <t>Piping Support Location Drawings - Cathode Line#3 Coater</t>
  </si>
  <si>
    <t>LGES-UC3-L3-STD-A401</t>
  </si>
  <si>
    <t>Piping Support Standard Drawings - Anode Line#3 DUCT</t>
  </si>
  <si>
    <t>LGES-UC3-L3-SLD-A401</t>
  </si>
  <si>
    <t>Piping Support Location Drawings - Anode Line#3 DUCT</t>
  </si>
  <si>
    <t>LGES-UC3-L3-STD-C101</t>
  </si>
  <si>
    <t>Piping Support Standard Drawings - Cathode Line#3 1F</t>
  </si>
  <si>
    <t>LGES-UC3-L3-SLD-C101</t>
  </si>
  <si>
    <t>Piping Support Location Drawings - Cathode Line#3 1F Floor</t>
  </si>
  <si>
    <t>LGES-UC3-L3-SLD-C102</t>
  </si>
  <si>
    <t>Piping Support Location Drawings - Cathode Line#3 1F Ceiling</t>
  </si>
  <si>
    <t>LGES-UC3-L3-STD-C201</t>
  </si>
  <si>
    <t>Piping Support Standard Drawings - Cathode Line#3 2F</t>
  </si>
  <si>
    <t>LGES-UC3-L3-SLD-C201</t>
  </si>
  <si>
    <t>Piping Support Location Drawings - Cathode Line#3 2F Floor</t>
  </si>
  <si>
    <t>LGES-UC3-L3-SLD-C202</t>
  </si>
  <si>
    <t>Piping Support Location Drawings - Cathode Line#3 2F Ceiling</t>
  </si>
  <si>
    <t>LGES-UC3-L3-STD-C301</t>
  </si>
  <si>
    <t>Piping Support Standard Drawings - Cathode Line#3 Coater</t>
  </si>
  <si>
    <t>LGES-UC3-L3-SLD-C301</t>
  </si>
  <si>
    <t>LGES-UC3-L3-STD-C401</t>
  </si>
  <si>
    <t>Piping Support Standard Drawings - Cathode Line#3 DUCT</t>
  </si>
  <si>
    <t>LGES-UC3-L3-SLD-C401</t>
  </si>
  <si>
    <t>Piping Support Location Drawings - Cathode Line#3 DUCT</t>
  </si>
  <si>
    <t>Piping Isometric Drawings for Anode Line#3 1F</t>
  </si>
  <si>
    <t>Piping Isometric Drawings for Anode Line#3 2F</t>
  </si>
  <si>
    <t>Piping Isometric Drawings for Anode Line#3 Coater</t>
  </si>
  <si>
    <t>Piping Isometric Drawings for Cathode Line#3 1F</t>
  </si>
  <si>
    <t>Piping Isometric Drawings for Cathode Line#3 2F</t>
  </si>
  <si>
    <t>Piping Isometric Drawings for Cathode Line#3 Coater</t>
  </si>
  <si>
    <t>GM3B03-EMPL01</t>
  </si>
  <si>
    <t xml:space="preserve">When will schematics be updated? </t>
  </si>
  <si>
    <t>2/19/2024
3/26/24
4/15/24</t>
  </si>
  <si>
    <t xml:space="preserve">Cathode Top and Back Line 1 SUS Plate </t>
  </si>
  <si>
    <t>TSI/Rotem</t>
  </si>
  <si>
    <t>Line 3 Centerlines are fixed within the 10mm Tolerance</t>
  </si>
  <si>
    <t xml:space="preserve">Need answer 3/19 or pipe labeling will be consistent with UC1 or UC2
3/19 - sent to Ultium team, and deciding on what they want for UC3. All labels made and created </t>
  </si>
  <si>
    <t xml:space="preserve">Mod 3 &amp;4 Schedule </t>
  </si>
  <si>
    <t>3/12 - List given to Minkoo and he is looking into this item. JEG received drawings on this last evening. Devices arriving - hirano providing this afternoon per Jang. Items are not installed as of now 
3/19 - control valves going in as JEG installs, gas flow meters cathode still needed. Locations known, pulling cable to location but no sensors at locations for Conti. Hirano walk on thursday with John Maclean</t>
  </si>
  <si>
    <t>3/19/2024
3/25/24</t>
  </si>
  <si>
    <t>OEM to provide employee onsite dates for Safety team</t>
  </si>
  <si>
    <t>200 Check Sheets for Lower Rail</t>
  </si>
  <si>
    <t xml:space="preserve">Meeting today after lunch to discuss, EOB completion </t>
  </si>
  <si>
    <t xml:space="preserve">Platforms - 200 Anode - Middle of April Delivery </t>
  </si>
  <si>
    <t>Cathode Line 1 - First Floor : Too much installation to get ductwork in</t>
  </si>
  <si>
    <t>E-Stop Needs relocation - Top coater 1.5 Floor</t>
  </si>
  <si>
    <t>Daejin/Hirano</t>
  </si>
  <si>
    <t>AMS/JEG</t>
  </si>
  <si>
    <t>Liquid Penetration Test - Not performed at UC2</t>
  </si>
  <si>
    <t>LG</t>
  </si>
  <si>
    <t>Missing devices for the 1F Ovens - 
Temp probes to be installed D61, D62, D63, D64, D65, D66, D67, D68, D69, D70, D71, D72, D73
Control Valve Ovens: 11, 12, 13: D91, D92, D93
Gas Flow Meter Cathode Duct</t>
  </si>
  <si>
    <t>Temp probes to be installed D61, D62, D63, D64, D65, D66, D67, D68, D69, D70, D71, D72, D73</t>
  </si>
  <si>
    <t>Gas Flow Meter Cathode Duct</t>
  </si>
  <si>
    <t>Control Valve Ovens: 11, 12, 13: D91, D92, D93</t>
  </si>
  <si>
    <t>List given to Minkoo and he is looking into this item. JEG received drawings on this last evening. Devices arriving - hirano providing this afternoon per Jang. Items are not installed as of now</t>
  </si>
  <si>
    <t xml:space="preserve">Control valves being installed right behind JEG. </t>
  </si>
  <si>
    <t>Walk on Thursday with John Maclean</t>
  </si>
  <si>
    <t>Next step - Tyler to provide drawings, and TSI to provide new centerline. Should be able to close 3/26 if not before</t>
  </si>
  <si>
    <t>TSI to send email about this matter. Material SUS plate is on site 
3/19 - original date was 5/3, TSI looking at it once more and provide an answer. Barton Malow looking to start 4/8 on Line 3</t>
  </si>
  <si>
    <t xml:space="preserve">Amount of epoxy per hole </t>
  </si>
  <si>
    <t xml:space="preserve">Work together on Buy Off sheets </t>
  </si>
  <si>
    <t>Need revised dimensions. Cathode, Anode only one support Line 4</t>
  </si>
  <si>
    <t xml:space="preserve">TSI has uploaded to CR. No connections/detail on drawings </t>
  </si>
  <si>
    <t xml:space="preserve">Missing binder hopper cathode, SIO hopper anode </t>
  </si>
  <si>
    <t>TSI to upload to CR</t>
  </si>
  <si>
    <t xml:space="preserve">RGV CAD layout for Anode and Cathode - Incomplete </t>
  </si>
  <si>
    <t xml:space="preserve">PRI will be on site Monday 3/11, instructed to not open or bring in any crates until they are on site
3/14 - Brad reaching out to PRI
3/21 - PRI preparing document </t>
  </si>
  <si>
    <t>Dry Air Drawings for Area 300</t>
  </si>
  <si>
    <t xml:space="preserve">Avaco and ASI Line Marking - </t>
  </si>
  <si>
    <t xml:space="preserve">Air Lock Doors
Working on Door Column line 15 and 18 </t>
  </si>
  <si>
    <t>Cathode Nnd - Missing Dimensions on drawings</t>
  </si>
  <si>
    <t>DE&amp;T</t>
  </si>
  <si>
    <t xml:space="preserve">Updated and complete packing list </t>
  </si>
  <si>
    <t>Mr.Yang to send complete packing list before EOB</t>
  </si>
  <si>
    <t>Crossover Conveyor Bridge (NnD Bridge) - Right Material?</t>
  </si>
  <si>
    <t>BCU Issue</t>
  </si>
  <si>
    <t xml:space="preserve">Henry having a conversation with IPD/Superior 
3/21 - Superior moved their lifts, and Mike G to get with facility to get started on the remaining work </t>
  </si>
  <si>
    <t xml:space="preserve">MCE putting together a tray routing plan, to confirm with Apro on 3/18
3/21 - putting together a meeting with IICC,MCE,Apro to field walk this proposal </t>
  </si>
  <si>
    <t>IPD/Allied</t>
  </si>
  <si>
    <t xml:space="preserve">Jig Formation Duct Work for Lines 1-5 </t>
  </si>
  <si>
    <t xml:space="preserve">3/21 - is IPD providing the duct, if so when? </t>
  </si>
  <si>
    <t>Cleaning Equipment - B2 Conveyor. Arrving in October</t>
  </si>
  <si>
    <t>Ultium</t>
  </si>
  <si>
    <t xml:space="preserve">Jig Formation Drawings - Dimensions not adding up correctly </t>
  </si>
  <si>
    <t xml:space="preserve">120V Panels Not Being Installed - Jig Formation </t>
  </si>
  <si>
    <t xml:space="preserve">Install Manual for Smoke Detectors in High Temp </t>
  </si>
  <si>
    <t xml:space="preserve">Cowintech </t>
  </si>
  <si>
    <t xml:space="preserve">Fence Feet - Breaking Off </t>
  </si>
  <si>
    <t>EQ Cell</t>
  </si>
  <si>
    <t>GM/Ultium</t>
  </si>
  <si>
    <t xml:space="preserve">EOL Line Marking Date </t>
  </si>
  <si>
    <t>Hirano/Wooshin</t>
  </si>
  <si>
    <t xml:space="preserve">Hot Air Unit on Anode line 1. Four flanges stepped on or mishandled </t>
  </si>
  <si>
    <t>Mazella Electrical Parts and Pieces ETA</t>
  </si>
  <si>
    <t>High Pressure Cleaner Electrical Cabinet Locations, BMC GAD shows only units with no cabinet near by, no cabinets in the crates for the cleaner units.</t>
  </si>
  <si>
    <t xml:space="preserve">Control Cabinets for the ME booths and exhaust fans </t>
  </si>
  <si>
    <t>Wooshin/Hirano/ANSE/Daejin</t>
  </si>
  <si>
    <t>2F Anode Air Solenoids the plug inserted comes into contact with the air line
Solution - reroute the air lines so the components can be moved to separate or do we live with it??</t>
  </si>
  <si>
    <t>Control Panel Gland Plate - All panels in 200</t>
  </si>
  <si>
    <t>Lockout placards and arc flash labels needed for all hirano panels in 200</t>
  </si>
  <si>
    <t>E stop and push button relocation coater top and back (4 total locations), need to be moved for ease of access</t>
  </si>
  <si>
    <t>Conti/Hirano/Daejin</t>
  </si>
  <si>
    <t xml:space="preserve">Plastic touch safe cover guard needs more depth so you cant reach around the back </t>
  </si>
  <si>
    <t xml:space="preserve">Captured key locks for all panels </t>
  </si>
  <si>
    <t xml:space="preserve">UPS cable length need vs. delivered quantity to be verified by Wooshin/Conti Electric
Bare minimum is 435ft, need to be longer for the AC2 panel. 
Wooshin provided 410ft and 430ft - 3 reels each </t>
  </si>
  <si>
    <t>TB2K in top coater - pre wired cables are too short to make it to C1
K27, K34, K66, K29, K33, K23, K24, K22, K28, K36, K26, K21, K25, K35, K125, K123, K124, K126. These will all need to be reworked</t>
  </si>
  <si>
    <t>Not wide enough to get a 32" wide scissor lift between air handling unit and jig machine</t>
  </si>
  <si>
    <t>Joongwon getting pipe and installation to be at 2" on ductwork as well</t>
  </si>
  <si>
    <t xml:space="preserve">3/26 - conti electric to relocate and Conti to submit an official DCR </t>
  </si>
  <si>
    <t xml:space="preserve">3/5 - meeting to discuss later today. Question of timing overall 
3/12 - next week to have date, not enough manpower 
3/19 - Minbo working on this, answer 3/26
3/26 - april 15th to finish installation per Minbo </t>
  </si>
  <si>
    <t xml:space="preserve">3/5 - who is supplying, locations for sensors. Jay Chul waiting on an answer 
3/12 - feedback from Conti all good then close
3/19 - onsite meeting to evaluate location, supplied material was not enough. Walk Thursday 3/21
3/26 - waiting for DCI to be on site to get the exact locations of the humidity sensors. Completion time is 2-4 weeks before red tag. Follow up  </t>
  </si>
  <si>
    <t xml:space="preserve">Definition / material gap solution needed
3/26 - Conti to pull and see if the length is correct. Mr. Kim said it is 100% correct length </t>
  </si>
  <si>
    <t xml:space="preserve">Delivered and going through with Daejin. Wooshin provided all the drawings </t>
  </si>
  <si>
    <t>Hirano/LG/Minkoo</t>
  </si>
  <si>
    <t xml:space="preserve">3/26 - confirmed the cable is to short, direction is to pull out and install all new cables. </t>
  </si>
  <si>
    <t xml:space="preserve">Wooshin  </t>
  </si>
  <si>
    <t xml:space="preserve">Air Freight Materials - Delivery </t>
  </si>
  <si>
    <t>3/26 - currently waiting custom clearance</t>
  </si>
  <si>
    <t>70mm Lighting Cable Tray - Pulling off Line 2 per the direction of Wooshin #2</t>
  </si>
  <si>
    <t>Area 200 – Back and Top Coater – Drip Pan Installation – plug weld to diamond plate?</t>
  </si>
  <si>
    <t>Mazzella Rail – Buyoff Procedures?  Skyline ready to re-apply fireproofing material</t>
  </si>
  <si>
    <t>Trim Around PD &amp; BTM mixers – waiting on detail from TSI to quote extra work</t>
  </si>
  <si>
    <t>Area 100 – Cathode – Binder Mixer – missing yellow “lovejoy” couplings</t>
  </si>
  <si>
    <t>Area 100 – Anode &amp; Cathode – Second Floor – Active Dumping Hoppers Platform – Missing Guardrail</t>
  </si>
  <si>
    <t>Updated delivery schedule for 2,3,4 - material list (Final List) - FA</t>
  </si>
  <si>
    <t xml:space="preserve">3/26 - conti to review </t>
  </si>
  <si>
    <t xml:space="preserve">Issues 69,70,71 tied together. TSI to provide an answer on all three once Mazzella provides the information 
3/19 - being uploaded to CR right now, TSI to send file path to PCE
3/26 - TSI has uploaded to CR </t>
  </si>
  <si>
    <t xml:space="preserve">Cables for the Light Screens/Curtains installed around all Main Mixers - 4/5 pin micro cable </t>
  </si>
  <si>
    <t xml:space="preserve">TSI to provide crate numbers for these items </t>
  </si>
  <si>
    <t xml:space="preserve">Material order 3/15
3/12 - TSI to share expected ETA
3/19 - TSI have a quote, now going after another. Is it for Lines 1 &amp; 2?
3/26 - expecting material the second week of April. Detailed drawing - welded to the floor </t>
  </si>
  <si>
    <t>Monorail Packing Slips</t>
  </si>
  <si>
    <t>3/18/2024 now 4/8/24</t>
  </si>
  <si>
    <t xml:space="preserve">Have they been ordered? Check with Rotem
3/18 - Shims should be onsite 3/22
3/19 - Shims will now be onsite 3/25
3/26 - shims still not here, Brad Choi to check </t>
  </si>
  <si>
    <t xml:space="preserve">Need revised dimensions. Cathode, Anode only one support Line 4
3/26 - install support legs, waiting on center line information. Holding off on Anode, crew is working in cathode </t>
  </si>
  <si>
    <t xml:space="preserve">IICC and Sail working together 
3/26 - ghafari working with Dunham. Getting sizing </t>
  </si>
  <si>
    <t>Waiting on approval from IICC to proceed</t>
  </si>
  <si>
    <t xml:space="preserve">Component Cleaning Room - Ultrasonic cleaners - Who is installing the hoods? </t>
  </si>
  <si>
    <t>Superior Panels that need to be relocated up on the Mezzanine</t>
  </si>
  <si>
    <t xml:space="preserve">Jig Formation - Unistrut Stand Interference </t>
  </si>
  <si>
    <t xml:space="preserve">Fire Sprinkler Pipe Interference </t>
  </si>
  <si>
    <t xml:space="preserve">Jig Formation &amp; Charge/Discharge IPD Duct Drops </t>
  </si>
  <si>
    <t>Anode Air Lock Hole Penetrations which go from Area 300 into Area 400</t>
  </si>
  <si>
    <t>Jig Formation Lines 1-5 on the north duct drop, main duct line has a 2" CDA line directly under the duct tape for the drop. Allied will not be able to elbow over due to the amount of elbows allowed. Air line needs to be relocated</t>
  </si>
  <si>
    <t xml:space="preserve">BCU air handler units - chilled water supply lines interfere with the pathway for moving in Cathode Notch &amp; Dry process equipment </t>
  </si>
  <si>
    <t>Area</t>
  </si>
  <si>
    <t>300/400</t>
  </si>
  <si>
    <r>
      <rPr>
        <b/>
        <sz val="28"/>
        <rFont val="Arial"/>
        <family val="2"/>
      </rPr>
      <t>UItium #3 Lansing
Battery Plant Process Equipment Installation Project</t>
    </r>
    <r>
      <rPr>
        <b/>
        <sz val="18"/>
        <rFont val="Arial"/>
        <family val="2"/>
      </rPr>
      <t xml:space="preserve">
</t>
    </r>
    <r>
      <rPr>
        <b/>
        <i/>
        <sz val="16"/>
        <rFont val="Arial"/>
        <family val="2"/>
      </rPr>
      <t xml:space="preserve">OPEN ISSUE TRACKING MATRIX - IPD FACILITY ISSUES </t>
    </r>
    <r>
      <rPr>
        <b/>
        <sz val="16"/>
        <rFont val="Arial"/>
        <family val="2"/>
      </rPr>
      <t xml:space="preserve"> </t>
    </r>
    <r>
      <rPr>
        <b/>
        <sz val="18"/>
        <rFont val="Arial"/>
        <family val="2"/>
      </rPr>
      <t xml:space="preserve">                                                                                                                                                                                                                                                                                     </t>
    </r>
  </si>
  <si>
    <t>Area 100</t>
  </si>
  <si>
    <t>Area 200</t>
  </si>
  <si>
    <t>Area 300</t>
  </si>
  <si>
    <t>Area 400</t>
  </si>
  <si>
    <t>SRP</t>
  </si>
  <si>
    <t>Roll Press</t>
  </si>
  <si>
    <t xml:space="preserve">Area 500 </t>
  </si>
  <si>
    <t xml:space="preserve">IPD Facility </t>
  </si>
  <si>
    <r>
      <t xml:space="preserve">
Ultium #3 Lansing Process Equipment Installation Project -
</t>
    </r>
    <r>
      <rPr>
        <b/>
        <i/>
        <sz val="20"/>
        <color theme="1"/>
        <rFont val="Calibri"/>
        <family val="2"/>
        <scheme val="minor"/>
      </rPr>
      <t>Open Issues Master Summary</t>
    </r>
  </si>
  <si>
    <t>Open Issues Completion - Summary</t>
  </si>
  <si>
    <t xml:space="preserve">Area </t>
  </si>
  <si>
    <t>Total Open Issues:</t>
  </si>
  <si>
    <t>Closed Issues:</t>
  </si>
  <si>
    <t>Total Open Issues Remaining:</t>
  </si>
  <si>
    <t xml:space="preserve">Total Open Issues:  </t>
  </si>
  <si>
    <t>Current Open Issues:</t>
  </si>
  <si>
    <t>CIS not buying off on panel location. Conti will not go through ceiling until buyoff</t>
  </si>
  <si>
    <t xml:space="preserve">Speaking after the meeting on the floor. </t>
  </si>
  <si>
    <t xml:space="preserve">Pump Room Drawings </t>
  </si>
  <si>
    <t>Mod 1 Pump Room Drops</t>
  </si>
  <si>
    <t>Confirm with Brad Choi that information has been provided to Conti Mechanical
3/21 - need dimensions on drawings 
3/28  - drawings today?</t>
  </si>
  <si>
    <t xml:space="preserve">Confirm the material is correct, part numbers, ASI to meet with Avaco 
3/28 - Avaco still checking the material. Updated drawings for the bridge today </t>
  </si>
  <si>
    <t xml:space="preserve">Confirm IPD will relocate electrical panels in the immediate future 
3/21 - Don/Jack field walked this today, Don to provide an answer 3/25 
3/28 - IPD knows about it, waiting on start date </t>
  </si>
  <si>
    <t xml:space="preserve">3/28 - need to know between temp and smoke </t>
  </si>
  <si>
    <t>CNS</t>
  </si>
  <si>
    <t xml:space="preserve">Process Receptacles </t>
  </si>
  <si>
    <t>Scope Clarification - HPCD, DCIR, Smoke Panels, and Selectors, OCV</t>
  </si>
  <si>
    <t xml:space="preserve">3/5 - rack to the blower fan. 
3/12 - follow up with VEC - discuss with Chad asap 
3/29 - only done at UC1 when they had part of the coater package. Don/Chad/IICC having conversations 
4/2 - John Maclean will talk to Jack </t>
  </si>
  <si>
    <t>Minkoo/Jaychul</t>
  </si>
  <si>
    <t xml:space="preserve">DCI owns this location and will not be on site until month before red tag, and will need a layout prior to this </t>
  </si>
  <si>
    <t xml:space="preserve">Humidity Sensor Drawing </t>
  </si>
  <si>
    <t xml:space="preserve">Hirano to get a new cover, will walk this issue again
4/2 - plastic on the transformer we don’t need enclosure </t>
  </si>
  <si>
    <t xml:space="preserve">IICC and Hirano to review damage blowers on the floor </t>
  </si>
  <si>
    <t xml:space="preserve">Bolts and Gaskets for Coater 2 - April 30th for Gaskets, Bolts, nuts, washers no dates </t>
  </si>
  <si>
    <t>Extra Wire Scrap Bins needed for cable pulling</t>
  </si>
  <si>
    <t xml:space="preserve">DCR to be issued, TSI to clarify direction to install team  GM/Ultium issue 
1/30 - only the pumps will be changed. Updated after cathode cable schedule 
2/6 - focusing on line 2 cable schedule. 2/19 release date 
2/16 - schematics updated 2/23 to match cable schedule 
2/27 - still updating schematics for the panels
3/5 - released and uploaded to CR. Modifying the panels which will follow the cable schedule and schematics 
3/12 - complete end of this week, will update once all panels are updated 
3/19 - cable schedule friday 3/22, schematics to follow
3/26 - TSI expecting next week to be updated 
4/2 - TSI to provide April 8th. Cable schedule is uploaded and schematics next Tuesday </t>
  </si>
  <si>
    <t>2/29/2024
3/18/24 now 4/5/24</t>
  </si>
  <si>
    <t xml:space="preserve">3/26 - motor has arrived. Bus bar for the electric rail - 4/5? TSI to confirm 
4/2 - PCE to get with BMC </t>
  </si>
  <si>
    <t>Mazzella</t>
  </si>
  <si>
    <t>4/2 - TSI to send to PCE and BMC by EOB</t>
  </si>
  <si>
    <t>Cell 1 TL-5000 Missing Hardware, 
Cell 1 TL-5300 Troff, Cell 1 TL-5381 Hardware, 
Cell 2 TL-6000 Hardware, 
Cell 2 TL-6330 Troff Damage and Hardware, 
Cell 2 TL-6420 Hardware, 
Cell 2 TL-6381 Troff and hardware, 
Cell 3 TL-7000 Hardware, 
Cell 3 TL-7410 Troff Damage</t>
  </si>
  <si>
    <t>Fence, Conveyor, Platforms, Stocker crane Delay - Will push RTSO</t>
  </si>
  <si>
    <t>Partial buyoff on Anode side. Rail on cathode side could add a problem  
4/2 - completion possibly this week</t>
  </si>
  <si>
    <t xml:space="preserve">3/26 - material to be here 3/27
Material arrived onsite today 4/2, will become a DCR </t>
  </si>
  <si>
    <t xml:space="preserve">TSI to get information over to Conti/BMC 
4/2 - Conti M to complete this work scope </t>
  </si>
  <si>
    <t xml:space="preserve">OHT Rail - Cathode Line 4 - East most rail clash with NMP Line </t>
  </si>
  <si>
    <t>CIS needs to supply a complete list of panel modifications required to be made onsite</t>
  </si>
  <si>
    <t>GM/TSI</t>
  </si>
  <si>
    <t>Vacuum pump on north east wall cathode is not installed. Also confirm Anode estimated date if not installed already</t>
  </si>
  <si>
    <t xml:space="preserve">Hydraulic pump for cell 3 is not installed, cell 3 CNT hopper tacmina pump, Cell 3 second floor binder dumping hopper tacmina </t>
  </si>
  <si>
    <t>Cell 2 second floor NMP tank non-seal pump, cell 2 CNT tacmina pump, Cell 2 second floor binding dumping hopper tacmina pump</t>
  </si>
  <si>
    <t xml:space="preserve">EMF touch panel display side appears to face north, is this correct orientation </t>
  </si>
  <si>
    <t xml:space="preserve">Conti owns pump install </t>
  </si>
  <si>
    <t>Hardware Needed</t>
  </si>
  <si>
    <t>TSI/PCE</t>
  </si>
  <si>
    <t>Cable Tray Schedule Released on 3/28 - Good to proceed?</t>
  </si>
  <si>
    <t>BOM Needed - Tray components</t>
  </si>
  <si>
    <t xml:space="preserve"> Cathode Mazzella Beams requires modification (2ft removed, 2 holes drilled for end stops).  We are ready to do this work now, do we have a notice to proceed?</t>
  </si>
  <si>
    <t>7/8” x 8” Mechanical Anchors:  TSI was to provide anchors for the gantry’s.  Have these been ordered or delivered?</t>
  </si>
  <si>
    <t xml:space="preserve">Relocate Fire Sprinkler Lines - Jumbo #2 </t>
  </si>
  <si>
    <t>4 OHT and NMP line in Cathode. Proposed solution of moving the 90 degree bend down past where the rail will secure to the sub beam. Potentially could cut it and flip it 180 degrees</t>
  </si>
  <si>
    <t>Conti E - FA</t>
  </si>
  <si>
    <t>Conti elec - FA</t>
  </si>
  <si>
    <t>3/12 - Conti to review IFC drawings and confirm no issues
4/5 - Conti/IICC reviewed - clear to close?</t>
  </si>
  <si>
    <r>
      <t xml:space="preserve">2/27 - how to repair duct work, panels set in final place
3/19 - </t>
    </r>
    <r>
      <rPr>
        <sz val="12"/>
        <color rgb="FFFF0000"/>
        <rFont val="Calibri"/>
        <family val="2"/>
        <scheme val="minor"/>
      </rPr>
      <t xml:space="preserve">AVI/AMS to provide quote to reinstall duct work </t>
    </r>
    <r>
      <rPr>
        <sz val="12"/>
        <rFont val="Calibri"/>
        <family val="2"/>
        <scheme val="minor"/>
      </rPr>
      <t xml:space="preserve">
4/5 - Duct work has been removed, which contractor to rework, will require funding </t>
    </r>
  </si>
  <si>
    <t>3/19/2024 now 4/9/24</t>
  </si>
  <si>
    <t>CK</t>
  </si>
  <si>
    <t xml:space="preserve">Direction on Disconnect Switches for Coaters </t>
  </si>
  <si>
    <t>Reviewed and Hirano is aware, no major damage</t>
  </si>
  <si>
    <t>Install Manuals for Cycler Rooms</t>
  </si>
  <si>
    <t>Oven/Dryer Loading Structure - Daejin Requesting Modifications</t>
  </si>
  <si>
    <t>Ultium/TSI to provide direction on cable tray design to accommodate annual mixer overhaul</t>
  </si>
  <si>
    <t>Ultium/TSI</t>
  </si>
  <si>
    <t xml:space="preserve">Management to decide by next Tuesday on the shipping, if delayed the earliest on site would be august 
3/19 - making a decision May 15th on FOB
4/2 - John to follow up with Matias
4/9 - towers wont be delivered until August earliest. </t>
  </si>
  <si>
    <t xml:space="preserve">Direction was given by Wooshin to pull material from Line #2
4/9 - close once line 2 material is onsite </t>
  </si>
  <si>
    <t xml:space="preserve">Line #1 - Cathode 5/6 on site
Line #2 - Anode and cathode 5/20 on site
3/26 - BMC to submit DCR, Daejin pre cut plate has misalignments. Likely to occur 15 more times. SUS plate underneath roll leveling equipment unable to be anchored - DCR to Minjun Kwak 
4/2 - getting revised drawing from Hirano per Kwak 
4/9 - plate should be on site 5/16. </t>
  </si>
  <si>
    <t xml:space="preserve">Coater Scaffolding </t>
  </si>
  <si>
    <t>GM Safety</t>
  </si>
  <si>
    <t xml:space="preserve">4/9 - floor walk today, still in discussion. 4/10 </t>
  </si>
  <si>
    <t xml:space="preserve">3/26 - John escalated this and is waiting on a response from Hirano (Leadership). 
4/2 - LG and Hirano are discussing this 
4/9 - ETA on site?? </t>
  </si>
  <si>
    <t>Waiting on direction from Ultium Leadership. 
4</t>
  </si>
  <si>
    <t>Area 200 – Notice to Proceed with Equipment Installation based on drawings received on 3/20 ----&gt; 3/29</t>
  </si>
  <si>
    <t xml:space="preserve">Anode equipment to be placed per TSI
4/2 - need email confirmation the drawing is frozen and clear to proceed
4/9 - drawings frozen on the 3/29 drawing. Electrical panels were not on the drawing and will be separate </t>
  </si>
  <si>
    <t xml:space="preserve">BMC to send email to Kwak and Minkoo
4/2 - make DCR for John and MinJun
4/9 - weld to the deck plate - direction from Minkoo. </t>
  </si>
  <si>
    <t>3/26 - missing in 7 locations. TSI to check what crate it is located, and will talk with BMC 
4/9/24 - TSI can not locate the guardrail. Photos of the material on site per TSI</t>
  </si>
  <si>
    <t xml:space="preserve">4/9 - TSI to work with BMC to get this closed </t>
  </si>
  <si>
    <t xml:space="preserve">Waiting on plan, and budget approval to look at future steps 
3/26 - conti to send Jang the welding sheets
4/9 - once complete will turn it over to Jang </t>
  </si>
  <si>
    <t>BOM: 
Material Concerns - Hose connectors (266)</t>
  </si>
  <si>
    <t>TSI sending 335 Hose connectors. Teflon hoses
3/26 - material to be here today or tomorrow per TSI
4/2 - Conti to verify they are correct and that they work with the hose connectors currently on site 
4/9 - TSI list to provide by latest 4/11</t>
  </si>
  <si>
    <t xml:space="preserve">Updated Model </t>
  </si>
  <si>
    <t>Line 2 - ISOs - Table of Contents</t>
  </si>
  <si>
    <t>Line 2 - Mixer Supports - Called for m10 bolts, m12 was being used</t>
  </si>
  <si>
    <t>2/13 - Netzsch received, still waiting on the EMF cables 
2/20 - PCE need EMF cables in a couple weeks
3/5 - march 8th in korea, then air freight. March 15-18th arrival on site 
3/12 - TSI checking to see if the material will be on the 18th 
3/26 - material to be on site the 3/28 or 3/29
4/2 - material now to be on site 4/5
4/9 - material onsite PCE reaching out to TSI to go through together</t>
  </si>
  <si>
    <t>Continue work or need direction if this needs to be fixed. Last told to leave it as is 
4/9 - closed per the direction of Ultium (Jang)</t>
  </si>
  <si>
    <t>4/9 - tray components still working together.</t>
  </si>
  <si>
    <t>4/9 - working through this together, address the shortages for line 1 and to get ahead for lines 2-4</t>
  </si>
  <si>
    <t xml:space="preserve">4/9 - TSI to procure bins, starting wire pull in next week  </t>
  </si>
  <si>
    <t xml:space="preserve">4/9 - confirm weekly </t>
  </si>
  <si>
    <t xml:space="preserve">4/9 - meeting tomorrow to discuss and will follow up with results </t>
  </si>
  <si>
    <t xml:space="preserve">Cables on the Light Screens </t>
  </si>
  <si>
    <t>Dimensions for the rack to rack conveyors</t>
  </si>
  <si>
    <t xml:space="preserve">Cowintech to upload by today - will send link </t>
  </si>
  <si>
    <t xml:space="preserve">3/7 - Conti reaching out to Dunham (Tyler Evans). Dunham to provide a list 
3/14 - 57 total unordered, all on order. Panels for all areas 100-300. 
3/28 - IICC/Conti discussing after meeting 
4/11 - earliest panel delivery 10 weeks, and latest is 20 weeks. Some will require temp solutions for sample build </t>
  </si>
  <si>
    <t xml:space="preserve">Missing parts prepared by 4/20. List provided tomorrow, work completed no later than the 4/20 
4/11 - modifications are complete, the switch is the last remaining part. Grouting company on site later next week  </t>
  </si>
  <si>
    <t xml:space="preserve">Carl reached out to IPD for their main drawings, compressed air mains 
3/21 - carl received the compressed air drawings, 
4/11 - </t>
  </si>
  <si>
    <t xml:space="preserve">Degas to be released early next week then packaging will come out shortly after. LG is reviewing the layout </t>
  </si>
  <si>
    <t xml:space="preserve">Follow up 
</t>
  </si>
  <si>
    <t xml:space="preserve">Buffer Tank Control Panel - Location </t>
  </si>
  <si>
    <t>RGV CAD layout for NnD</t>
  </si>
  <si>
    <t>Shambaugh/Conti Fire</t>
  </si>
  <si>
    <t xml:space="preserve">Fire Drain Line Blocking Install - Room Temp </t>
  </si>
  <si>
    <t xml:space="preserve">4/19 Connection Manual </t>
  </si>
  <si>
    <t xml:space="preserve">Room Ready - 4/9
4/4 - Cycler to arrive onsite beginning of July 
4/11 - Henry to update this </t>
  </si>
  <si>
    <t xml:space="preserve">Anode - 6-10 weeks lead time, Cathode - roughly 10 months 
4/11 - cycler room panels on time with arrival for Anode, beginning of July </t>
  </si>
  <si>
    <t xml:space="preserve">Install Manuals Shipping stockers </t>
  </si>
  <si>
    <t xml:space="preserve">Install Manuals Conveyors </t>
  </si>
  <si>
    <t xml:space="preserve">Manuals for the K1 &amp; K2 conveyor </t>
  </si>
  <si>
    <t xml:space="preserve">4/11 - completion Mid May, all manuals needed. </t>
  </si>
  <si>
    <t xml:space="preserve">(2) Hose Valves need to be turned 180 degrees to clear the stage column - North Wall of FQC Room </t>
  </si>
  <si>
    <t xml:space="preserve">Jig Formation Lines 1-5 Lights hanging will need to move west to be under the straight duct before the drop </t>
  </si>
  <si>
    <t>Area 300 Notch and Dry Busway Removal</t>
  </si>
  <si>
    <t xml:space="preserve">Buffer Tank Panel Locations </t>
  </si>
  <si>
    <t>TSI to confirm RIO Panel Locations Cathode 1F Lines 1 &amp; 2</t>
  </si>
  <si>
    <t>Define scope changes for HOB / Outside Duct System</t>
  </si>
  <si>
    <t xml:space="preserve">Equipment can not slip 
3/26 - Avaco to double check this item 
4/2 - Avaco believes the crates are on site, ASI to confirm 
4/9 - Gunn to confirm with TSI it is onsite 
4/16 - bridge conveyor held in detroit currently. ASI reached out about the port conveyors and material is not in the yard. </t>
  </si>
  <si>
    <t xml:space="preserve">Upper Rail Torque Value - Want to Reduce to 60 ----&gt; now 50 </t>
  </si>
  <si>
    <t xml:space="preserve">Gunn to send formal email to ASI/IICC by EOB 4/9
4/16 - connection is going to need to be reworked. Kiju and Avaco to have a discussion 
Panels still need to be moved in 200 by IPD </t>
  </si>
  <si>
    <t>Safety Fence - Area 200</t>
  </si>
  <si>
    <t>4/16 - currently only have 50% of the fence</t>
  </si>
  <si>
    <t xml:space="preserve">Cowin Tech to provide, Malyk to follow up.  
   Send links to Dan Hone
 FA Meeting 12/13
Stockers received.  Conveyors needed.  (in process).  Complete by 1/3.  
Conveyors 1 &amp; 2 received. 3 &amp; 4 still needed, and missing duct information in the manual. Jan 17th 
1/17/24 - manuals will be uploaded 1/23 for Area 400. Missing Area 100 conveyors 2 &amp; 3
1/24:  Cathode Material cannot be used for Anode.  Anode Electrical to be delivered mid February.  
Manuals for 100 &amp; 400 uploaded.  Cowin verifying if 100 is correct.  
Avaco manuals still waiting...1/26 submission planned for Area 200 (Electrical, Mechanical, Drawings and Install Manuals).  
1/31 - jumbo roll, rgv, bridge conveyor logistics. RGV upload Feb 3rd
2/7 - have the install manuals, missing some information on the OP panels - Cowintech
Avaco - end of Feb for install for manuals 
2/14 - Conti to update next meeting - Avaco and Cowintech
2/21 - cowintech manuals uploaded and good Area 100. Area 200 waiting on some from Avaco. Up to the pancake and notch &amp; roll. Jumbo roll 1 &amp; 2, RGV
2/28 - pancake, Nnd end of march 
2/28 - manuals will be coming out, bridge conveyor march 8th. 
3/13 - Jumbo Roll RGV cad layout. Avaco to upload today 
4/9 - conveyor bridge from Jumbo Roll 1 to 2. -------&gt; Received 
4/16 - input foil conveyor still waiting on.....Avaco to provide by End of the Month </t>
  </si>
  <si>
    <t>1/3/2024 now 1/17/24 now 2/14/24 now 4/26/24</t>
  </si>
  <si>
    <t>Rack Sensors</t>
  </si>
  <si>
    <t>Conti Elec - FA</t>
  </si>
  <si>
    <t xml:space="preserve">New people bringing the rack sensors from Korea </t>
  </si>
  <si>
    <t xml:space="preserve">Hardware and Cables, and Protective Sheeting - Slide Deck </t>
  </si>
  <si>
    <t>4/9 - daejin to provide load rating for the structure 
4/16 - platform is at 96% capacity. Minkoo to ask for updated load rating</t>
  </si>
  <si>
    <t xml:space="preserve">3/26 - delivery time is 8-12 weeks 
4/2 - Kevin to send pictures to David 
4/16 - from ultium safety we will follow the GM standard. Will need to place an order for all locks necessary. John sent the files to Hirano to calculate the amount of locks needed </t>
  </si>
  <si>
    <t>3/26 - waiting on conti to provide cable lengths, then hirano will provide 
4/2 - wallace to send informaton to Hirano
4/9 - hirano to start a month before RTSO. Need complete ASAP
4/16 - have all of UC2 updated placards for reference. Will need to be given to us from Hirano, they stated a month before RTSO</t>
  </si>
  <si>
    <t xml:space="preserve">YK to check on this 
4/2 - material to be onsite end of April 
4/5 - JEG needs it by 4/16, current arrival time is 4/30
4/9 - material arriving 4/20 on site per YK Park 
4/16 - material will not be onsite until the week of the 29th </t>
  </si>
  <si>
    <t>New manual valves added. Future lines or every line required</t>
  </si>
  <si>
    <t>Procurement of the CDA Line</t>
  </si>
  <si>
    <t xml:space="preserve">4/9 - follow up next week on the 16th 
4/16 - Anode only, nothing on cathode right now </t>
  </si>
  <si>
    <t>Facility group or falling on process. Facility working on this, making sure Wooshin gets all the correct information 
3/19 - waiting on information from JEG IPD, waiting on response from Jang pill Oh and Bruce 
3/26 - Bruce IPD PM to email PO to Conti/GM/IICC
4/9 - Wooshin to provide feedback, timing, and IPD to provide material. Follow up 4/16
4/16 - Wooshin to have cable schedule later this week</t>
  </si>
  <si>
    <t>IPD/Process</t>
  </si>
  <si>
    <t>Outdoor Fan Additional Devices - Flow Meter, Auto Valve, Duct Dampers, Pressure Sensors</t>
  </si>
  <si>
    <t xml:space="preserve">Direction on Breakers for Cathode LP Panels </t>
  </si>
  <si>
    <t>Superior/GM</t>
  </si>
  <si>
    <t>Follow up the 4/23</t>
  </si>
  <si>
    <t xml:space="preserve">Schedule walk for corridor (3/15 - complete). Install delayed to 3/25 when piping design is complete 
4/2 - Anode tank installed to current TSI layout, TSI to confirm there is not a change 
4/16 - top coater there is an issue </t>
  </si>
  <si>
    <t xml:space="preserve">Top Rack </t>
  </si>
  <si>
    <t xml:space="preserve">Temp Wall </t>
  </si>
  <si>
    <t>Chemical Injection System - Cooling Towers</t>
  </si>
  <si>
    <t>4/16 - currently being decided on</t>
  </si>
  <si>
    <t>Changes needed for the Waste Tank &amp; NMP Tank</t>
  </si>
  <si>
    <t>Cathode 1st Floor East Wall Penetration for SRP Conduit</t>
  </si>
  <si>
    <t>Anode &amp; Cathode - PD / BTM Mixers - Detail drawings for trim around base, material on site (not polished)</t>
  </si>
  <si>
    <t>Slurry Feed Vessel – GAD #3 – Bent Leg – Repair parts are on site, DCR to follow for Financial Approval</t>
  </si>
  <si>
    <t>Anode &amp; Cathode Top Coaters – Drip Pans covering conduit holes in deck plate</t>
  </si>
  <si>
    <t>Cathode Back Coater – Need SUS plate continued in order to set Drip Pan for GAD #12 sits over “missing row” by a few inches</t>
  </si>
  <si>
    <t>Insulation Transfer Tanks (GAD #11, 12) – Not on wheels, how are these being anchored?</t>
  </si>
  <si>
    <t xml:space="preserve">3/26 - all material on site? 
4/2 - fence, VDLs, stocker crane on site. Conveyor and platforms still not on site 
4/9 - all container information is shared. Follow up with Matias 
4/16 - material in the rail yard </t>
  </si>
  <si>
    <t xml:space="preserve">Labeling on the crates and shipping information </t>
  </si>
  <si>
    <t xml:space="preserve">Cowintech to provide list by tomorrow </t>
  </si>
  <si>
    <t xml:space="preserve">Safety Fence Shims - Taking from cathode to complete Anode </t>
  </si>
  <si>
    <t xml:space="preserve">Profinet Cables - System to System </t>
  </si>
  <si>
    <t xml:space="preserve">4/9 - on hold, Jang to confirm with Minkoo/production
4/16 - conti to weld for PCE to complete their work </t>
  </si>
  <si>
    <t xml:space="preserve">4/16 - TSI got a quote on this and will buy it </t>
  </si>
  <si>
    <t>Motor Terminations on the Junction Boxes</t>
  </si>
  <si>
    <t xml:space="preserve">4/9 - waiting on approval to release it per TSI
4/16 - </t>
  </si>
  <si>
    <r>
      <t xml:space="preserve">Need confirmed delivery dates &amp; up to date drawings.  
1/26 - in person meeting. With Mazella visiting.  
1/30 - Anode 1-2, 1-3 beams to short. Cathode - all beams 2ft to long. Touch up paint - get with skyline
2/6 TSI headquarters reviewing and will report out
2/20 - BMC pushing to get schedule on arrival dates 
2/27 - 5 weeks from 2/26 - ETA 3/18 for Lines 2 &amp; 3 monorail 
Lines 2 and 3: electric hoist 6/30, 
3/18 - </t>
    </r>
    <r>
      <rPr>
        <sz val="12"/>
        <color theme="1"/>
        <rFont val="Calibri"/>
        <family val="2"/>
        <scheme val="minor"/>
      </rPr>
      <t xml:space="preserve">rail on-site by 3/31 for Lines 2 &amp; 3
3/26 - material on site now 4/8. Mazzella to be on site 4/9 to go through material. Drawings before to do layout and abatement 
</t>
    </r>
    <r>
      <rPr>
        <sz val="12"/>
        <color rgb="FFFF0000"/>
        <rFont val="Calibri"/>
        <family val="2"/>
        <scheme val="minor"/>
      </rPr>
      <t xml:space="preserve">4/2 - information to be released this week, Juno to send email on exact date </t>
    </r>
    <r>
      <rPr>
        <sz val="12"/>
        <rFont val="Calibri"/>
        <family val="2"/>
        <scheme val="minor"/>
      </rPr>
      <t xml:space="preserve">
4/9 - material to be here tomorrow. Layout release 4/11 afternoon, Mazzella to be on site tomorrow to help sort material.
4/16 - waiting for ETA on truck arrival, TSI to confirm if not here by tomorrow </t>
    </r>
  </si>
  <si>
    <t>2/13 - currently 3 week out, using same as UC2
2/20 - in the works 
2/27 - order in and waiting on material - 10 day delivery expected 3/8
3/5 - TSI to provide update
3/12 - fabricated locally, latest date is 3/25
3/18 - 2 out of 4 have arrived on site 
3/19 - first 2 on site are wrong orientation, dimensions are off. TSI looking into refab
3/26 - vendor will take back and rework. BMC will be delayed next week, as well as Conti M
4/2 - dates to be provided for the other 2 drip pans being reworked 
4/9 - all four to be here on the 4/19, and possibly two here this friday 4/12
4/16 - two arrived and remaining two on friday</t>
  </si>
  <si>
    <t>Review once the first one is installed so TSI can review 
4/9 - proceed with Line 1 only 
4/16 - mazzella is making modifications</t>
  </si>
  <si>
    <t xml:space="preserve">TSI requesting SUS plate installation at room transitions </t>
  </si>
  <si>
    <t xml:space="preserve">GAD #12 on cathode back coater </t>
  </si>
  <si>
    <t>Anode 2F - SIO Hopper Platform - Missing "Check Plate &amp; Hardware"</t>
  </si>
  <si>
    <t xml:space="preserve">not going to install none polished. TSI and LG working together. Drawing uploaded tomorrow </t>
  </si>
  <si>
    <t>Installation Transfer Tanks - Cathode</t>
  </si>
  <si>
    <t>GAD's needed for corridor panels (tanks &amp; heaters)</t>
  </si>
  <si>
    <t xml:space="preserve">John to issue to IICC then will need to be quoted. MEC needs to give us a design </t>
  </si>
  <si>
    <t>Conti/Superior</t>
  </si>
  <si>
    <t xml:space="preserve">Support for Bus Plugs </t>
  </si>
  <si>
    <t>Fire Line interferes with the platform at Nnd Anode Crossover bridge</t>
  </si>
  <si>
    <t>ME Booths - calling for 100amp single breaker - Direction is 100amp</t>
  </si>
  <si>
    <t xml:space="preserve">Conti to submit DCR in regards to both open issues for Dunham
3/7 - need to figure out if the ME Booths are in at UC3, OEM and contractor not decided yet per Dongchan Kim
3/14 - ME booths are in, still not sure on who OEM and contractor. Sharing details with all possible OEMs, and receive as much information by 3/18
3/28 - waiting for equipment to arrive to make the decision
4/4 - CK solution is the OEM, need the size of the breaker. 
4/11 - Conti to get a lead time
4/18 - temp plan is in the works, delivery time is 7/22 for the panel. Direction is 100amp </t>
  </si>
  <si>
    <t xml:space="preserve">Due in 1 week 
4/4 - Avaco to provide by 4/5
4/18 - Avaco to upload CAD layout tonight </t>
  </si>
  <si>
    <t xml:space="preserve">4/18 - upload tonight per Avaco </t>
  </si>
  <si>
    <t xml:space="preserve">Installation Manuals - Drop size through ceiling </t>
  </si>
  <si>
    <t xml:space="preserve">Jumbo #2 - Upper Rail Connections </t>
  </si>
  <si>
    <t xml:space="preserve">4/18 - Suppose to receive connection/material next week from Avaco </t>
  </si>
  <si>
    <t>4/18 - Suppose to start 4/22, but drawing will not be ready by Monday 4/22</t>
  </si>
  <si>
    <t xml:space="preserve">Shipping Documentation and Drawings Incomplete </t>
  </si>
  <si>
    <t>Layout for Packaging Conveyor - Delayed - 
Need to pull from same Datum Avaco/EQ Cell</t>
  </si>
  <si>
    <t xml:space="preserve">CAD Layout - NnD Cross conveyor elevator panels </t>
  </si>
  <si>
    <t xml:space="preserve">IICC to speak 
4/18 - on hold right now </t>
  </si>
  <si>
    <t xml:space="preserve">CNS to be on-site 4/1 
4/4 - Park will come here next Monday 4/8. Email Mr. Park - Henry to track down. Is the material ordered and what is the eta?
4/11 - close once material arrives on site
4/18 - first week of May arrival </t>
  </si>
  <si>
    <t>DC Buss and Buss Plugs - Shipper &amp; Provider, and Cut Sheets - Material</t>
  </si>
  <si>
    <t>IFC and Owner Manuals not matching up - CDC</t>
  </si>
  <si>
    <t>New owner manual for CDC sent out yesterday, IPD in sub station &amp; CDC is MCE (Pg 83)
4/18 - not holding up currently - Degas</t>
  </si>
  <si>
    <t>3/21 - IFC release date 3/22 per Dunham 
3/28 - IFC received, will be able to run cable to where the panel is located
4/18 - Henry to dig into this</t>
  </si>
  <si>
    <t>EMF Touch Panel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</si>
</sst>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m/dd/yy;@"/>
    <numFmt numFmtId="166" formatCode="[$-409]d&quot;-&quot;mmm&quot;-&quot;yy;@"/>
  </numFmts>
  <fonts count="39">
    <font>
      <sz val="11"/>
      <color theme="1"/>
      <name val="Calibri"/>
      <family val="2"/>
      <scheme val="minor"/>
    </font>
    <font>
      <b/>
      <sz val="14"/>
      <name val="Arial"/>
      <family val="2"/>
    </font>
    <font>
      <sz val="10"/>
      <name val="Arial"/>
      <family val="2"/>
    </font>
    <font>
      <b/>
      <sz val="18"/>
      <name val="Arial"/>
      <family val="2"/>
    </font>
    <font>
      <b/>
      <sz val="12"/>
      <color theme="1"/>
      <name val="Calibri"/>
      <family val="2"/>
      <scheme val="minor"/>
    </font>
    <font>
      <b/>
      <sz val="12"/>
      <name val="Arial"/>
      <family val="2"/>
    </font>
    <font>
      <b/>
      <sz val="28"/>
      <name val="Arial"/>
      <family val="2"/>
    </font>
    <font>
      <b/>
      <i/>
      <sz val="18"/>
      <name val="Arial"/>
      <family val="2"/>
    </font>
    <font>
      <sz val="12"/>
      <color theme="1"/>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sz val="11"/>
      <name val="Calibri"/>
      <family val="2"/>
      <scheme val="minor"/>
    </font>
    <font>
      <strike/>
      <sz val="12"/>
      <name val="Calibri"/>
      <family val="2"/>
      <scheme val="minor"/>
    </font>
    <font>
      <b/>
      <sz val="12"/>
      <name val="Calibri"/>
      <family val="2"/>
      <scheme val="minor"/>
    </font>
    <font>
      <strike/>
      <sz val="12"/>
      <color theme="1"/>
      <name val="Calibri"/>
      <family val="2"/>
      <scheme val="minor"/>
    </font>
    <font>
      <u/>
      <sz val="12"/>
      <color theme="1"/>
      <name val="Calibri"/>
      <family val="2"/>
      <scheme val="minor"/>
    </font>
    <font>
      <sz val="11"/>
      <color theme="1"/>
      <name val="Calibri"/>
      <family val="2"/>
    </font>
    <font>
      <sz val="11"/>
      <name val="Calibri"/>
      <family val="2"/>
    </font>
    <font>
      <b/>
      <sz val="11"/>
      <color theme="1"/>
      <name val="Calibri"/>
      <family val="2"/>
    </font>
    <font>
      <sz val="11"/>
      <color theme="0"/>
      <name val="Calibri"/>
      <family val="2"/>
    </font>
    <font>
      <b/>
      <sz val="11"/>
      <color theme="0"/>
      <name val="Calibri"/>
      <family val="2"/>
    </font>
    <font>
      <sz val="11"/>
      <name val="Arial Unicode MS"/>
      <family val="2"/>
      <charset val="129"/>
    </font>
    <font>
      <sz val="11"/>
      <color rgb="FFFF0000"/>
      <name val="Calibri"/>
      <family val="2"/>
    </font>
    <font>
      <sz val="11"/>
      <name val="Calibri"/>
      <family val="2"/>
      <charset val="129"/>
    </font>
    <font>
      <sz val="12"/>
      <name val="바탕체"/>
      <family val="1"/>
      <charset val="129"/>
    </font>
    <font>
      <sz val="10"/>
      <name val="맑은 고딕"/>
      <family val="3"/>
      <charset val="129"/>
    </font>
    <font>
      <strike/>
      <sz val="11"/>
      <color rgb="FFFF0000"/>
      <name val="Calibri"/>
      <family val="2"/>
    </font>
    <font>
      <sz val="10"/>
      <color rgb="FFFF0000"/>
      <name val="맑은 고딕"/>
      <family val="3"/>
      <charset val="129"/>
    </font>
    <font>
      <sz val="12"/>
      <name val="맑은 고딕"/>
      <family val="3"/>
      <charset val="129"/>
    </font>
    <font>
      <b/>
      <i/>
      <sz val="16"/>
      <name val="Arial"/>
      <family val="2"/>
    </font>
    <font>
      <b/>
      <sz val="16"/>
      <name val="Arial"/>
      <family val="2"/>
    </font>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b/>
      <i/>
      <sz val="20"/>
      <color theme="1"/>
      <name val="Calibri"/>
      <family val="2"/>
      <scheme val="minor"/>
    </font>
    <font>
      <b/>
      <sz val="11"/>
      <color rgb="FFFF0000"/>
      <name val="Calibri"/>
      <family val="2"/>
      <scheme val="minor"/>
    </font>
    <font>
      <sz val="10"/>
      <color rgb="FF000000"/>
      <name val="Calibri"/>
      <family val="2"/>
      <scheme val="minor"/>
    </font>
  </fonts>
  <fills count="1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1"/>
        <bgColor indexed="64"/>
      </patternFill>
    </fill>
    <fill>
      <patternFill patternType="solid">
        <fgColor theme="2" tint="-0.499984740745262"/>
        <bgColor indexed="64"/>
      </patternFill>
    </fill>
    <fill>
      <patternFill patternType="solid">
        <fgColor rgb="FF00B0F0"/>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s>
  <cellStyleXfs count="5">
    <xf numFmtId="0" fontId="0" fillId="0" borderId="0"/>
    <xf numFmtId="0" fontId="2" fillId="0" borderId="0"/>
    <xf numFmtId="0" fontId="2" fillId="0" borderId="0"/>
    <xf numFmtId="0" fontId="25" fillId="0" borderId="0"/>
    <xf numFmtId="0" fontId="32" fillId="0" borderId="0"/>
  </cellStyleXfs>
  <cellXfs count="28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5" fillId="2"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3" borderId="2" xfId="0" applyFont="1" applyFill="1" applyBorder="1" applyAlignment="1">
      <alignment horizontal="center" vertical="center"/>
    </xf>
    <xf numFmtId="22" fontId="5" fillId="0" borderId="11" xfId="0" applyNumberFormat="1" applyFont="1" applyBorder="1" applyAlignment="1">
      <alignment horizontal="center" vertical="center" wrapText="1"/>
    </xf>
    <xf numFmtId="0" fontId="5" fillId="5" borderId="19" xfId="0" applyFont="1" applyFill="1" applyBorder="1" applyAlignment="1">
      <alignment horizontal="center" vertical="center"/>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0" xfId="0" applyFont="1"/>
    <xf numFmtId="0" fontId="0" fillId="0" borderId="0" xfId="0" applyAlignment="1">
      <alignment horizontal="left" vertical="center" wrapText="1"/>
    </xf>
    <xf numFmtId="14" fontId="0" fillId="0" borderId="0" xfId="0" applyNumberFormat="1" applyAlignment="1">
      <alignment horizontal="center" vertical="center"/>
    </xf>
    <xf numFmtId="22" fontId="1" fillId="0" borderId="12" xfId="0" applyNumberFormat="1" applyFont="1" applyBorder="1" applyAlignment="1">
      <alignment horizontal="left" vertical="center"/>
    </xf>
    <xf numFmtId="0" fontId="4" fillId="0" borderId="22" xfId="0" applyFont="1" applyBorder="1" applyAlignment="1">
      <alignment horizontal="left" vertical="center" wrapText="1"/>
    </xf>
    <xf numFmtId="0" fontId="8" fillId="0" borderId="16"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9" fillId="0" borderId="23" xfId="0" applyFont="1" applyBorder="1" applyAlignment="1">
      <alignment horizontal="left" vertical="center" wrapText="1"/>
    </xf>
    <xf numFmtId="164" fontId="8"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165" fontId="8" fillId="0" borderId="1" xfId="0" applyNumberFormat="1" applyFont="1" applyBorder="1" applyAlignment="1">
      <alignment horizontal="center" vertical="center" wrapText="1"/>
    </xf>
    <xf numFmtId="0" fontId="8" fillId="0" borderId="23" xfId="0" applyFont="1" applyBorder="1" applyAlignment="1">
      <alignment horizontal="left" vertical="center" wrapText="1"/>
    </xf>
    <xf numFmtId="0" fontId="8" fillId="0" borderId="18" xfId="0" applyFont="1" applyBorder="1" applyAlignment="1">
      <alignment horizontal="center" vertical="center"/>
    </xf>
    <xf numFmtId="0" fontId="8" fillId="0" borderId="18" xfId="0" applyFont="1" applyBorder="1" applyAlignment="1">
      <alignment horizontal="left" vertical="center" wrapText="1"/>
    </xf>
    <xf numFmtId="0" fontId="8" fillId="0" borderId="18" xfId="0" applyFont="1" applyBorder="1" applyAlignment="1">
      <alignment horizontal="center" vertical="center" wrapText="1"/>
    </xf>
    <xf numFmtId="0" fontId="8" fillId="0" borderId="24" xfId="0" applyFont="1" applyBorder="1" applyAlignment="1">
      <alignment horizontal="left" vertical="center" wrapText="1"/>
    </xf>
    <xf numFmtId="164" fontId="8" fillId="0" borderId="28"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164" fontId="8" fillId="0" borderId="30" xfId="0" applyNumberFormat="1" applyFont="1" applyBorder="1" applyAlignment="1">
      <alignment horizontal="center" vertical="center" wrapText="1"/>
    </xf>
    <xf numFmtId="49" fontId="10" fillId="0" borderId="29" xfId="0" applyNumberFormat="1" applyFont="1" applyBorder="1" applyAlignment="1">
      <alignment vertical="center" wrapText="1"/>
    </xf>
    <xf numFmtId="164" fontId="9" fillId="0" borderId="2" xfId="0" applyNumberFormat="1" applyFont="1" applyBorder="1" applyAlignment="1">
      <alignment horizontal="center" vertical="center" wrapText="1"/>
    </xf>
    <xf numFmtId="164" fontId="9" fillId="0" borderId="26" xfId="0" applyNumberFormat="1" applyFont="1" applyBorder="1" applyAlignment="1">
      <alignment horizontal="center" vertical="center" wrapText="1"/>
    </xf>
    <xf numFmtId="0" fontId="8" fillId="0" borderId="13" xfId="0" applyFont="1" applyBorder="1" applyAlignment="1">
      <alignment horizontal="center" vertical="center" wrapText="1"/>
    </xf>
    <xf numFmtId="164" fontId="8" fillId="0" borderId="14" xfId="0" applyNumberFormat="1" applyFont="1" applyBorder="1" applyAlignment="1">
      <alignment horizontal="center" vertical="center" wrapText="1"/>
    </xf>
    <xf numFmtId="164" fontId="9" fillId="0" borderId="14" xfId="0" applyNumberFormat="1" applyFont="1" applyBorder="1" applyAlignment="1">
      <alignment horizontal="center" vertical="center" wrapText="1"/>
    </xf>
    <xf numFmtId="14" fontId="9" fillId="0" borderId="1" xfId="0" applyNumberFormat="1" applyFont="1" applyBorder="1" applyAlignment="1" applyProtection="1">
      <alignment horizontal="center" vertical="center" wrapText="1"/>
      <protection locked="0"/>
    </xf>
    <xf numFmtId="0" fontId="9" fillId="0" borderId="23" xfId="0" applyFont="1" applyBorder="1" applyAlignment="1" applyProtection="1">
      <alignment horizontal="left" vertical="center" wrapText="1"/>
      <protection locked="0"/>
    </xf>
    <xf numFmtId="0" fontId="8" fillId="0" borderId="27" xfId="0" applyFont="1" applyBorder="1" applyAlignment="1">
      <alignment horizontal="center" vertical="center" wrapText="1"/>
    </xf>
    <xf numFmtId="0" fontId="8" fillId="6" borderId="28" xfId="0" applyFont="1" applyFill="1" applyBorder="1" applyAlignment="1">
      <alignment vertical="top" wrapText="1"/>
    </xf>
    <xf numFmtId="0" fontId="9" fillId="6" borderId="28" xfId="0" applyFont="1" applyFill="1" applyBorder="1" applyAlignment="1">
      <alignment horizontal="center" vertical="center" wrapText="1"/>
    </xf>
    <xf numFmtId="0" fontId="8" fillId="0" borderId="1" xfId="0" applyFont="1" applyBorder="1" applyAlignment="1">
      <alignment horizontal="left" vertical="center"/>
    </xf>
    <xf numFmtId="0" fontId="8" fillId="0" borderId="0" xfId="0" applyFont="1" applyAlignment="1">
      <alignment horizontal="left" vertical="center" wrapText="1"/>
    </xf>
    <xf numFmtId="0" fontId="9" fillId="0" borderId="1" xfId="0" applyFont="1" applyBorder="1" applyAlignment="1">
      <alignment vertical="top" wrapText="1"/>
    </xf>
    <xf numFmtId="0" fontId="8" fillId="0" borderId="23" xfId="0" applyFont="1" applyBorder="1" applyAlignment="1" applyProtection="1">
      <alignment horizontal="left" vertical="center" wrapText="1"/>
      <protection locked="0"/>
    </xf>
    <xf numFmtId="0" fontId="8" fillId="0" borderId="1" xfId="0" applyFont="1" applyBorder="1" applyAlignment="1">
      <alignment vertical="top" wrapText="1"/>
    </xf>
    <xf numFmtId="0" fontId="8" fillId="0" borderId="1" xfId="0" applyFont="1" applyBorder="1" applyAlignment="1">
      <alignment vertical="center" wrapText="1"/>
    </xf>
    <xf numFmtId="0" fontId="11" fillId="6" borderId="1" xfId="0" applyFont="1" applyFill="1" applyBorder="1" applyAlignment="1">
      <alignment vertical="top" wrapText="1"/>
    </xf>
    <xf numFmtId="14" fontId="9" fillId="0" borderId="1" xfId="0" applyNumberFormat="1" applyFont="1" applyBorder="1" applyAlignment="1">
      <alignment horizontal="center" vertical="center" wrapText="1"/>
    </xf>
    <xf numFmtId="0" fontId="9" fillId="6" borderId="1" xfId="0" applyFont="1" applyFill="1" applyBorder="1" applyAlignment="1">
      <alignment horizontal="center" vertical="center" wrapText="1"/>
    </xf>
    <xf numFmtId="164" fontId="9" fillId="0" borderId="0" xfId="0" applyNumberFormat="1" applyFont="1" applyAlignment="1">
      <alignment horizontal="center" vertical="center" wrapText="1"/>
    </xf>
    <xf numFmtId="0" fontId="9" fillId="0" borderId="26" xfId="0" applyFont="1" applyBorder="1" applyAlignment="1">
      <alignment horizontal="left" vertical="center" wrapText="1"/>
    </xf>
    <xf numFmtId="0" fontId="8" fillId="0" borderId="26" xfId="0" applyFont="1" applyBorder="1" applyAlignment="1">
      <alignment vertical="top" wrapText="1"/>
    </xf>
    <xf numFmtId="0" fontId="9" fillId="0" borderId="26" xfId="0" applyFont="1" applyBorder="1" applyAlignment="1">
      <alignment horizontal="center" vertical="center" wrapText="1"/>
    </xf>
    <xf numFmtId="164" fontId="8" fillId="0" borderId="25"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9" fillId="0" borderId="23" xfId="0" applyFont="1" applyBorder="1" applyAlignment="1">
      <alignment horizontal="left" vertical="top" wrapText="1"/>
    </xf>
    <xf numFmtId="14" fontId="9" fillId="0" borderId="23" xfId="0" applyNumberFormat="1" applyFont="1" applyBorder="1" applyAlignment="1" applyProtection="1">
      <alignment horizontal="left" vertical="top" wrapText="1"/>
      <protection locked="0"/>
    </xf>
    <xf numFmtId="14" fontId="9" fillId="0" borderId="23" xfId="0" applyNumberFormat="1" applyFont="1" applyBorder="1" applyAlignment="1" applyProtection="1">
      <alignment horizontal="left" vertical="center" wrapText="1"/>
      <protection locked="0"/>
    </xf>
    <xf numFmtId="164" fontId="9" fillId="0" borderId="31" xfId="0" applyNumberFormat="1" applyFont="1" applyBorder="1" applyAlignment="1">
      <alignment horizontal="center" vertical="center" wrapText="1"/>
    </xf>
    <xf numFmtId="0" fontId="11" fillId="0" borderId="1" xfId="0" applyFont="1" applyBorder="1" applyAlignment="1">
      <alignment horizontal="left" vertical="center" wrapText="1"/>
    </xf>
    <xf numFmtId="165" fontId="9" fillId="0" borderId="1" xfId="0" applyNumberFormat="1" applyFont="1" applyBorder="1" applyAlignment="1">
      <alignment horizontal="center" vertical="center" wrapText="1"/>
    </xf>
    <xf numFmtId="0" fontId="9" fillId="0" borderId="14" xfId="0" applyFont="1" applyBorder="1" applyAlignment="1">
      <alignment horizontal="left" vertical="center" wrapText="1"/>
    </xf>
    <xf numFmtId="0" fontId="8" fillId="0" borderId="14" xfId="0" applyFont="1" applyBorder="1" applyAlignment="1">
      <alignment vertical="top" wrapText="1"/>
    </xf>
    <xf numFmtId="0" fontId="9" fillId="0" borderId="14" xfId="0" applyFont="1" applyBorder="1" applyAlignment="1">
      <alignment horizontal="center" vertical="center" wrapText="1"/>
    </xf>
    <xf numFmtId="0" fontId="9" fillId="0" borderId="28" xfId="0" applyFont="1" applyBorder="1" applyAlignment="1">
      <alignment horizontal="left" vertical="center" wrapText="1"/>
    </xf>
    <xf numFmtId="0" fontId="8" fillId="0" borderId="28" xfId="0" applyFont="1" applyBorder="1" applyAlignment="1">
      <alignment vertical="top" wrapText="1"/>
    </xf>
    <xf numFmtId="0" fontId="9" fillId="0" borderId="28" xfId="0" applyFont="1" applyBorder="1" applyAlignment="1">
      <alignment horizontal="center" vertical="center" wrapText="1"/>
    </xf>
    <xf numFmtId="0" fontId="11" fillId="0" borderId="1" xfId="0" applyFont="1" applyBorder="1" applyAlignment="1">
      <alignment vertical="top" wrapText="1"/>
    </xf>
    <xf numFmtId="14" fontId="8" fillId="0" borderId="14" xfId="0" applyNumberFormat="1" applyFont="1" applyBorder="1" applyAlignment="1">
      <alignment horizontal="center" vertical="center" wrapText="1"/>
    </xf>
    <xf numFmtId="14" fontId="8" fillId="0" borderId="28"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14" fontId="8" fillId="0" borderId="18" xfId="0" applyNumberFormat="1" applyFont="1" applyBorder="1" applyAlignment="1">
      <alignment horizontal="center" vertical="center"/>
    </xf>
    <xf numFmtId="0" fontId="4" fillId="0" borderId="22" xfId="0" applyFont="1" applyBorder="1" applyAlignment="1">
      <alignment horizontal="center" vertical="center" wrapText="1"/>
    </xf>
    <xf numFmtId="14" fontId="12"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xf>
    <xf numFmtId="49" fontId="10" fillId="0" borderId="32" xfId="0" applyNumberFormat="1" applyFont="1" applyBorder="1" applyAlignment="1">
      <alignment horizontal="left" vertical="center" wrapText="1"/>
    </xf>
    <xf numFmtId="49" fontId="9" fillId="0" borderId="32" xfId="0" applyNumberFormat="1" applyFont="1" applyBorder="1" applyAlignment="1">
      <alignment horizontal="left" vertical="center" wrapText="1"/>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wrapText="1"/>
    </xf>
    <xf numFmtId="14" fontId="9" fillId="0" borderId="28"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16" fontId="8" fillId="0" borderId="1" xfId="0" applyNumberFormat="1" applyFont="1" applyBorder="1" applyAlignment="1">
      <alignment horizontal="center" vertical="center"/>
    </xf>
    <xf numFmtId="0" fontId="14" fillId="0" borderId="23" xfId="0" applyFont="1" applyBorder="1" applyAlignment="1">
      <alignment horizontal="left" vertical="center" wrapText="1"/>
    </xf>
    <xf numFmtId="0" fontId="8" fillId="0" borderId="26" xfId="0" applyFont="1" applyBorder="1" applyAlignment="1">
      <alignment horizontal="left" vertical="center" wrapText="1"/>
    </xf>
    <xf numFmtId="0" fontId="8" fillId="0" borderId="2" xfId="0" applyFont="1" applyBorder="1" applyAlignment="1">
      <alignment horizontal="left" vertical="center" wrapText="1"/>
    </xf>
    <xf numFmtId="14" fontId="9" fillId="5" borderId="1" xfId="0" applyNumberFormat="1" applyFont="1" applyFill="1" applyBorder="1" applyAlignment="1" applyProtection="1">
      <alignment horizontal="center" vertical="center" wrapText="1"/>
      <protection locked="0"/>
    </xf>
    <xf numFmtId="0" fontId="9" fillId="5" borderId="2" xfId="0" applyFont="1" applyFill="1" applyBorder="1" applyAlignment="1">
      <alignment horizontal="center" vertical="center" wrapText="1"/>
    </xf>
    <xf numFmtId="0" fontId="9" fillId="5" borderId="23" xfId="0" applyFont="1" applyFill="1" applyBorder="1" applyAlignment="1" applyProtection="1">
      <alignment horizontal="left" vertical="center" wrapText="1"/>
      <protection locked="0"/>
    </xf>
    <xf numFmtId="0" fontId="8" fillId="6" borderId="28" xfId="0" applyFont="1" applyFill="1" applyBorder="1" applyAlignment="1">
      <alignment horizontal="left" vertical="center" wrapText="1"/>
    </xf>
    <xf numFmtId="14" fontId="9" fillId="5" borderId="1" xfId="0" applyNumberFormat="1" applyFont="1" applyFill="1" applyBorder="1" applyAlignment="1">
      <alignment horizontal="center" vertical="center" wrapText="1"/>
    </xf>
    <xf numFmtId="0" fontId="9" fillId="5" borderId="1" xfId="0" applyFont="1" applyFill="1" applyBorder="1" applyAlignment="1">
      <alignment horizontal="left" vertical="center" wrapText="1"/>
    </xf>
    <xf numFmtId="0" fontId="8" fillId="5" borderId="1" xfId="0" applyFont="1" applyFill="1" applyBorder="1" applyAlignment="1">
      <alignment vertical="top" wrapText="1"/>
    </xf>
    <xf numFmtId="0" fontId="9" fillId="5"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0" fontId="8" fillId="5" borderId="2" xfId="0" applyFont="1" applyFill="1" applyBorder="1" applyAlignment="1">
      <alignment horizontal="left" vertical="center" wrapText="1"/>
    </xf>
    <xf numFmtId="14" fontId="8" fillId="5" borderId="1" xfId="0" applyNumberFormat="1" applyFont="1" applyFill="1" applyBorder="1" applyAlignment="1" applyProtection="1">
      <alignment horizontal="center" vertical="center" wrapText="1"/>
      <protection locked="0"/>
    </xf>
    <xf numFmtId="0" fontId="8" fillId="5" borderId="1" xfId="0" applyFont="1" applyFill="1" applyBorder="1" applyAlignment="1">
      <alignment horizontal="center" vertical="center" wrapText="1"/>
    </xf>
    <xf numFmtId="0" fontId="8" fillId="5" borderId="23" xfId="0" applyFont="1" applyFill="1" applyBorder="1" applyAlignment="1" applyProtection="1">
      <alignment horizontal="left" vertical="center" wrapText="1"/>
      <protection locked="0"/>
    </xf>
    <xf numFmtId="14" fontId="9" fillId="5" borderId="23" xfId="0" applyNumberFormat="1" applyFont="1" applyFill="1" applyBorder="1" applyAlignment="1" applyProtection="1">
      <alignment horizontal="left" vertical="center" wrapText="1"/>
      <protection locked="0"/>
    </xf>
    <xf numFmtId="0" fontId="9" fillId="5" borderId="23" xfId="0" applyFont="1" applyFill="1" applyBorder="1" applyAlignment="1">
      <alignment horizontal="left" vertical="center" wrapText="1"/>
    </xf>
    <xf numFmtId="0" fontId="11" fillId="0" borderId="23" xfId="0" applyFont="1" applyBorder="1" applyAlignment="1">
      <alignment horizontal="left" vertical="center" wrapText="1"/>
    </xf>
    <xf numFmtId="49" fontId="8" fillId="0" borderId="32" xfId="0" applyNumberFormat="1" applyFont="1" applyBorder="1" applyAlignment="1">
      <alignment horizontal="left" vertical="center" wrapText="1"/>
    </xf>
    <xf numFmtId="0" fontId="9" fillId="6" borderId="28" xfId="0" applyFont="1" applyFill="1" applyBorder="1" applyAlignment="1">
      <alignment horizontal="left" vertical="center" wrapText="1"/>
    </xf>
    <xf numFmtId="0" fontId="8" fillId="6" borderId="28" xfId="0" applyFont="1" applyFill="1" applyBorder="1" applyAlignment="1">
      <alignment horizontal="center" vertical="center" wrapText="1"/>
    </xf>
    <xf numFmtId="0" fontId="8" fillId="0" borderId="33" xfId="0" applyFont="1" applyBorder="1" applyAlignment="1" applyProtection="1">
      <alignment horizontal="left" vertical="center" wrapText="1"/>
      <protection locked="0"/>
    </xf>
    <xf numFmtId="0" fontId="11" fillId="0" borderId="1" xfId="0" applyFont="1" applyBorder="1" applyAlignment="1">
      <alignment horizontal="center" vertical="center" wrapText="1"/>
    </xf>
    <xf numFmtId="14" fontId="4" fillId="0" borderId="21" xfId="0" applyNumberFormat="1" applyFont="1" applyBorder="1" applyAlignment="1">
      <alignment horizontal="center" vertical="center" wrapText="1"/>
    </xf>
    <xf numFmtId="14" fontId="8" fillId="0" borderId="30" xfId="0" applyNumberFormat="1" applyFont="1" applyBorder="1" applyAlignment="1">
      <alignment horizontal="center" vertical="center" wrapText="1"/>
    </xf>
    <xf numFmtId="164" fontId="8" fillId="0" borderId="31" xfId="0" applyNumberFormat="1" applyFont="1" applyBorder="1" applyAlignment="1">
      <alignment horizontal="center" vertical="center" wrapText="1"/>
    </xf>
    <xf numFmtId="14" fontId="14" fillId="7" borderId="1" xfId="0" applyNumberFormat="1" applyFont="1" applyFill="1" applyBorder="1" applyAlignment="1" applyProtection="1">
      <alignment horizontal="center" vertical="center" wrapText="1"/>
      <protection locked="0"/>
    </xf>
    <xf numFmtId="165" fontId="4" fillId="7" borderId="1" xfId="0" applyNumberFormat="1" applyFont="1" applyFill="1" applyBorder="1" applyAlignment="1">
      <alignment horizontal="center" vertical="center" wrapText="1"/>
    </xf>
    <xf numFmtId="14" fontId="14" fillId="7" borderId="28" xfId="0" applyNumberFormat="1" applyFont="1" applyFill="1" applyBorder="1" applyAlignment="1" applyProtection="1">
      <alignment horizontal="center" vertical="center" wrapText="1"/>
      <protection locked="0"/>
    </xf>
    <xf numFmtId="165" fontId="14" fillId="7" borderId="1" xfId="0" applyNumberFormat="1" applyFont="1" applyFill="1" applyBorder="1" applyAlignment="1">
      <alignment horizontal="center" vertical="center" wrapText="1"/>
    </xf>
    <xf numFmtId="14" fontId="4" fillId="7" borderId="1" xfId="0" applyNumberFormat="1" applyFont="1" applyFill="1" applyBorder="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left" vertical="center"/>
    </xf>
    <xf numFmtId="0" fontId="17"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horizontal="left" vertical="center" indent="1"/>
    </xf>
    <xf numFmtId="14" fontId="18" fillId="0" borderId="0" xfId="0" applyNumberFormat="1" applyFont="1" applyAlignment="1">
      <alignment horizontal="center" vertical="center"/>
    </xf>
    <xf numFmtId="0" fontId="17" fillId="0" borderId="0" xfId="0" applyFont="1" applyAlignment="1">
      <alignment horizontal="left" vertical="center"/>
    </xf>
    <xf numFmtId="0" fontId="18" fillId="8" borderId="1" xfId="0" applyFont="1" applyFill="1" applyBorder="1" applyAlignment="1">
      <alignment horizontal="center" vertical="center"/>
    </xf>
    <xf numFmtId="0" fontId="18" fillId="9" borderId="1" xfId="0" applyFont="1" applyFill="1" applyBorder="1" applyAlignment="1">
      <alignment horizontal="center" vertical="center"/>
    </xf>
    <xf numFmtId="0" fontId="17" fillId="9" borderId="1" xfId="0" applyFont="1" applyFill="1" applyBorder="1" applyAlignment="1">
      <alignment horizontal="center" vertical="center"/>
    </xf>
    <xf numFmtId="0" fontId="18" fillId="10" borderId="1" xfId="0" applyFont="1" applyFill="1" applyBorder="1" applyAlignment="1">
      <alignment horizontal="center" vertical="center"/>
    </xf>
    <xf numFmtId="0" fontId="18" fillId="10" borderId="1" xfId="0" applyFont="1" applyFill="1" applyBorder="1" applyAlignment="1">
      <alignment horizontal="center" vertical="center" wrapText="1"/>
    </xf>
    <xf numFmtId="0" fontId="18"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14" fontId="18" fillId="11" borderId="1" xfId="0" applyNumberFormat="1" applyFont="1" applyFill="1" applyBorder="1" applyAlignment="1">
      <alignment horizontal="center" vertical="center" wrapText="1"/>
    </xf>
    <xf numFmtId="0" fontId="18" fillId="11" borderId="1" xfId="0" applyFont="1" applyFill="1" applyBorder="1" applyAlignment="1">
      <alignment horizontal="center" vertical="center"/>
    </xf>
    <xf numFmtId="0" fontId="18" fillId="12" borderId="1" xfId="0" applyFont="1" applyFill="1" applyBorder="1" applyAlignment="1">
      <alignment horizontal="center" vertical="center" wrapText="1"/>
    </xf>
    <xf numFmtId="0" fontId="18" fillId="12" borderId="1" xfId="0" applyFont="1" applyFill="1" applyBorder="1" applyAlignment="1">
      <alignment horizontal="center" vertical="center"/>
    </xf>
    <xf numFmtId="0" fontId="18" fillId="13" borderId="1" xfId="0" applyFont="1" applyFill="1" applyBorder="1" applyAlignment="1">
      <alignment horizontal="center" vertical="center" wrapText="1"/>
    </xf>
    <xf numFmtId="0" fontId="18" fillId="13" borderId="1" xfId="0" applyFont="1" applyFill="1" applyBorder="1" applyAlignment="1">
      <alignment horizontal="center" vertical="center"/>
    </xf>
    <xf numFmtId="0" fontId="18" fillId="8" borderId="1" xfId="0" applyFont="1" applyFill="1" applyBorder="1" applyAlignment="1">
      <alignment horizontal="left" vertical="center" indent="1"/>
    </xf>
    <xf numFmtId="0" fontId="18" fillId="11" borderId="1" xfId="0" applyFont="1" applyFill="1" applyBorder="1" applyAlignment="1">
      <alignment horizontal="left" vertical="center" indent="1"/>
    </xf>
    <xf numFmtId="0" fontId="20" fillId="14" borderId="2" xfId="0" applyFont="1" applyFill="1" applyBorder="1" applyAlignment="1">
      <alignment horizontal="center" vertical="center"/>
    </xf>
    <xf numFmtId="0" fontId="20" fillId="14" borderId="1" xfId="0" applyFont="1" applyFill="1" applyBorder="1" applyAlignment="1">
      <alignment horizontal="center" vertical="center"/>
    </xf>
    <xf numFmtId="0" fontId="21" fillId="14" borderId="1" xfId="0" applyFont="1" applyFill="1" applyBorder="1" applyAlignment="1">
      <alignment horizontal="center" vertical="center"/>
    </xf>
    <xf numFmtId="0" fontId="20" fillId="14" borderId="1" xfId="0" applyFont="1" applyFill="1" applyBorder="1" applyAlignment="1">
      <alignment horizontal="left" vertical="center" indent="1"/>
    </xf>
    <xf numFmtId="14" fontId="20" fillId="14" borderId="1" xfId="0" applyNumberFormat="1" applyFont="1" applyFill="1" applyBorder="1" applyAlignment="1">
      <alignment horizontal="center" vertical="center"/>
    </xf>
    <xf numFmtId="0" fontId="20" fillId="0" borderId="0" xfId="0" applyFont="1" applyAlignment="1">
      <alignment horizontal="center" vertical="center"/>
    </xf>
    <xf numFmtId="0" fontId="20" fillId="14" borderId="0" xfId="0" applyFont="1" applyFill="1" applyAlignment="1">
      <alignment horizontal="center" vertical="center"/>
    </xf>
    <xf numFmtId="0" fontId="18" fillId="0" borderId="2" xfId="0" applyFont="1" applyBorder="1" applyAlignment="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left" vertical="center" indent="1"/>
    </xf>
    <xf numFmtId="0" fontId="22" fillId="0" borderId="1" xfId="0" applyFont="1" applyBorder="1" applyAlignment="1">
      <alignment horizontal="center" vertical="center"/>
    </xf>
    <xf numFmtId="14" fontId="18" fillId="0" borderId="1" xfId="0" applyNumberFormat="1" applyFont="1" applyBorder="1" applyAlignment="1">
      <alignment horizontal="center" vertical="center"/>
    </xf>
    <xf numFmtId="0" fontId="17" fillId="0" borderId="1" xfId="0" applyFont="1" applyBorder="1" applyAlignment="1">
      <alignment horizontal="left" vertical="center" indent="1"/>
    </xf>
    <xf numFmtId="0" fontId="23" fillId="15" borderId="2" xfId="0" applyFont="1" applyFill="1" applyBorder="1" applyAlignment="1">
      <alignment horizontal="center" vertical="center"/>
    </xf>
    <xf numFmtId="0" fontId="23" fillId="15" borderId="1" xfId="0" applyFont="1" applyFill="1" applyBorder="1" applyAlignment="1">
      <alignment horizontal="center" vertical="center"/>
    </xf>
    <xf numFmtId="0" fontId="23" fillId="15" borderId="1" xfId="0" applyFont="1" applyFill="1" applyBorder="1" applyAlignment="1">
      <alignment horizontal="left" vertical="center" indent="1"/>
    </xf>
    <xf numFmtId="14" fontId="23" fillId="15" borderId="1" xfId="0" applyNumberFormat="1" applyFont="1" applyFill="1" applyBorder="1" applyAlignment="1">
      <alignment horizontal="center" vertical="center"/>
    </xf>
    <xf numFmtId="0" fontId="23" fillId="0" borderId="0" xfId="0" applyFont="1" applyAlignment="1">
      <alignment horizontal="center" vertical="center"/>
    </xf>
    <xf numFmtId="0" fontId="23" fillId="15" borderId="0" xfId="0" applyFont="1" applyFill="1" applyAlignment="1">
      <alignment horizontal="center" vertical="center"/>
    </xf>
    <xf numFmtId="0" fontId="24" fillId="0" borderId="1" xfId="0" applyFont="1" applyBorder="1" applyAlignment="1">
      <alignment horizontal="left" vertical="center" indent="1"/>
    </xf>
    <xf numFmtId="0" fontId="22" fillId="0" borderId="1" xfId="0" applyFont="1" applyBorder="1" applyAlignment="1">
      <alignment horizontal="left" vertical="center" indent="1"/>
    </xf>
    <xf numFmtId="0" fontId="18" fillId="15" borderId="2" xfId="0" applyFont="1" applyFill="1" applyBorder="1" applyAlignment="1">
      <alignment horizontal="center" vertical="center"/>
    </xf>
    <xf numFmtId="0" fontId="18" fillId="15" borderId="1" xfId="0" applyFont="1" applyFill="1" applyBorder="1" applyAlignment="1">
      <alignment horizontal="center" vertical="center"/>
    </xf>
    <xf numFmtId="0" fontId="18" fillId="15" borderId="1" xfId="0" applyFont="1" applyFill="1" applyBorder="1" applyAlignment="1">
      <alignment horizontal="left" vertical="center" indent="1"/>
    </xf>
    <xf numFmtId="14" fontId="18" fillId="15" borderId="1" xfId="0" applyNumberFormat="1" applyFont="1" applyFill="1" applyBorder="1" applyAlignment="1">
      <alignment horizontal="center" vertical="center"/>
    </xf>
    <xf numFmtId="0" fontId="18" fillId="15" borderId="0" xfId="0" applyFont="1" applyFill="1" applyAlignment="1">
      <alignment horizontal="center" vertical="center"/>
    </xf>
    <xf numFmtId="0" fontId="18" fillId="15" borderId="30" xfId="0" applyFont="1" applyFill="1" applyBorder="1" applyAlignment="1">
      <alignment horizontal="center" vertical="center"/>
    </xf>
    <xf numFmtId="0" fontId="18" fillId="0" borderId="1" xfId="0" applyFont="1" applyBorder="1" applyAlignment="1">
      <alignment horizontal="center" vertical="top" wrapText="1"/>
    </xf>
    <xf numFmtId="166" fontId="26" fillId="0" borderId="1" xfId="3" applyNumberFormat="1" applyFont="1" applyBorder="1" applyAlignment="1">
      <alignment horizontal="center" vertical="center" wrapText="1" shrinkToFit="1"/>
    </xf>
    <xf numFmtId="0" fontId="26" fillId="0" borderId="1" xfId="3" applyFont="1" applyBorder="1" applyAlignment="1">
      <alignment horizontal="left" vertical="center" indent="1"/>
    </xf>
    <xf numFmtId="0" fontId="27" fillId="15" borderId="1" xfId="0" applyFont="1" applyFill="1" applyBorder="1" applyAlignment="1">
      <alignment horizontal="center" vertical="center"/>
    </xf>
    <xf numFmtId="0" fontId="27" fillId="15" borderId="1" xfId="0" applyFont="1" applyFill="1" applyBorder="1" applyAlignment="1">
      <alignment horizontal="left" vertical="center" indent="1"/>
    </xf>
    <xf numFmtId="0" fontId="22" fillId="15" borderId="1" xfId="0" applyFont="1" applyFill="1" applyBorder="1" applyAlignment="1">
      <alignment horizontal="center" vertical="center"/>
    </xf>
    <xf numFmtId="0" fontId="27" fillId="15" borderId="1" xfId="0" applyFont="1" applyFill="1" applyBorder="1" applyAlignment="1">
      <alignment horizontal="center" vertical="top" wrapText="1"/>
    </xf>
    <xf numFmtId="166" fontId="27" fillId="15" borderId="1" xfId="3" applyNumberFormat="1" applyFont="1" applyFill="1" applyBorder="1" applyAlignment="1">
      <alignment horizontal="center" vertical="center" wrapText="1" shrinkToFit="1"/>
    </xf>
    <xf numFmtId="14" fontId="27" fillId="15" borderId="1" xfId="0" applyNumberFormat="1" applyFont="1" applyFill="1" applyBorder="1" applyAlignment="1">
      <alignment horizontal="center" vertical="center"/>
    </xf>
    <xf numFmtId="0" fontId="28" fillId="15" borderId="1" xfId="3" applyFont="1" applyFill="1" applyBorder="1" applyAlignment="1">
      <alignment horizontal="left" vertical="center" indent="1"/>
    </xf>
    <xf numFmtId="0" fontId="26" fillId="0" borderId="1" xfId="3" applyFont="1" applyBorder="1" applyAlignment="1">
      <alignment horizontal="center" vertical="center"/>
    </xf>
    <xf numFmtId="0" fontId="18" fillId="15" borderId="1" xfId="0" applyFont="1" applyFill="1" applyBorder="1" applyAlignment="1">
      <alignment horizontal="center" vertical="top" wrapText="1"/>
    </xf>
    <xf numFmtId="0" fontId="26" fillId="15" borderId="1" xfId="3" applyFont="1" applyFill="1" applyBorder="1" applyAlignment="1">
      <alignment horizontal="center" vertical="center"/>
    </xf>
    <xf numFmtId="0" fontId="26" fillId="15" borderId="1" xfId="3" applyFont="1" applyFill="1" applyBorder="1" applyAlignment="1">
      <alignment horizontal="left" vertical="center" indent="1"/>
    </xf>
    <xf numFmtId="0" fontId="17" fillId="0" borderId="2" xfId="0" applyFont="1" applyBorder="1" applyAlignment="1">
      <alignment horizontal="center" vertical="center"/>
    </xf>
    <xf numFmtId="0" fontId="17" fillId="0" borderId="1" xfId="0" applyFont="1" applyBorder="1" applyAlignment="1">
      <alignment horizontal="center" vertical="center"/>
    </xf>
    <xf numFmtId="14" fontId="17" fillId="0" borderId="1" xfId="0" applyNumberFormat="1" applyFont="1" applyBorder="1" applyAlignment="1">
      <alignment horizontal="center" vertical="center"/>
    </xf>
    <xf numFmtId="0" fontId="17" fillId="15" borderId="2"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horizontal="left" vertical="center" indent="1"/>
    </xf>
    <xf numFmtId="14" fontId="17" fillId="15" borderId="1" xfId="0" applyNumberFormat="1" applyFont="1" applyFill="1" applyBorder="1" applyAlignment="1">
      <alignment horizontal="center" vertical="center"/>
    </xf>
    <xf numFmtId="0" fontId="17" fillId="15" borderId="0" xfId="0" applyFont="1" applyFill="1" applyAlignment="1">
      <alignment horizontal="center" vertical="center"/>
    </xf>
    <xf numFmtId="0" fontId="29" fillId="0" borderId="1" xfId="3" applyFont="1" applyBorder="1" applyAlignment="1">
      <alignment vertical="center"/>
    </xf>
    <xf numFmtId="0" fontId="29" fillId="15" borderId="1" xfId="3" applyFont="1" applyFill="1" applyBorder="1" applyAlignment="1">
      <alignment vertical="center"/>
    </xf>
    <xf numFmtId="14" fontId="18" fillId="0" borderId="1" xfId="0" quotePrefix="1" applyNumberFormat="1" applyFont="1" applyBorder="1" applyAlignment="1">
      <alignment horizontal="center" vertical="center"/>
    </xf>
    <xf numFmtId="14" fontId="8" fillId="0" borderId="18" xfId="0" applyNumberFormat="1" applyFont="1" applyBorder="1" applyAlignment="1">
      <alignment horizontal="center" vertical="center" wrapText="1"/>
    </xf>
    <xf numFmtId="14" fontId="8" fillId="0" borderId="30" xfId="0" applyNumberFormat="1" applyFont="1" applyBorder="1" applyAlignment="1">
      <alignment horizontal="center" vertical="center"/>
    </xf>
    <xf numFmtId="0" fontId="8" fillId="0" borderId="30" xfId="0" applyFont="1" applyBorder="1" applyAlignment="1">
      <alignment horizontal="center" vertical="center"/>
    </xf>
    <xf numFmtId="0" fontId="8" fillId="0" borderId="30" xfId="0" applyFont="1" applyBorder="1" applyAlignment="1">
      <alignment horizontal="left" vertical="center" wrapText="1"/>
    </xf>
    <xf numFmtId="0" fontId="8" fillId="0" borderId="30" xfId="0" applyFont="1" applyBorder="1" applyAlignment="1">
      <alignment horizontal="center" vertical="center" wrapText="1"/>
    </xf>
    <xf numFmtId="0" fontId="8" fillId="0" borderId="35" xfId="0" applyFont="1" applyBorder="1" applyAlignment="1">
      <alignment horizontal="left" vertical="center" wrapText="1"/>
    </xf>
    <xf numFmtId="14" fontId="8" fillId="0" borderId="31" xfId="0" applyNumberFormat="1" applyFont="1" applyBorder="1" applyAlignment="1">
      <alignment horizontal="center" vertical="center"/>
    </xf>
    <xf numFmtId="0" fontId="8" fillId="0" borderId="31" xfId="0" applyFont="1" applyBorder="1" applyAlignment="1">
      <alignment horizontal="center" vertical="center"/>
    </xf>
    <xf numFmtId="0" fontId="8" fillId="0" borderId="31" xfId="0" applyFont="1" applyBorder="1" applyAlignment="1">
      <alignment horizontal="left" vertical="center" wrapText="1"/>
    </xf>
    <xf numFmtId="14" fontId="8" fillId="0" borderId="31" xfId="0" applyNumberFormat="1" applyFont="1" applyBorder="1" applyAlignment="1">
      <alignment horizontal="center" vertical="center" wrapText="1"/>
    </xf>
    <xf numFmtId="0" fontId="8" fillId="0" borderId="31" xfId="0" applyFont="1" applyBorder="1" applyAlignment="1">
      <alignment horizontal="center" vertical="center" wrapText="1"/>
    </xf>
    <xf numFmtId="0" fontId="8" fillId="0" borderId="17" xfId="0" applyFont="1" applyBorder="1" applyAlignment="1">
      <alignment horizontal="center" vertical="center" wrapText="1"/>
    </xf>
    <xf numFmtId="0" fontId="4" fillId="2"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3" borderId="2" xfId="0" applyFont="1" applyFill="1" applyBorder="1" applyAlignment="1">
      <alignment horizontal="center" vertical="center"/>
    </xf>
    <xf numFmtId="0" fontId="4" fillId="5" borderId="19" xfId="0" applyFont="1" applyFill="1" applyBorder="1" applyAlignment="1">
      <alignment horizontal="center" vertical="center"/>
    </xf>
    <xf numFmtId="0" fontId="8" fillId="0" borderId="14"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 xfId="0" applyFont="1" applyBorder="1" applyAlignment="1">
      <alignment horizontal="center" vertical="center" wrapText="1"/>
    </xf>
    <xf numFmtId="0" fontId="32" fillId="0" borderId="0" xfId="4"/>
    <xf numFmtId="0" fontId="32" fillId="0" borderId="33" xfId="4" applyBorder="1" applyAlignment="1">
      <alignment horizontal="center" vertical="center"/>
    </xf>
    <xf numFmtId="0" fontId="32" fillId="0" borderId="28" xfId="4" applyBorder="1" applyAlignment="1">
      <alignment horizontal="center" vertical="center"/>
    </xf>
    <xf numFmtId="0" fontId="32" fillId="0" borderId="41" xfId="4" applyBorder="1" applyAlignment="1">
      <alignment horizontal="center" vertical="center"/>
    </xf>
    <xf numFmtId="14" fontId="4" fillId="7" borderId="7" xfId="4" applyNumberFormat="1" applyFont="1" applyFill="1" applyBorder="1" applyAlignment="1">
      <alignment horizontal="center" vertical="center"/>
    </xf>
    <xf numFmtId="0" fontId="33" fillId="16" borderId="11" xfId="4" applyFont="1" applyFill="1" applyBorder="1" applyAlignment="1">
      <alignment horizontal="center" vertical="center"/>
    </xf>
    <xf numFmtId="0" fontId="33" fillId="16" borderId="36" xfId="4" applyFont="1" applyFill="1" applyBorder="1" applyAlignment="1">
      <alignment horizontal="center" vertical="center" wrapText="1"/>
    </xf>
    <xf numFmtId="0" fontId="33" fillId="16" borderId="12" xfId="4" applyFont="1" applyFill="1" applyBorder="1" applyAlignment="1">
      <alignment horizontal="center" vertical="center" wrapText="1"/>
    </xf>
    <xf numFmtId="0" fontId="37" fillId="7" borderId="36" xfId="4" applyFont="1" applyFill="1" applyBorder="1" applyAlignment="1">
      <alignment horizontal="center" vertical="center"/>
    </xf>
    <xf numFmtId="49" fontId="38" fillId="0" borderId="1" xfId="0" applyNumberFormat="1" applyFont="1" applyBorder="1" applyAlignment="1">
      <alignment horizontal="center" vertical="center" wrapText="1"/>
    </xf>
    <xf numFmtId="49" fontId="38" fillId="0" borderId="30" xfId="0" applyNumberFormat="1" applyFont="1" applyBorder="1" applyAlignment="1">
      <alignment horizontal="center" vertical="center" wrapText="1"/>
    </xf>
    <xf numFmtId="49" fontId="10" fillId="0" borderId="1" xfId="0" applyNumberFormat="1" applyFont="1" applyBorder="1" applyAlignment="1">
      <alignment horizontal="left" vertical="center" wrapText="1"/>
    </xf>
    <xf numFmtId="49" fontId="10" fillId="0" borderId="30" xfId="0" applyNumberFormat="1" applyFont="1" applyBorder="1" applyAlignment="1">
      <alignment horizontal="left" vertical="center" wrapText="1"/>
    </xf>
    <xf numFmtId="0" fontId="8" fillId="0" borderId="44" xfId="0" applyFont="1" applyBorder="1" applyAlignment="1">
      <alignment horizontal="center" vertical="center" wrapText="1"/>
    </xf>
    <xf numFmtId="16" fontId="8" fillId="0" borderId="1" xfId="0" applyNumberFormat="1" applyFont="1" applyBorder="1" applyAlignment="1">
      <alignment horizontal="center" vertical="center" wrapText="1"/>
    </xf>
    <xf numFmtId="0" fontId="8" fillId="0" borderId="14" xfId="0" applyFont="1" applyBorder="1" applyAlignment="1">
      <alignment horizontal="left" vertical="center" wrapText="1"/>
    </xf>
    <xf numFmtId="0" fontId="8" fillId="0" borderId="45" xfId="0" applyFont="1" applyBorder="1" applyAlignment="1">
      <alignment horizontal="left" vertical="center" wrapText="1"/>
    </xf>
    <xf numFmtId="14" fontId="8" fillId="0" borderId="28" xfId="0" applyNumberFormat="1" applyFont="1" applyBorder="1" applyAlignment="1">
      <alignment horizontal="center" vertical="center"/>
    </xf>
    <xf numFmtId="0" fontId="8" fillId="0" borderId="28" xfId="0" applyFont="1" applyBorder="1" applyAlignment="1">
      <alignment horizontal="center" vertical="center"/>
    </xf>
    <xf numFmtId="0" fontId="8" fillId="0" borderId="28" xfId="0" applyFont="1" applyBorder="1" applyAlignment="1">
      <alignment horizontal="left" vertical="center" wrapText="1"/>
    </xf>
    <xf numFmtId="0" fontId="8" fillId="0" borderId="33" xfId="0" applyFont="1" applyBorder="1" applyAlignment="1">
      <alignment horizontal="left" vertical="center" wrapText="1"/>
    </xf>
    <xf numFmtId="0" fontId="32" fillId="0" borderId="40" xfId="4" applyBorder="1" applyAlignment="1">
      <alignment horizontal="center" vertical="top"/>
    </xf>
    <xf numFmtId="0" fontId="32" fillId="0" borderId="38" xfId="4" applyBorder="1" applyAlignment="1">
      <alignment horizontal="center" vertical="top"/>
    </xf>
    <xf numFmtId="0" fontId="32" fillId="0" borderId="39" xfId="4" applyBorder="1" applyAlignment="1">
      <alignment horizontal="center" vertical="top"/>
    </xf>
    <xf numFmtId="14" fontId="35" fillId="0" borderId="3" xfId="4" applyNumberFormat="1" applyFont="1" applyBorder="1" applyAlignment="1">
      <alignment horizontal="center" vertical="center" wrapText="1"/>
    </xf>
    <xf numFmtId="14" fontId="35" fillId="0" borderId="4" xfId="4" applyNumberFormat="1" applyFont="1" applyBorder="1" applyAlignment="1">
      <alignment horizontal="center" vertical="center"/>
    </xf>
    <xf numFmtId="14" fontId="35" fillId="0" borderId="5" xfId="4" applyNumberFormat="1" applyFont="1" applyBorder="1" applyAlignment="1">
      <alignment horizontal="center" vertical="center"/>
    </xf>
    <xf numFmtId="14" fontId="35" fillId="0" borderId="8" xfId="4" applyNumberFormat="1" applyFont="1" applyBorder="1" applyAlignment="1">
      <alignment horizontal="center" vertical="center"/>
    </xf>
    <xf numFmtId="14" fontId="35" fillId="0" borderId="9" xfId="4" applyNumberFormat="1" applyFont="1" applyBorder="1" applyAlignment="1">
      <alignment horizontal="center" vertical="center"/>
    </xf>
    <xf numFmtId="14" fontId="35" fillId="0" borderId="10" xfId="4" applyNumberFormat="1" applyFont="1" applyBorder="1" applyAlignment="1">
      <alignment horizontal="center" vertical="center"/>
    </xf>
    <xf numFmtId="0" fontId="33" fillId="16" borderId="11" xfId="4" applyFont="1" applyFill="1" applyBorder="1" applyAlignment="1">
      <alignment horizontal="center" vertical="center"/>
    </xf>
    <xf numFmtId="0" fontId="33" fillId="16" borderId="37" xfId="4" applyFont="1" applyFill="1" applyBorder="1" applyAlignment="1">
      <alignment horizontal="center" vertical="center"/>
    </xf>
    <xf numFmtId="0" fontId="34" fillId="7" borderId="11" xfId="4" applyFont="1" applyFill="1" applyBorder="1" applyAlignment="1">
      <alignment horizontal="center" vertical="center"/>
    </xf>
    <xf numFmtId="0" fontId="34" fillId="7" borderId="37" xfId="4" applyFont="1" applyFill="1" applyBorder="1" applyAlignment="1">
      <alignment horizontal="center" vertical="center"/>
    </xf>
    <xf numFmtId="0" fontId="34" fillId="7" borderId="12" xfId="4" applyFont="1" applyFill="1" applyBorder="1" applyAlignment="1">
      <alignment horizontal="center" vertical="center"/>
    </xf>
    <xf numFmtId="0" fontId="32" fillId="0" borderId="43" xfId="4" applyBorder="1" applyAlignment="1">
      <alignment horizontal="center" vertical="top"/>
    </xf>
    <xf numFmtId="0" fontId="32" fillId="0" borderId="34" xfId="4" applyBorder="1" applyAlignment="1">
      <alignment horizontal="center" vertical="top"/>
    </xf>
    <xf numFmtId="0" fontId="32" fillId="0" borderId="42" xfId="4" applyBorder="1" applyAlignment="1">
      <alignment horizontal="center" vertical="top"/>
    </xf>
    <xf numFmtId="0" fontId="37" fillId="7" borderId="11" xfId="4" applyFont="1" applyFill="1" applyBorder="1" applyAlignment="1">
      <alignment horizontal="right" vertical="center"/>
    </xf>
    <xf numFmtId="0" fontId="37" fillId="7" borderId="37" xfId="4" applyFont="1" applyFill="1" applyBorder="1" applyAlignment="1">
      <alignment horizontal="right" vertical="center"/>
    </xf>
    <xf numFmtId="0" fontId="37" fillId="7" borderId="12" xfId="4" applyFont="1" applyFill="1" applyBorder="1" applyAlignment="1">
      <alignment horizontal="right"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left" vertical="center"/>
    </xf>
    <xf numFmtId="0" fontId="0" fillId="0" borderId="0" xfId="0" applyAlignment="1">
      <alignment horizontal="center" vertical="center"/>
    </xf>
    <xf numFmtId="0" fontId="0" fillId="0" borderId="7" xfId="0" applyBorder="1" applyAlignment="1">
      <alignment horizontal="left" vertical="center"/>
    </xf>
    <xf numFmtId="0" fontId="4" fillId="2" borderId="16" xfId="0" applyFont="1" applyFill="1" applyBorder="1" applyAlignment="1">
      <alignment horizontal="center" vertical="center"/>
    </xf>
    <xf numFmtId="0" fontId="4" fillId="2" borderId="1"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18" fillId="0" borderId="34" xfId="0" applyFont="1" applyBorder="1" applyAlignment="1">
      <alignment horizontal="center" vertical="center"/>
    </xf>
    <xf numFmtId="14" fontId="0" fillId="0" borderId="15" xfId="0" applyNumberFormat="1" applyBorder="1" applyAlignment="1">
      <alignment horizontal="center" vertical="center"/>
    </xf>
  </cellXfs>
  <cellStyles count="5">
    <cellStyle name="Normal" xfId="0" builtinId="0"/>
    <cellStyle name="Normal 2" xfId="2" xr:uid="{00000000-0005-0000-0000-000001000000}"/>
    <cellStyle name="Normal 2 2" xfId="4" xr:uid="{F75B66B8-65C2-4BD3-83B1-F9BA958CF84D}"/>
    <cellStyle name="Normal 3" xfId="1" xr:uid="{00000000-0005-0000-0000-000002000000}"/>
    <cellStyle name="표준_Drawing List(electrical-preliminary)" xfId="3" xr:uid="{D1D20D1F-5F07-4A5F-89B3-F2064C9DB4EF}"/>
  </cellStyles>
  <dxfs count="173">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8</xdr:col>
      <xdr:colOff>328828</xdr:colOff>
      <xdr:row>4</xdr:row>
      <xdr:rowOff>28188</xdr:rowOff>
    </xdr:from>
    <xdr:ext cx="2157198" cy="295662"/>
    <xdr:pic>
      <xdr:nvPicPr>
        <xdr:cNvPr id="2" name="Picture 1" descr="Zero Emission | Advanced Technology | Ultium Cells LLC">
          <a:extLst>
            <a:ext uri="{FF2B5EF4-FFF2-40B4-BE49-F238E27FC236}">
              <a16:creationId xmlns:a16="http://schemas.microsoft.com/office/drawing/2014/main" id="{9B169F4B-86F1-409F-872B-09BF9F5820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96028" y="675888"/>
          <a:ext cx="2157198" cy="2956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114299</xdr:colOff>
      <xdr:row>3</xdr:row>
      <xdr:rowOff>101216</xdr:rowOff>
    </xdr:from>
    <xdr:ext cx="2505075" cy="565533"/>
    <xdr:pic>
      <xdr:nvPicPr>
        <xdr:cNvPr id="3" name="ShapeProperty">
          <a:extLst>
            <a:ext uri="{FF2B5EF4-FFF2-40B4-BE49-F238E27FC236}">
              <a16:creationId xmlns:a16="http://schemas.microsoft.com/office/drawing/2014/main" id="{A04D461F-7ECE-496D-B0A2-10105D05AF72}"/>
            </a:ext>
          </a:extLst>
        </xdr:cNvPr>
        <xdr:cNvPicPr>
          <a:picLocks/>
        </xdr:cNvPicPr>
      </xdr:nvPicPr>
      <xdr:blipFill>
        <a:blip xmlns:r="http://schemas.openxmlformats.org/officeDocument/2006/relationships" r:embed="rId2">
          <a:lum bright="3999" contrast="24000"/>
        </a:blip>
        <a:stretch/>
      </xdr:blipFill>
      <xdr:spPr>
        <a:xfrm>
          <a:off x="1181099" y="586991"/>
          <a:ext cx="2505075" cy="565533"/>
        </a:xfrm>
        <a:prstGeom prst="rect">
          <a:avLst/>
        </a:prstGeom>
        <a:noFill/>
        <a:ln w="9525">
          <a:noFill/>
          <a:miter/>
        </a:ln>
        <a:effec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4570570</xdr:colOff>
      <xdr:row>4</xdr:row>
      <xdr:rowOff>265841</xdr:rowOff>
    </xdr:to>
    <xdr:pic>
      <xdr:nvPicPr>
        <xdr:cNvPr id="2" name="Picture 1">
          <a:extLst>
            <a:ext uri="{FF2B5EF4-FFF2-40B4-BE49-F238E27FC236}">
              <a16:creationId xmlns:a16="http://schemas.microsoft.com/office/drawing/2014/main" id="{FC89B972-3E75-49AF-95B2-BB9B44A6E4D9}"/>
            </a:ext>
          </a:extLst>
        </xdr:cNvPr>
        <xdr:cNvPicPr/>
      </xdr:nvPicPr>
      <xdr:blipFill>
        <a:blip xmlns:r="http://schemas.openxmlformats.org/officeDocument/2006/relationships" r:embed="rId1">
          <a:lum bright="6000" contrast="24000"/>
        </a:blip>
        <a:srcRect/>
        <a:stretch>
          <a:fillRect/>
        </a:stretch>
      </xdr:blipFill>
      <xdr:spPr bwMode="auto">
        <a:xfrm>
          <a:off x="14008893" y="366713"/>
          <a:ext cx="5155405" cy="1031332"/>
        </a:xfrm>
        <a:prstGeom prst="rect">
          <a:avLst/>
        </a:prstGeom>
        <a:noFill/>
        <a:ln w="9525">
          <a:noFill/>
          <a:miter lim="800000"/>
          <a:headEnd/>
          <a:tailEnd/>
        </a:ln>
      </xdr:spPr>
    </xdr:pic>
    <xdr:clientData/>
  </xdr:twoCellAnchor>
  <xdr:twoCellAnchor>
    <xdr:from>
      <xdr:col>5</xdr:col>
      <xdr:colOff>141516</xdr:colOff>
      <xdr:row>12</xdr:row>
      <xdr:rowOff>2590800</xdr:rowOff>
    </xdr:from>
    <xdr:to>
      <xdr:col>5</xdr:col>
      <xdr:colOff>5105402</xdr:colOff>
      <xdr:row>12</xdr:row>
      <xdr:rowOff>5086489</xdr:rowOff>
    </xdr:to>
    <xdr:pic>
      <xdr:nvPicPr>
        <xdr:cNvPr id="3" name="Picture 1">
          <a:extLst>
            <a:ext uri="{FF2B5EF4-FFF2-40B4-BE49-F238E27FC236}">
              <a16:creationId xmlns:a16="http://schemas.microsoft.com/office/drawing/2014/main" id="{DBD6F24A-8F1C-E8A1-CEE5-96265336AC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40630" y="18886714"/>
          <a:ext cx="4963886" cy="2495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4496432</xdr:colOff>
      <xdr:row>4</xdr:row>
      <xdr:rowOff>265841</xdr:rowOff>
    </xdr:to>
    <xdr:pic>
      <xdr:nvPicPr>
        <xdr:cNvPr id="2" name="Picture 1">
          <a:extLst>
            <a:ext uri="{FF2B5EF4-FFF2-40B4-BE49-F238E27FC236}">
              <a16:creationId xmlns:a16="http://schemas.microsoft.com/office/drawing/2014/main" id="{671C1BCE-BC65-46D5-BEE2-8C28044A275E}"/>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73DA3E94-61C6-413F-BCDA-64C9EDF62614}"/>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73820" cy="1042128"/>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4188097</xdr:colOff>
      <xdr:row>4</xdr:row>
      <xdr:rowOff>265841</xdr:rowOff>
    </xdr:to>
    <xdr:pic>
      <xdr:nvPicPr>
        <xdr:cNvPr id="2" name="Picture 1">
          <a:extLst>
            <a:ext uri="{FF2B5EF4-FFF2-40B4-BE49-F238E27FC236}">
              <a16:creationId xmlns:a16="http://schemas.microsoft.com/office/drawing/2014/main" id="{CDCF006A-9574-4F5A-BAD9-FF30E53D2487}"/>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F5E8BEAA-64D9-4C86-B254-3BDEE8FFCBE2}"/>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4304662</xdr:colOff>
      <xdr:row>4</xdr:row>
      <xdr:rowOff>265841</xdr:rowOff>
    </xdr:to>
    <xdr:pic>
      <xdr:nvPicPr>
        <xdr:cNvPr id="2" name="Picture 1">
          <a:extLst>
            <a:ext uri="{FF2B5EF4-FFF2-40B4-BE49-F238E27FC236}">
              <a16:creationId xmlns:a16="http://schemas.microsoft.com/office/drawing/2014/main" id="{56C5CE97-13D1-4AF1-BBAC-68F2F11F5961}"/>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47D3F11D-F2B7-4BFE-925D-3FA3D78D81BA}"/>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92233DC8-CBEB-4AB5-8E11-3E449820D438}"/>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4536648</xdr:colOff>
      <xdr:row>4</xdr:row>
      <xdr:rowOff>265841</xdr:rowOff>
    </xdr:to>
    <xdr:pic>
      <xdr:nvPicPr>
        <xdr:cNvPr id="2" name="Picture 1">
          <a:extLst>
            <a:ext uri="{FF2B5EF4-FFF2-40B4-BE49-F238E27FC236}">
              <a16:creationId xmlns:a16="http://schemas.microsoft.com/office/drawing/2014/main" id="{5157603C-AF8D-41F6-8EA1-575D4C8E18CD}"/>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67680" cy="104212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C256-7F8E-4215-8DBF-E465DB433F4A}">
  <sheetPr>
    <pageSetUpPr fitToPage="1"/>
  </sheetPr>
  <dimension ref="C3:J16"/>
  <sheetViews>
    <sheetView tabSelected="1" workbookViewId="0">
      <selection activeCell="H10" sqref="H10"/>
    </sheetView>
  </sheetViews>
  <sheetFormatPr defaultColWidth="9.140625" defaultRowHeight="15"/>
  <cols>
    <col min="1" max="1" width="9.140625" style="216"/>
    <col min="2" max="2" width="4.42578125" style="216" customWidth="1"/>
    <col min="3" max="3" width="13.28515625" style="216" customWidth="1"/>
    <col min="4" max="5" width="9.140625" style="216" customWidth="1"/>
    <col min="6" max="6" width="10.5703125" style="216" customWidth="1"/>
    <col min="7" max="7" width="20.7109375" style="216" customWidth="1"/>
    <col min="8" max="9" width="17.85546875" style="216" customWidth="1"/>
    <col min="10" max="10" width="22.5703125" style="216" customWidth="1"/>
    <col min="11" max="11" width="17.5703125" style="216" customWidth="1"/>
    <col min="12" max="16384" width="9.140625" style="216"/>
  </cols>
  <sheetData>
    <row r="3" spans="3:10" ht="15.75" thickBot="1"/>
    <row r="4" spans="3:10">
      <c r="C4" s="240" t="s">
        <v>921</v>
      </c>
      <c r="D4" s="241"/>
      <c r="E4" s="241"/>
      <c r="F4" s="241"/>
      <c r="G4" s="241"/>
      <c r="H4" s="241"/>
      <c r="I4" s="241"/>
      <c r="J4" s="242"/>
    </row>
    <row r="5" spans="3:10" ht="93" customHeight="1" thickBot="1">
      <c r="C5" s="243"/>
      <c r="D5" s="244"/>
      <c r="E5" s="244"/>
      <c r="F5" s="244"/>
      <c r="G5" s="244"/>
      <c r="H5" s="244"/>
      <c r="I5" s="244"/>
      <c r="J5" s="245"/>
    </row>
    <row r="6" spans="3:10" ht="30" customHeight="1" thickBot="1">
      <c r="C6" s="248" t="s">
        <v>922</v>
      </c>
      <c r="D6" s="249"/>
      <c r="E6" s="249"/>
      <c r="F6" s="249"/>
      <c r="G6" s="249"/>
      <c r="H6" s="249"/>
      <c r="I6" s="250"/>
      <c r="J6" s="220">
        <f ca="1">TODAY()</f>
        <v>45401</v>
      </c>
    </row>
    <row r="7" spans="3:10" ht="30.75" thickBot="1">
      <c r="C7" s="246" t="s">
        <v>923</v>
      </c>
      <c r="D7" s="247"/>
      <c r="E7" s="247"/>
      <c r="F7" s="247"/>
      <c r="G7" s="221" t="s">
        <v>924</v>
      </c>
      <c r="H7" s="222" t="s">
        <v>928</v>
      </c>
      <c r="I7" s="222" t="s">
        <v>925</v>
      </c>
      <c r="J7" s="223" t="s">
        <v>926</v>
      </c>
    </row>
    <row r="8" spans="3:10">
      <c r="C8" s="251" t="s">
        <v>913</v>
      </c>
      <c r="D8" s="252"/>
      <c r="E8" s="252"/>
      <c r="F8" s="253"/>
      <c r="G8" s="219">
        <f>COUNTA('Area 100'!B8:B111)</f>
        <v>104</v>
      </c>
      <c r="H8" s="218">
        <f>COUNTIF('Area 100'!B8:B162, "&lt;=3")</f>
        <v>33</v>
      </c>
      <c r="I8" s="218">
        <f>COUNTIF('Area 100'!B8:B111, "=4")</f>
        <v>94</v>
      </c>
      <c r="J8" s="217">
        <f>SUM(G8-I8)</f>
        <v>10</v>
      </c>
    </row>
    <row r="9" spans="3:10">
      <c r="C9" s="237" t="s">
        <v>914</v>
      </c>
      <c r="D9" s="238"/>
      <c r="E9" s="238"/>
      <c r="F9" s="239"/>
      <c r="G9" s="219">
        <f>COUNTA('Area 200'!B8:B98)</f>
        <v>91</v>
      </c>
      <c r="H9" s="218">
        <f>COUNTIF('Area 200'!B8:B149,"&lt;=3")</f>
        <v>27</v>
      </c>
      <c r="I9" s="218">
        <f>COUNTIF('Area 200'!B8:B98,"=4")</f>
        <v>79</v>
      </c>
      <c r="J9" s="217">
        <f t="shared" ref="J9:J15" si="0">SUM(G9-I9)</f>
        <v>12</v>
      </c>
    </row>
    <row r="10" spans="3:10">
      <c r="C10" s="237" t="s">
        <v>917</v>
      </c>
      <c r="D10" s="238"/>
      <c r="E10" s="238"/>
      <c r="F10" s="239"/>
      <c r="G10" s="219">
        <f>COUNTA(SRP!B8:B20)</f>
        <v>13</v>
      </c>
      <c r="H10" s="218">
        <f>COUNTIF(SRP!B8:B20, "&lt;=3")</f>
        <v>3</v>
      </c>
      <c r="I10" s="218">
        <f>COUNTIF(SRP!B8:B20, "=4")</f>
        <v>10</v>
      </c>
      <c r="J10" s="217">
        <f t="shared" si="0"/>
        <v>3</v>
      </c>
    </row>
    <row r="11" spans="3:10">
      <c r="C11" s="237" t="s">
        <v>918</v>
      </c>
      <c r="D11" s="238"/>
      <c r="E11" s="238"/>
      <c r="F11" s="239"/>
      <c r="G11" s="219">
        <f>COUNTA('Roll Press'!B8:B20)</f>
        <v>12</v>
      </c>
      <c r="H11" s="218">
        <f>COUNTIF('Roll Press'!B8:B20, "&lt;=3")</f>
        <v>2</v>
      </c>
      <c r="I11" s="218">
        <f>COUNTIF('Roll Press'!B8:B20, "4")</f>
        <v>10</v>
      </c>
      <c r="J11" s="217">
        <f t="shared" si="0"/>
        <v>2</v>
      </c>
    </row>
    <row r="12" spans="3:10">
      <c r="C12" s="237" t="s">
        <v>915</v>
      </c>
      <c r="D12" s="238"/>
      <c r="E12" s="238"/>
      <c r="F12" s="239"/>
      <c r="G12" s="219">
        <f>COUNTA('Area 300'!B8:B21)</f>
        <v>14</v>
      </c>
      <c r="H12" s="218">
        <f>COUNTIF('Area 300'!B8:B21, "&lt;=3")</f>
        <v>3</v>
      </c>
      <c r="I12" s="218">
        <f>COUNTIF('Area 300'!B8:B21, "=4")</f>
        <v>11</v>
      </c>
      <c r="J12" s="217">
        <f t="shared" si="0"/>
        <v>3</v>
      </c>
    </row>
    <row r="13" spans="3:10">
      <c r="C13" s="237" t="s">
        <v>916</v>
      </c>
      <c r="D13" s="238"/>
      <c r="E13" s="238"/>
      <c r="F13" s="239"/>
      <c r="G13" s="219">
        <f>COUNTA('Area 400'!B8:B20)</f>
        <v>13</v>
      </c>
      <c r="H13" s="218">
        <f>COUNTIF('Area 400'!B8:B20, "&lt;=3")</f>
        <v>1</v>
      </c>
      <c r="I13" s="218">
        <f>COUNTIF('Area 400'!B8:B20, "=4")</f>
        <v>12</v>
      </c>
      <c r="J13" s="217">
        <f t="shared" si="0"/>
        <v>1</v>
      </c>
    </row>
    <row r="14" spans="3:10">
      <c r="C14" s="237" t="s">
        <v>919</v>
      </c>
      <c r="D14" s="238"/>
      <c r="E14" s="238"/>
      <c r="F14" s="239"/>
      <c r="G14" s="219">
        <f>COUNTA('Area 500'!B8:B10)</f>
        <v>3</v>
      </c>
      <c r="H14" s="218">
        <f>COUNTIF('Area 500'!B8:B10, "&lt;=3")</f>
        <v>2</v>
      </c>
      <c r="I14" s="218">
        <f>COUNTIF('Area 500'!B8:B10, "=4")</f>
        <v>1</v>
      </c>
      <c r="J14" s="217">
        <f t="shared" si="0"/>
        <v>2</v>
      </c>
    </row>
    <row r="15" spans="3:10" ht="15.75" thickBot="1">
      <c r="C15" s="237" t="s">
        <v>920</v>
      </c>
      <c r="D15" s="238"/>
      <c r="E15" s="238"/>
      <c r="F15" s="239"/>
      <c r="G15" s="219">
        <f>COUNTA('IPD Facility Issues'!B8:B14)</f>
        <v>7</v>
      </c>
      <c r="H15" s="218">
        <f>COUNTIF('IPD Facility Issues'!B8:B14, "&lt;=3")</f>
        <v>2</v>
      </c>
      <c r="I15" s="218">
        <f>COUNTIF('IPD Facility Issues'!B8:B14, "=4")</f>
        <v>5</v>
      </c>
      <c r="J15" s="217">
        <f t="shared" si="0"/>
        <v>2</v>
      </c>
    </row>
    <row r="16" spans="3:10" ht="24" customHeight="1" thickBot="1">
      <c r="C16" s="254" t="s">
        <v>927</v>
      </c>
      <c r="D16" s="255"/>
      <c r="E16" s="255"/>
      <c r="F16" s="256"/>
      <c r="G16" s="224">
        <f>SUM(G8:G15)</f>
        <v>257</v>
      </c>
      <c r="H16" s="224">
        <f>SUM(H8:H15)</f>
        <v>73</v>
      </c>
      <c r="I16" s="224">
        <f>SUM(I8:I15)</f>
        <v>222</v>
      </c>
      <c r="J16" s="224">
        <f>SUM(J8:J15)</f>
        <v>35</v>
      </c>
    </row>
  </sheetData>
  <mergeCells count="12">
    <mergeCell ref="C16:F16"/>
    <mergeCell ref="C12:F12"/>
    <mergeCell ref="C14:F14"/>
    <mergeCell ref="C15:F15"/>
    <mergeCell ref="C13:F13"/>
    <mergeCell ref="C10:F10"/>
    <mergeCell ref="C11:F11"/>
    <mergeCell ref="C4:J5"/>
    <mergeCell ref="C7:F7"/>
    <mergeCell ref="C6:I6"/>
    <mergeCell ref="C8:F8"/>
    <mergeCell ref="C9:F9"/>
  </mergeCells>
  <pageMargins left="0.7" right="0.7" top="0.75" bottom="0.75" header="0.3" footer="0.3"/>
  <pageSetup paperSize="17" orientation="landscape" r:id="rId1"/>
  <ignoredErrors>
    <ignoredError sqref="G11:I13 G9 I8:I9 G14:J14 G15:I15 G10:I10 G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92AB-9AC6-4843-8370-F4961D1CDFE1}">
  <sheetPr filterMode="1">
    <tabColor theme="9" tint="-0.499984740745262"/>
    <pageSetUpPr fitToPage="1"/>
  </sheetPr>
  <dimension ref="B1:J162"/>
  <sheetViews>
    <sheetView topLeftCell="A31" zoomScale="80" zoomScaleNormal="80" workbookViewId="0">
      <selection activeCell="B31" sqref="B31"/>
    </sheetView>
  </sheetViews>
  <sheetFormatPr defaultRowHeight="24.95" customHeight="1"/>
  <cols>
    <col min="1" max="1" width="4.7109375" customWidth="1"/>
    <col min="2" max="3" width="12.7109375" style="1" customWidth="1"/>
    <col min="4" max="4" width="12.28515625" style="1" customWidth="1"/>
    <col min="5" max="5" width="13" style="1" customWidth="1"/>
    <col min="6" max="6" width="75.85546875" style="2" customWidth="1"/>
    <col min="7" max="7" width="0.140625" style="2" customWidth="1"/>
    <col min="8" max="8" width="12.7109375" style="1" customWidth="1"/>
    <col min="9" max="9" width="16.7109375" style="1" customWidth="1"/>
    <col min="10" max="10" width="72.7109375" style="2" customWidth="1"/>
  </cols>
  <sheetData>
    <row r="1" spans="2:10" ht="24.95" customHeight="1" thickBot="1"/>
    <row r="2" spans="2:10" ht="24.95" customHeight="1">
      <c r="B2" s="257"/>
      <c r="C2" s="258"/>
      <c r="D2" s="259"/>
      <c r="E2" s="260" t="s">
        <v>10</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39" customHeight="1" thickBot="1">
      <c r="B6" s="279"/>
      <c r="C6" s="280"/>
      <c r="D6" s="8">
        <v>4</v>
      </c>
      <c r="E6" s="266"/>
      <c r="F6" s="267"/>
      <c r="G6" s="267"/>
      <c r="H6" s="268"/>
      <c r="I6" s="7" t="s">
        <v>1</v>
      </c>
      <c r="J6" s="14">
        <f ca="1">NOW()</f>
        <v>45401.596222222222</v>
      </c>
    </row>
    <row r="7" spans="2:10" s="11" customFormat="1" ht="79.150000000000006" customHeight="1" thickBot="1">
      <c r="B7" s="9" t="s">
        <v>0</v>
      </c>
      <c r="C7" s="10" t="s">
        <v>2</v>
      </c>
      <c r="D7" s="10" t="s">
        <v>3</v>
      </c>
      <c r="E7" s="10" t="s">
        <v>4</v>
      </c>
      <c r="F7" s="10" t="s">
        <v>5</v>
      </c>
      <c r="G7" s="10" t="s">
        <v>6</v>
      </c>
      <c r="H7" s="10" t="s">
        <v>7</v>
      </c>
      <c r="I7" s="10" t="s">
        <v>8</v>
      </c>
      <c r="J7" s="79" t="s">
        <v>9</v>
      </c>
    </row>
    <row r="8" spans="2:10" s="3" customFormat="1" ht="386.25" hidden="1" customHeight="1">
      <c r="B8" s="38">
        <v>4</v>
      </c>
      <c r="C8" s="39">
        <v>45188</v>
      </c>
      <c r="D8" s="39">
        <v>45369</v>
      </c>
      <c r="E8" s="40" t="s">
        <v>71</v>
      </c>
      <c r="F8" s="68" t="s">
        <v>72</v>
      </c>
      <c r="G8" s="69"/>
      <c r="H8" s="41" t="s">
        <v>124</v>
      </c>
      <c r="I8" s="70" t="s">
        <v>256</v>
      </c>
      <c r="J8" s="42" t="s">
        <v>445</v>
      </c>
    </row>
    <row r="9" spans="2:10" s="3" customFormat="1" ht="393.75" hidden="1">
      <c r="B9" s="43">
        <v>4</v>
      </c>
      <c r="C9" s="32">
        <v>45188</v>
      </c>
      <c r="D9" s="32">
        <v>45300</v>
      </c>
      <c r="E9" s="33" t="s">
        <v>71</v>
      </c>
      <c r="F9" s="71" t="s">
        <v>73</v>
      </c>
      <c r="G9" s="72"/>
      <c r="H9" s="41">
        <v>45286</v>
      </c>
      <c r="I9" s="73" t="s">
        <v>16</v>
      </c>
      <c r="J9" s="42" t="s">
        <v>92</v>
      </c>
    </row>
    <row r="10" spans="2:10" s="3" customFormat="1" ht="275.45" hidden="1" customHeight="1">
      <c r="B10" s="16">
        <v>4</v>
      </c>
      <c r="C10" s="18">
        <v>45188</v>
      </c>
      <c r="D10" s="19"/>
      <c r="E10" s="19" t="s">
        <v>71</v>
      </c>
      <c r="F10" s="20" t="s">
        <v>74</v>
      </c>
      <c r="G10" s="46"/>
      <c r="H10" s="41">
        <v>44928</v>
      </c>
      <c r="I10" s="19" t="s">
        <v>93</v>
      </c>
      <c r="J10" s="42" t="s">
        <v>324</v>
      </c>
    </row>
    <row r="11" spans="2:10" s="3" customFormat="1" ht="253.15" hidden="1" customHeight="1">
      <c r="B11" s="16">
        <v>4</v>
      </c>
      <c r="C11" s="18">
        <v>45188</v>
      </c>
      <c r="D11" s="90">
        <v>45307</v>
      </c>
      <c r="E11" s="19" t="s">
        <v>71</v>
      </c>
      <c r="F11" s="47" t="s">
        <v>75</v>
      </c>
      <c r="G11" s="46"/>
      <c r="H11" s="41">
        <v>45286</v>
      </c>
      <c r="I11" s="19" t="s">
        <v>16</v>
      </c>
      <c r="J11" s="42" t="s">
        <v>125</v>
      </c>
    </row>
    <row r="12" spans="2:10" s="3" customFormat="1" ht="408.75" hidden="1" customHeight="1">
      <c r="B12" s="16">
        <v>4</v>
      </c>
      <c r="C12" s="22">
        <v>45201</v>
      </c>
      <c r="D12" s="22"/>
      <c r="E12" s="23" t="s">
        <v>71</v>
      </c>
      <c r="F12" s="24" t="s">
        <v>111</v>
      </c>
      <c r="G12" s="48"/>
      <c r="H12" s="41">
        <v>45286</v>
      </c>
      <c r="I12" s="25" t="s">
        <v>16</v>
      </c>
      <c r="J12" s="49" t="s">
        <v>156</v>
      </c>
    </row>
    <row r="13" spans="2:10" s="3" customFormat="1" ht="409.15" hidden="1" customHeight="1">
      <c r="B13" s="16">
        <v>4</v>
      </c>
      <c r="C13" s="22">
        <v>45202</v>
      </c>
      <c r="D13" s="22">
        <v>45369</v>
      </c>
      <c r="E13" s="23" t="s">
        <v>29</v>
      </c>
      <c r="F13" s="24" t="s">
        <v>110</v>
      </c>
      <c r="G13" s="50"/>
      <c r="H13" s="41">
        <v>45258</v>
      </c>
      <c r="I13" s="25" t="s">
        <v>16</v>
      </c>
      <c r="J13" s="21" t="s">
        <v>372</v>
      </c>
    </row>
    <row r="14" spans="2:10" s="3" customFormat="1" ht="63" hidden="1">
      <c r="B14" s="16">
        <v>4</v>
      </c>
      <c r="C14" s="22">
        <v>45209</v>
      </c>
      <c r="D14" s="22"/>
      <c r="E14" s="23" t="s">
        <v>71</v>
      </c>
      <c r="F14" s="51" t="s">
        <v>76</v>
      </c>
      <c r="G14" s="74"/>
      <c r="H14" s="53">
        <v>44935</v>
      </c>
      <c r="I14" s="25" t="s">
        <v>93</v>
      </c>
      <c r="J14" s="42" t="s">
        <v>157</v>
      </c>
    </row>
    <row r="15" spans="2:10" ht="364.9" hidden="1" customHeight="1">
      <c r="B15" s="16">
        <v>4</v>
      </c>
      <c r="C15" s="22">
        <v>45212</v>
      </c>
      <c r="D15" s="22">
        <v>45342</v>
      </c>
      <c r="E15" s="55" t="s">
        <v>30</v>
      </c>
      <c r="F15" s="92" t="s">
        <v>77</v>
      </c>
      <c r="G15" s="57"/>
      <c r="H15" s="53">
        <v>45286</v>
      </c>
      <c r="I15" s="58" t="s">
        <v>16</v>
      </c>
      <c r="J15" s="42" t="s">
        <v>304</v>
      </c>
    </row>
    <row r="16" spans="2:10" ht="148.15" hidden="1" customHeight="1">
      <c r="B16" s="16">
        <v>4</v>
      </c>
      <c r="C16" s="22">
        <v>45250</v>
      </c>
      <c r="D16" s="59"/>
      <c r="E16" s="37" t="s">
        <v>71</v>
      </c>
      <c r="F16" s="20" t="s">
        <v>78</v>
      </c>
      <c r="G16" s="50"/>
      <c r="H16" s="94" t="s">
        <v>126</v>
      </c>
      <c r="I16" s="95" t="s">
        <v>16</v>
      </c>
      <c r="J16" s="96" t="s">
        <v>176</v>
      </c>
    </row>
    <row r="17" spans="2:10" ht="288" hidden="1" customHeight="1">
      <c r="B17" s="16">
        <v>4</v>
      </c>
      <c r="C17" s="22">
        <v>45250</v>
      </c>
      <c r="D17" s="22">
        <v>45363</v>
      </c>
      <c r="E17" s="36" t="s">
        <v>71</v>
      </c>
      <c r="F17" s="93" t="s">
        <v>343</v>
      </c>
      <c r="G17" s="50"/>
      <c r="H17" s="41">
        <v>45286</v>
      </c>
      <c r="I17" s="25" t="s">
        <v>16</v>
      </c>
      <c r="J17" s="42" t="s">
        <v>373</v>
      </c>
    </row>
    <row r="18" spans="2:10" ht="292.14999999999998" hidden="1" customHeight="1">
      <c r="B18" s="16">
        <v>4</v>
      </c>
      <c r="C18" s="22">
        <v>45261</v>
      </c>
      <c r="D18" s="22">
        <v>45342</v>
      </c>
      <c r="E18" s="23" t="s">
        <v>15</v>
      </c>
      <c r="F18" s="24" t="s">
        <v>127</v>
      </c>
      <c r="G18" s="50"/>
      <c r="H18" s="41">
        <v>44935</v>
      </c>
      <c r="I18" s="25" t="s">
        <v>94</v>
      </c>
      <c r="J18" s="42" t="s">
        <v>257</v>
      </c>
    </row>
    <row r="19" spans="2:10" ht="73.150000000000006" hidden="1" customHeight="1">
      <c r="B19" s="16">
        <v>4</v>
      </c>
      <c r="C19" s="22">
        <v>45265</v>
      </c>
      <c r="D19" s="22">
        <v>45321</v>
      </c>
      <c r="E19" s="23" t="s">
        <v>71</v>
      </c>
      <c r="F19" s="24" t="s">
        <v>79</v>
      </c>
      <c r="G19" s="50"/>
      <c r="H19" s="41">
        <v>45286</v>
      </c>
      <c r="I19" s="25" t="s">
        <v>95</v>
      </c>
      <c r="J19" s="21" t="s">
        <v>177</v>
      </c>
    </row>
    <row r="20" spans="2:10" ht="31.5" hidden="1">
      <c r="B20" s="16">
        <v>4</v>
      </c>
      <c r="C20" s="22">
        <v>45265</v>
      </c>
      <c r="D20" s="22">
        <v>45321</v>
      </c>
      <c r="E20" s="23" t="s">
        <v>71</v>
      </c>
      <c r="F20" s="20" t="s">
        <v>80</v>
      </c>
      <c r="G20" s="50"/>
      <c r="H20" s="41" t="s">
        <v>96</v>
      </c>
      <c r="I20" s="25" t="s">
        <v>97</v>
      </c>
      <c r="J20" s="63" t="s">
        <v>98</v>
      </c>
    </row>
    <row r="21" spans="2:10" ht="172.5" hidden="1" customHeight="1">
      <c r="B21" s="16">
        <v>4</v>
      </c>
      <c r="C21" s="22">
        <v>45265</v>
      </c>
      <c r="D21" s="22">
        <v>45300</v>
      </c>
      <c r="E21" s="23" t="s">
        <v>71</v>
      </c>
      <c r="F21" s="24" t="s">
        <v>107</v>
      </c>
      <c r="G21" s="50"/>
      <c r="H21" s="41">
        <v>45282</v>
      </c>
      <c r="I21" s="25" t="s">
        <v>16</v>
      </c>
      <c r="J21" s="64" t="s">
        <v>108</v>
      </c>
    </row>
    <row r="22" spans="2:10" ht="77.45" hidden="1" customHeight="1">
      <c r="B22" s="16">
        <v>4</v>
      </c>
      <c r="C22" s="22">
        <v>45272</v>
      </c>
      <c r="D22" s="22">
        <v>45300</v>
      </c>
      <c r="E22" s="23" t="s">
        <v>71</v>
      </c>
      <c r="F22" s="24" t="s">
        <v>81</v>
      </c>
      <c r="G22" s="50"/>
      <c r="H22" s="41">
        <v>45286</v>
      </c>
      <c r="I22" s="25" t="s">
        <v>95</v>
      </c>
      <c r="J22" s="42" t="s">
        <v>99</v>
      </c>
    </row>
    <row r="23" spans="2:10" ht="69.599999999999994" hidden="1" customHeight="1">
      <c r="B23" s="16">
        <v>4</v>
      </c>
      <c r="C23" s="22">
        <v>45272</v>
      </c>
      <c r="D23" s="22">
        <v>45307</v>
      </c>
      <c r="E23" s="23" t="s">
        <v>71</v>
      </c>
      <c r="F23" s="24" t="s">
        <v>82</v>
      </c>
      <c r="G23" s="50"/>
      <c r="H23" s="41">
        <v>45272</v>
      </c>
      <c r="I23" s="25" t="s">
        <v>100</v>
      </c>
      <c r="J23" s="21" t="s">
        <v>101</v>
      </c>
    </row>
    <row r="24" spans="2:10" ht="47.25" hidden="1">
      <c r="B24" s="16">
        <v>4</v>
      </c>
      <c r="C24" s="22"/>
      <c r="D24" s="22">
        <v>45307</v>
      </c>
      <c r="E24" s="23" t="s">
        <v>71</v>
      </c>
      <c r="F24" s="24" t="s">
        <v>83</v>
      </c>
      <c r="G24" s="50"/>
      <c r="H24" s="41">
        <v>45286</v>
      </c>
      <c r="I24" s="25"/>
      <c r="J24" s="21" t="s">
        <v>128</v>
      </c>
    </row>
    <row r="25" spans="2:10" ht="193.5" hidden="1" customHeight="1">
      <c r="B25" s="16">
        <v>4</v>
      </c>
      <c r="C25" s="22"/>
      <c r="D25" s="22">
        <v>45300</v>
      </c>
      <c r="E25" s="23" t="s">
        <v>16</v>
      </c>
      <c r="F25" s="66" t="s">
        <v>84</v>
      </c>
      <c r="G25" s="24"/>
      <c r="H25" s="41">
        <v>45286</v>
      </c>
      <c r="I25" s="25" t="s">
        <v>53</v>
      </c>
      <c r="J25" s="21" t="s">
        <v>109</v>
      </c>
    </row>
    <row r="26" spans="2:10" ht="47.25" hidden="1">
      <c r="B26" s="16">
        <v>4</v>
      </c>
      <c r="C26" s="22">
        <v>45275</v>
      </c>
      <c r="D26" s="22">
        <v>45307</v>
      </c>
      <c r="E26" s="23" t="s">
        <v>30</v>
      </c>
      <c r="F26" s="24" t="s">
        <v>85</v>
      </c>
      <c r="G26" s="24"/>
      <c r="H26" s="41">
        <v>45286</v>
      </c>
      <c r="I26" s="25" t="s">
        <v>16</v>
      </c>
      <c r="J26" s="21" t="s">
        <v>102</v>
      </c>
    </row>
    <row r="27" spans="2:10" ht="283.5" hidden="1">
      <c r="B27" s="16">
        <v>4</v>
      </c>
      <c r="C27" s="22">
        <v>45275</v>
      </c>
      <c r="D27" s="22">
        <v>45335</v>
      </c>
      <c r="E27" s="23" t="s">
        <v>30</v>
      </c>
      <c r="F27" s="24" t="s">
        <v>86</v>
      </c>
      <c r="G27" s="24"/>
      <c r="H27" s="41">
        <v>44935</v>
      </c>
      <c r="I27" s="25" t="s">
        <v>16</v>
      </c>
      <c r="J27" s="21" t="s">
        <v>212</v>
      </c>
    </row>
    <row r="28" spans="2:10" ht="46.5" hidden="1" customHeight="1">
      <c r="B28" s="16">
        <v>4</v>
      </c>
      <c r="C28" s="22">
        <v>45275</v>
      </c>
      <c r="D28" s="22">
        <v>45300</v>
      </c>
      <c r="E28" s="23" t="s">
        <v>30</v>
      </c>
      <c r="F28" s="24" t="s">
        <v>87</v>
      </c>
      <c r="G28" s="24"/>
      <c r="H28" s="41">
        <v>45286</v>
      </c>
      <c r="I28" s="25" t="s">
        <v>16</v>
      </c>
      <c r="J28" s="21" t="s">
        <v>103</v>
      </c>
    </row>
    <row r="29" spans="2:10" ht="28.5" hidden="1" customHeight="1">
      <c r="B29" s="16">
        <v>4</v>
      </c>
      <c r="C29" s="22">
        <v>45279</v>
      </c>
      <c r="D29" s="22">
        <v>45300</v>
      </c>
      <c r="E29" s="23" t="s">
        <v>71</v>
      </c>
      <c r="F29" s="24" t="s">
        <v>88</v>
      </c>
      <c r="G29" s="24"/>
      <c r="H29" s="41">
        <v>45286</v>
      </c>
      <c r="I29" s="25" t="s">
        <v>104</v>
      </c>
      <c r="J29" s="21" t="s">
        <v>105</v>
      </c>
    </row>
    <row r="30" spans="2:10" ht="39.75" hidden="1" customHeight="1">
      <c r="B30" s="16">
        <v>4</v>
      </c>
      <c r="C30" s="22">
        <v>45279</v>
      </c>
      <c r="D30" s="22">
        <v>45300</v>
      </c>
      <c r="E30" s="23" t="s">
        <v>71</v>
      </c>
      <c r="F30" s="24" t="s">
        <v>89</v>
      </c>
      <c r="G30" s="24"/>
      <c r="H30" s="26">
        <v>44935</v>
      </c>
      <c r="I30" s="25" t="s">
        <v>16</v>
      </c>
      <c r="J30" s="21" t="s">
        <v>106</v>
      </c>
    </row>
    <row r="31" spans="2:10" ht="284.45" customHeight="1">
      <c r="B31" s="16">
        <v>3</v>
      </c>
      <c r="C31" s="22">
        <v>45279</v>
      </c>
      <c r="D31" s="22"/>
      <c r="E31" s="23" t="s">
        <v>33</v>
      </c>
      <c r="F31" s="24" t="s">
        <v>797</v>
      </c>
      <c r="G31" s="24"/>
      <c r="H31" s="119" t="s">
        <v>798</v>
      </c>
      <c r="I31" s="25" t="s">
        <v>16</v>
      </c>
      <c r="J31" s="21" t="s">
        <v>948</v>
      </c>
    </row>
    <row r="32" spans="2:10" ht="157.5" hidden="1">
      <c r="B32" s="16">
        <v>4</v>
      </c>
      <c r="C32" s="32">
        <v>45279</v>
      </c>
      <c r="D32" s="32">
        <v>45335</v>
      </c>
      <c r="E32" s="33" t="s">
        <v>71</v>
      </c>
      <c r="F32" s="24" t="s">
        <v>90</v>
      </c>
      <c r="G32" s="24"/>
      <c r="H32" s="26">
        <v>45286</v>
      </c>
      <c r="I32" s="25" t="s">
        <v>16</v>
      </c>
      <c r="J32" s="21" t="s">
        <v>258</v>
      </c>
    </row>
    <row r="33" spans="2:10" ht="30.75" hidden="1" customHeight="1">
      <c r="B33" s="16">
        <v>4</v>
      </c>
      <c r="C33" s="22">
        <v>45279</v>
      </c>
      <c r="D33" s="22"/>
      <c r="E33" s="23" t="s">
        <v>119</v>
      </c>
      <c r="F33" s="24" t="s">
        <v>91</v>
      </c>
      <c r="G33" s="24"/>
      <c r="H33" s="26">
        <v>45383</v>
      </c>
      <c r="I33" s="25" t="s">
        <v>16</v>
      </c>
      <c r="J33" s="21" t="s">
        <v>178</v>
      </c>
    </row>
    <row r="34" spans="2:10" ht="141" hidden="1" customHeight="1">
      <c r="B34" s="16">
        <v>4</v>
      </c>
      <c r="C34" s="22">
        <v>45286</v>
      </c>
      <c r="D34" s="34">
        <v>45349</v>
      </c>
      <c r="E34" s="65" t="s">
        <v>15</v>
      </c>
      <c r="F34" s="24" t="s">
        <v>129</v>
      </c>
      <c r="G34" s="24"/>
      <c r="H34" s="26">
        <v>44935</v>
      </c>
      <c r="I34" s="25" t="s">
        <v>16</v>
      </c>
      <c r="J34" s="21" t="s">
        <v>323</v>
      </c>
    </row>
    <row r="35" spans="2:10" ht="250.15" hidden="1" customHeight="1">
      <c r="B35" s="16">
        <v>4</v>
      </c>
      <c r="C35" s="22">
        <v>45300</v>
      </c>
      <c r="D35" s="22">
        <v>45369</v>
      </c>
      <c r="E35" s="23" t="s">
        <v>30</v>
      </c>
      <c r="F35" s="24" t="s">
        <v>470</v>
      </c>
      <c r="G35" s="24"/>
      <c r="H35" s="119">
        <v>45372</v>
      </c>
      <c r="I35" s="25" t="s">
        <v>16</v>
      </c>
      <c r="J35" s="21" t="s">
        <v>449</v>
      </c>
    </row>
    <row r="36" spans="2:10" ht="78.75" hidden="1">
      <c r="B36" s="16">
        <v>4</v>
      </c>
      <c r="C36" s="22">
        <v>45303</v>
      </c>
      <c r="D36" s="22">
        <v>45321</v>
      </c>
      <c r="E36" s="23" t="s">
        <v>30</v>
      </c>
      <c r="F36" s="24" t="s">
        <v>145</v>
      </c>
      <c r="G36" s="24"/>
      <c r="H36" s="26"/>
      <c r="I36" s="25" t="s">
        <v>16</v>
      </c>
      <c r="J36" s="91" t="s">
        <v>179</v>
      </c>
    </row>
    <row r="37" spans="2:10" ht="285" customHeight="1">
      <c r="B37" s="16">
        <v>2</v>
      </c>
      <c r="C37" s="22">
        <v>45307</v>
      </c>
      <c r="D37" s="22"/>
      <c r="E37" s="23" t="s">
        <v>30</v>
      </c>
      <c r="F37" s="24" t="s">
        <v>494</v>
      </c>
      <c r="G37" s="24"/>
      <c r="H37" s="119" t="s">
        <v>897</v>
      </c>
      <c r="I37" s="17" t="s">
        <v>442</v>
      </c>
      <c r="J37" s="21" t="s">
        <v>1082</v>
      </c>
    </row>
    <row r="38" spans="2:10" ht="177" hidden="1" customHeight="1">
      <c r="B38" s="16">
        <v>4</v>
      </c>
      <c r="C38" s="22">
        <v>45307</v>
      </c>
      <c r="D38" s="22">
        <v>45342</v>
      </c>
      <c r="E38" s="23" t="s">
        <v>30</v>
      </c>
      <c r="F38" s="35" t="s">
        <v>146</v>
      </c>
      <c r="G38" s="24"/>
      <c r="H38" s="26"/>
      <c r="I38" s="25" t="s">
        <v>16</v>
      </c>
      <c r="J38" s="82" t="s">
        <v>259</v>
      </c>
    </row>
    <row r="39" spans="2:10" ht="47.25" hidden="1">
      <c r="B39" s="16">
        <v>4</v>
      </c>
      <c r="C39" s="22">
        <v>45307</v>
      </c>
      <c r="D39" s="22"/>
      <c r="E39" s="23" t="s">
        <v>158</v>
      </c>
      <c r="F39" s="35" t="s">
        <v>147</v>
      </c>
      <c r="G39" s="24"/>
      <c r="H39" s="26"/>
      <c r="I39" s="25" t="s">
        <v>16</v>
      </c>
      <c r="J39" s="83" t="s">
        <v>180</v>
      </c>
    </row>
    <row r="40" spans="2:10" ht="53.45" hidden="1" customHeight="1">
      <c r="B40" s="16">
        <v>4</v>
      </c>
      <c r="C40" s="22">
        <v>45307</v>
      </c>
      <c r="D40" s="22">
        <v>45342</v>
      </c>
      <c r="E40" s="23" t="s">
        <v>30</v>
      </c>
      <c r="F40" s="24" t="s">
        <v>159</v>
      </c>
      <c r="G40" s="24"/>
      <c r="H40" s="26"/>
      <c r="I40" s="25" t="s">
        <v>16</v>
      </c>
      <c r="J40" s="21" t="s">
        <v>213</v>
      </c>
    </row>
    <row r="41" spans="2:10" ht="24.95" hidden="1" customHeight="1">
      <c r="B41" s="16">
        <v>4</v>
      </c>
      <c r="C41" s="22">
        <v>45307</v>
      </c>
      <c r="D41" s="22">
        <v>45335</v>
      </c>
      <c r="E41" s="23" t="s">
        <v>15</v>
      </c>
      <c r="F41" s="24" t="s">
        <v>181</v>
      </c>
      <c r="G41" s="24"/>
      <c r="H41" s="26"/>
      <c r="I41" s="25" t="s">
        <v>16</v>
      </c>
      <c r="J41" s="21"/>
    </row>
    <row r="42" spans="2:10" ht="44.25" hidden="1" customHeight="1">
      <c r="B42" s="16">
        <v>4</v>
      </c>
      <c r="C42" s="22">
        <v>45313</v>
      </c>
      <c r="D42" s="22">
        <v>45335</v>
      </c>
      <c r="E42" s="23" t="s">
        <v>30</v>
      </c>
      <c r="F42" s="24" t="s">
        <v>162</v>
      </c>
      <c r="G42" s="24"/>
      <c r="H42" s="26">
        <v>45335</v>
      </c>
      <c r="I42" s="25" t="s">
        <v>16</v>
      </c>
      <c r="J42" s="21" t="s">
        <v>238</v>
      </c>
    </row>
    <row r="43" spans="2:10" ht="202.15" hidden="1" customHeight="1">
      <c r="B43" s="16">
        <v>4</v>
      </c>
      <c r="C43" s="22">
        <v>45313</v>
      </c>
      <c r="D43" s="22">
        <v>45363</v>
      </c>
      <c r="E43" s="23" t="s">
        <v>30</v>
      </c>
      <c r="F43" s="24" t="s">
        <v>375</v>
      </c>
      <c r="G43" s="24"/>
      <c r="H43" s="26">
        <v>45331</v>
      </c>
      <c r="I43" s="25" t="s">
        <v>16</v>
      </c>
      <c r="J43" s="21" t="s">
        <v>344</v>
      </c>
    </row>
    <row r="44" spans="2:10" ht="24.95" hidden="1" customHeight="1">
      <c r="B44" s="16">
        <v>4</v>
      </c>
      <c r="C44" s="22"/>
      <c r="D44" s="22"/>
      <c r="E44" s="23"/>
      <c r="F44" s="24"/>
      <c r="G44" s="24"/>
      <c r="H44" s="26"/>
      <c r="I44" s="25"/>
      <c r="J44" s="21"/>
    </row>
    <row r="45" spans="2:10" ht="24.95" hidden="1" customHeight="1">
      <c r="B45" s="16">
        <v>4</v>
      </c>
      <c r="C45" s="22">
        <v>45314</v>
      </c>
      <c r="D45" s="22">
        <v>45321</v>
      </c>
      <c r="E45" s="23" t="s">
        <v>71</v>
      </c>
      <c r="F45" s="24" t="s">
        <v>183</v>
      </c>
      <c r="G45" s="24"/>
      <c r="H45" s="26"/>
      <c r="I45" s="25" t="s">
        <v>16</v>
      </c>
      <c r="J45" s="21"/>
    </row>
    <row r="46" spans="2:10" ht="31.5" hidden="1">
      <c r="B46" s="16">
        <v>4</v>
      </c>
      <c r="C46" s="22">
        <v>45314</v>
      </c>
      <c r="D46" s="22">
        <v>45342</v>
      </c>
      <c r="E46" s="23" t="s">
        <v>29</v>
      </c>
      <c r="F46" s="24" t="s">
        <v>184</v>
      </c>
      <c r="G46" s="24"/>
      <c r="H46" s="26"/>
      <c r="I46" s="25" t="s">
        <v>16</v>
      </c>
      <c r="J46" s="21" t="s">
        <v>260</v>
      </c>
    </row>
    <row r="47" spans="2:10" ht="24.95" hidden="1" customHeight="1">
      <c r="B47" s="16">
        <v>4</v>
      </c>
      <c r="C47" s="22">
        <v>45321</v>
      </c>
      <c r="D47" s="22">
        <v>45363</v>
      </c>
      <c r="E47" s="23" t="s">
        <v>15</v>
      </c>
      <c r="F47" s="24" t="s">
        <v>206</v>
      </c>
      <c r="G47" s="24"/>
      <c r="H47" s="26"/>
      <c r="I47" s="25"/>
      <c r="J47" s="21" t="s">
        <v>239</v>
      </c>
    </row>
    <row r="48" spans="2:10" ht="24.95" hidden="1" customHeight="1">
      <c r="B48" s="16">
        <v>4</v>
      </c>
      <c r="C48" s="22">
        <v>45321</v>
      </c>
      <c r="D48" s="22"/>
      <c r="E48" s="23" t="s">
        <v>71</v>
      </c>
      <c r="F48" s="24" t="s">
        <v>207</v>
      </c>
      <c r="G48" s="24"/>
      <c r="H48" s="26"/>
      <c r="I48" s="25"/>
      <c r="J48" s="21" t="s">
        <v>261</v>
      </c>
    </row>
    <row r="49" spans="2:10" ht="24.95" hidden="1" customHeight="1">
      <c r="B49" s="16">
        <v>4</v>
      </c>
      <c r="C49" s="22">
        <v>45321</v>
      </c>
      <c r="D49" s="22">
        <v>45342</v>
      </c>
      <c r="E49" s="23" t="s">
        <v>71</v>
      </c>
      <c r="F49" s="24" t="s">
        <v>208</v>
      </c>
      <c r="G49" s="24"/>
      <c r="H49" s="26">
        <v>45341</v>
      </c>
      <c r="I49" s="25" t="s">
        <v>16</v>
      </c>
      <c r="J49" s="21" t="s">
        <v>305</v>
      </c>
    </row>
    <row r="50" spans="2:10" ht="24.95" hidden="1" customHeight="1">
      <c r="B50" s="16">
        <v>4</v>
      </c>
      <c r="C50" s="22">
        <v>45321</v>
      </c>
      <c r="D50" s="22">
        <v>45328</v>
      </c>
      <c r="E50" s="23" t="s">
        <v>29</v>
      </c>
      <c r="F50" s="24" t="s">
        <v>211</v>
      </c>
      <c r="G50" s="24"/>
      <c r="H50" s="26"/>
      <c r="I50" s="25" t="s">
        <v>209</v>
      </c>
      <c r="J50" s="21" t="s">
        <v>210</v>
      </c>
    </row>
    <row r="51" spans="2:10" ht="30.75" hidden="1" customHeight="1">
      <c r="B51" s="16">
        <v>4</v>
      </c>
      <c r="C51" s="22">
        <v>45321</v>
      </c>
      <c r="D51" s="22">
        <v>45335</v>
      </c>
      <c r="E51" s="23" t="s">
        <v>214</v>
      </c>
      <c r="F51" s="20" t="s">
        <v>215</v>
      </c>
      <c r="G51" s="20"/>
      <c r="H51" s="26"/>
      <c r="I51" s="25" t="s">
        <v>235</v>
      </c>
      <c r="J51" s="27" t="s">
        <v>236</v>
      </c>
    </row>
    <row r="52" spans="2:10" ht="45.75" hidden="1" customHeight="1">
      <c r="B52" s="16">
        <v>4</v>
      </c>
      <c r="C52" s="22">
        <v>45321</v>
      </c>
      <c r="D52" s="22">
        <v>45363</v>
      </c>
      <c r="E52" s="23" t="s">
        <v>214</v>
      </c>
      <c r="F52" s="24" t="s">
        <v>237</v>
      </c>
      <c r="G52" s="20"/>
      <c r="H52" s="26"/>
      <c r="I52" s="25"/>
      <c r="J52" s="21" t="s">
        <v>376</v>
      </c>
    </row>
    <row r="53" spans="2:10" ht="110.25" hidden="1">
      <c r="B53" s="16">
        <v>4</v>
      </c>
      <c r="C53" s="22">
        <v>45327</v>
      </c>
      <c r="D53" s="22">
        <v>45363</v>
      </c>
      <c r="E53" s="23" t="s">
        <v>71</v>
      </c>
      <c r="F53" s="20" t="s">
        <v>234</v>
      </c>
      <c r="G53" s="66"/>
      <c r="H53" s="26"/>
      <c r="I53" s="25" t="s">
        <v>16</v>
      </c>
      <c r="J53" s="21" t="s">
        <v>377</v>
      </c>
    </row>
    <row r="54" spans="2:10" ht="24.95" hidden="1" customHeight="1">
      <c r="B54" s="16">
        <v>4</v>
      </c>
      <c r="C54" s="22">
        <v>45328</v>
      </c>
      <c r="D54" s="22">
        <v>45349</v>
      </c>
      <c r="E54" s="23" t="s">
        <v>71</v>
      </c>
      <c r="F54" s="24" t="s">
        <v>262</v>
      </c>
      <c r="G54" s="20"/>
      <c r="H54" s="67"/>
      <c r="I54" s="25" t="s">
        <v>33</v>
      </c>
      <c r="J54" s="21" t="s">
        <v>306</v>
      </c>
    </row>
    <row r="55" spans="2:10" ht="63" hidden="1">
      <c r="B55" s="16">
        <v>4</v>
      </c>
      <c r="C55" s="22">
        <v>45328</v>
      </c>
      <c r="D55" s="22">
        <v>45363</v>
      </c>
      <c r="E55" s="23" t="s">
        <v>30</v>
      </c>
      <c r="F55" s="24" t="s">
        <v>263</v>
      </c>
      <c r="G55" s="20"/>
      <c r="H55" s="67" t="s">
        <v>264</v>
      </c>
      <c r="I55" s="25" t="s">
        <v>16</v>
      </c>
      <c r="J55" s="27" t="s">
        <v>378</v>
      </c>
    </row>
    <row r="56" spans="2:10" ht="31.5" hidden="1">
      <c r="B56" s="16">
        <v>4</v>
      </c>
      <c r="C56" s="22">
        <v>45328</v>
      </c>
      <c r="D56" s="22">
        <v>45363</v>
      </c>
      <c r="E56" s="23" t="s">
        <v>240</v>
      </c>
      <c r="F56" s="24" t="s">
        <v>241</v>
      </c>
      <c r="G56" s="20"/>
      <c r="H56" s="67"/>
      <c r="I56" s="25"/>
      <c r="J56" s="21" t="s">
        <v>307</v>
      </c>
    </row>
    <row r="57" spans="2:10" ht="236.25" hidden="1">
      <c r="B57" s="43">
        <v>4</v>
      </c>
      <c r="C57" s="32">
        <v>45201</v>
      </c>
      <c r="D57" s="32">
        <v>45369</v>
      </c>
      <c r="E57" s="88" t="s">
        <v>29</v>
      </c>
      <c r="F57" s="111" t="s">
        <v>35</v>
      </c>
      <c r="G57" s="44"/>
      <c r="H57" s="120" t="s">
        <v>471</v>
      </c>
      <c r="I57" s="112" t="s">
        <v>16</v>
      </c>
      <c r="J57" s="113" t="s">
        <v>444</v>
      </c>
    </row>
    <row r="58" spans="2:10" ht="125.45" hidden="1" customHeight="1">
      <c r="B58" s="16">
        <v>4</v>
      </c>
      <c r="C58" s="22">
        <v>45329</v>
      </c>
      <c r="D58" s="22">
        <v>45398</v>
      </c>
      <c r="E58" s="22" t="s">
        <v>71</v>
      </c>
      <c r="F58" s="24" t="s">
        <v>247</v>
      </c>
      <c r="G58" s="20"/>
      <c r="H58" s="121" t="s">
        <v>949</v>
      </c>
      <c r="I58" s="25" t="s">
        <v>16</v>
      </c>
      <c r="J58" s="21" t="s">
        <v>1005</v>
      </c>
    </row>
    <row r="59" spans="2:10" ht="69" hidden="1" customHeight="1">
      <c r="B59" s="16">
        <v>4</v>
      </c>
      <c r="C59" s="22">
        <v>45314</v>
      </c>
      <c r="D59" s="22">
        <v>45363</v>
      </c>
      <c r="E59" s="23" t="s">
        <v>168</v>
      </c>
      <c r="F59" s="24" t="s">
        <v>182</v>
      </c>
      <c r="G59" s="24"/>
      <c r="H59" s="26">
        <v>45364</v>
      </c>
      <c r="I59" s="25" t="s">
        <v>16</v>
      </c>
      <c r="J59" s="21" t="s">
        <v>345</v>
      </c>
    </row>
    <row r="60" spans="2:10" ht="203.25" customHeight="1">
      <c r="B60" s="16">
        <v>2</v>
      </c>
      <c r="C60" s="22">
        <v>45335</v>
      </c>
      <c r="D60" s="22"/>
      <c r="E60" s="22" t="s">
        <v>30</v>
      </c>
      <c r="F60" s="24" t="s">
        <v>265</v>
      </c>
      <c r="G60" s="20"/>
      <c r="H60" s="121">
        <v>45376</v>
      </c>
      <c r="I60" s="25" t="s">
        <v>16</v>
      </c>
      <c r="J60" s="21" t="s">
        <v>1083</v>
      </c>
    </row>
    <row r="61" spans="2:10" ht="40.15" hidden="1" customHeight="1">
      <c r="B61" s="16">
        <v>4</v>
      </c>
      <c r="C61" s="22">
        <v>45335</v>
      </c>
      <c r="D61" s="22">
        <v>45363</v>
      </c>
      <c r="E61" s="22" t="s">
        <v>30</v>
      </c>
      <c r="F61" s="24" t="s">
        <v>266</v>
      </c>
      <c r="G61" s="20"/>
      <c r="H61" s="67"/>
      <c r="I61" s="25" t="s">
        <v>267</v>
      </c>
      <c r="J61" s="21" t="s">
        <v>308</v>
      </c>
    </row>
    <row r="62" spans="2:10" ht="24.95" hidden="1" customHeight="1">
      <c r="B62" s="16">
        <v>4</v>
      </c>
      <c r="C62" s="22">
        <v>45335</v>
      </c>
      <c r="D62" s="22"/>
      <c r="E62" s="22" t="s">
        <v>268</v>
      </c>
      <c r="F62" s="24" t="s">
        <v>346</v>
      </c>
      <c r="G62" s="20"/>
      <c r="H62" s="67"/>
      <c r="I62" s="25" t="s">
        <v>33</v>
      </c>
      <c r="J62" s="21" t="s">
        <v>347</v>
      </c>
    </row>
    <row r="63" spans="2:10" ht="24.95" hidden="1" customHeight="1">
      <c r="B63" s="16">
        <v>4</v>
      </c>
      <c r="C63" s="22">
        <v>45337</v>
      </c>
      <c r="D63" s="22">
        <v>45342</v>
      </c>
      <c r="E63" s="22" t="s">
        <v>286</v>
      </c>
      <c r="F63" s="24" t="s">
        <v>287</v>
      </c>
      <c r="G63" s="20"/>
      <c r="H63" s="67"/>
      <c r="I63" s="25" t="s">
        <v>16</v>
      </c>
      <c r="J63" s="21"/>
    </row>
    <row r="64" spans="2:10" ht="33" hidden="1" customHeight="1">
      <c r="B64" s="16">
        <v>4</v>
      </c>
      <c r="C64" s="22">
        <v>45338</v>
      </c>
      <c r="D64" s="22">
        <v>45391</v>
      </c>
      <c r="E64" s="22" t="s">
        <v>285</v>
      </c>
      <c r="F64" s="24" t="s">
        <v>289</v>
      </c>
      <c r="G64" s="20"/>
      <c r="H64" s="121">
        <v>45370</v>
      </c>
      <c r="I64" s="25" t="s">
        <v>290</v>
      </c>
      <c r="J64" s="21" t="s">
        <v>976</v>
      </c>
    </row>
    <row r="65" spans="2:10" ht="154.9" hidden="1" customHeight="1">
      <c r="B65" s="16">
        <v>4</v>
      </c>
      <c r="C65" s="22">
        <v>45349</v>
      </c>
      <c r="D65" s="22">
        <v>45369</v>
      </c>
      <c r="E65" s="22" t="s">
        <v>30</v>
      </c>
      <c r="F65" s="24" t="s">
        <v>341</v>
      </c>
      <c r="G65" s="20"/>
      <c r="H65" s="67"/>
      <c r="I65" s="25" t="s">
        <v>342</v>
      </c>
      <c r="J65" s="62" t="s">
        <v>379</v>
      </c>
    </row>
    <row r="66" spans="2:10" ht="43.9" hidden="1" customHeight="1">
      <c r="B66" s="16">
        <v>4</v>
      </c>
      <c r="C66" s="22">
        <v>45349</v>
      </c>
      <c r="D66" s="22">
        <v>45370</v>
      </c>
      <c r="E66" s="22" t="s">
        <v>71</v>
      </c>
      <c r="F66" s="24" t="s">
        <v>348</v>
      </c>
      <c r="G66" s="20"/>
      <c r="H66" s="121">
        <v>45370</v>
      </c>
      <c r="I66" s="25" t="s">
        <v>16</v>
      </c>
      <c r="J66" s="21" t="s">
        <v>448</v>
      </c>
    </row>
    <row r="67" spans="2:10" ht="36" hidden="1" customHeight="1">
      <c r="B67" s="16">
        <v>4</v>
      </c>
      <c r="C67" s="22">
        <v>45356</v>
      </c>
      <c r="D67" s="22">
        <v>45369</v>
      </c>
      <c r="E67" s="22" t="s">
        <v>71</v>
      </c>
      <c r="F67" s="24" t="s">
        <v>362</v>
      </c>
      <c r="G67" s="20"/>
      <c r="H67" s="121" t="s">
        <v>472</v>
      </c>
      <c r="I67" s="25" t="s">
        <v>16</v>
      </c>
      <c r="J67" s="21" t="s">
        <v>447</v>
      </c>
    </row>
    <row r="68" spans="2:10" ht="110.25" hidden="1">
      <c r="B68" s="16">
        <v>4</v>
      </c>
      <c r="C68" s="18">
        <v>45356</v>
      </c>
      <c r="D68" s="18">
        <v>45369</v>
      </c>
      <c r="E68" s="19" t="s">
        <v>30</v>
      </c>
      <c r="F68" s="20" t="s">
        <v>493</v>
      </c>
      <c r="G68" s="20"/>
      <c r="H68" s="122">
        <v>45370</v>
      </c>
      <c r="I68" s="17" t="s">
        <v>442</v>
      </c>
      <c r="J68" s="27" t="s">
        <v>443</v>
      </c>
    </row>
    <row r="69" spans="2:10" ht="63" hidden="1">
      <c r="B69" s="16">
        <v>4</v>
      </c>
      <c r="C69" s="18">
        <v>45356</v>
      </c>
      <c r="D69" s="18">
        <v>45369</v>
      </c>
      <c r="E69" s="19" t="s">
        <v>30</v>
      </c>
      <c r="F69" s="20" t="s">
        <v>374</v>
      </c>
      <c r="G69" s="20"/>
      <c r="H69" s="122">
        <v>45370</v>
      </c>
      <c r="I69" s="17" t="s">
        <v>442</v>
      </c>
      <c r="J69" s="27" t="s">
        <v>441</v>
      </c>
    </row>
    <row r="70" spans="2:10" ht="63" hidden="1">
      <c r="B70" s="16">
        <v>4</v>
      </c>
      <c r="C70" s="18">
        <v>45356</v>
      </c>
      <c r="D70" s="18">
        <v>45377</v>
      </c>
      <c r="E70" s="19" t="s">
        <v>71</v>
      </c>
      <c r="F70" s="20" t="s">
        <v>380</v>
      </c>
      <c r="G70" s="20"/>
      <c r="H70" s="122">
        <v>45370</v>
      </c>
      <c r="I70" s="17" t="s">
        <v>442</v>
      </c>
      <c r="J70" s="27" t="s">
        <v>892</v>
      </c>
    </row>
    <row r="71" spans="2:10" ht="78.75">
      <c r="B71" s="16">
        <v>2</v>
      </c>
      <c r="C71" s="18">
        <v>45356</v>
      </c>
      <c r="D71" s="19"/>
      <c r="E71" s="19" t="s">
        <v>33</v>
      </c>
      <c r="F71" s="20" t="s">
        <v>381</v>
      </c>
      <c r="G71" s="20"/>
      <c r="H71" s="122">
        <v>45370</v>
      </c>
      <c r="I71" s="17" t="s">
        <v>16</v>
      </c>
      <c r="J71" s="27" t="s">
        <v>895</v>
      </c>
    </row>
    <row r="72" spans="2:10" ht="31.5" hidden="1">
      <c r="B72" s="16">
        <v>4</v>
      </c>
      <c r="C72" s="18">
        <v>45358</v>
      </c>
      <c r="D72" s="18">
        <v>45363</v>
      </c>
      <c r="E72" s="19" t="s">
        <v>30</v>
      </c>
      <c r="F72" s="20" t="s">
        <v>392</v>
      </c>
      <c r="G72" s="20"/>
      <c r="H72" s="17"/>
      <c r="I72" s="17" t="s">
        <v>393</v>
      </c>
      <c r="J72" s="27" t="s">
        <v>394</v>
      </c>
    </row>
    <row r="73" spans="2:10" ht="77.25" hidden="1" customHeight="1">
      <c r="B73" s="16">
        <v>4</v>
      </c>
      <c r="C73" s="18">
        <v>45359</v>
      </c>
      <c r="D73" s="18">
        <v>45384</v>
      </c>
      <c r="E73" s="19" t="s">
        <v>30</v>
      </c>
      <c r="F73" s="20" t="s">
        <v>411</v>
      </c>
      <c r="G73" s="20"/>
      <c r="H73" s="122">
        <v>45370</v>
      </c>
      <c r="I73" s="17" t="s">
        <v>393</v>
      </c>
      <c r="J73" s="27" t="s">
        <v>898</v>
      </c>
    </row>
    <row r="74" spans="2:10" ht="24.95" hidden="1" customHeight="1">
      <c r="B74" s="16">
        <v>4</v>
      </c>
      <c r="C74" s="18">
        <v>45359</v>
      </c>
      <c r="D74" s="18">
        <v>45369</v>
      </c>
      <c r="E74" s="19" t="s">
        <v>30</v>
      </c>
      <c r="F74" s="20" t="s">
        <v>412</v>
      </c>
      <c r="G74" s="20"/>
      <c r="H74" s="122">
        <v>45370</v>
      </c>
      <c r="I74" s="17" t="s">
        <v>393</v>
      </c>
      <c r="J74" s="27" t="s">
        <v>440</v>
      </c>
    </row>
    <row r="75" spans="2:10" ht="31.5" hidden="1">
      <c r="B75" s="16">
        <v>4</v>
      </c>
      <c r="C75" s="18">
        <v>45359</v>
      </c>
      <c r="D75" s="18">
        <v>45369</v>
      </c>
      <c r="E75" s="19" t="s">
        <v>413</v>
      </c>
      <c r="F75" s="20" t="s">
        <v>414</v>
      </c>
      <c r="G75" s="20"/>
      <c r="H75" s="122">
        <v>45370</v>
      </c>
      <c r="I75" s="17" t="s">
        <v>438</v>
      </c>
      <c r="J75" s="27" t="s">
        <v>439</v>
      </c>
    </row>
    <row r="76" spans="2:10" ht="24.95" hidden="1" customHeight="1">
      <c r="B76" s="16">
        <v>4</v>
      </c>
      <c r="C76" s="18">
        <v>45359</v>
      </c>
      <c r="D76" s="18">
        <v>45369</v>
      </c>
      <c r="E76" s="19" t="s">
        <v>30</v>
      </c>
      <c r="F76" s="20" t="s">
        <v>415</v>
      </c>
      <c r="G76" s="20"/>
      <c r="H76" s="122">
        <v>45370</v>
      </c>
      <c r="I76" s="17" t="s">
        <v>437</v>
      </c>
      <c r="J76" s="27" t="s">
        <v>436</v>
      </c>
    </row>
    <row r="77" spans="2:10" ht="47.25" hidden="1">
      <c r="B77" s="16">
        <v>4</v>
      </c>
      <c r="C77" s="18">
        <v>45363</v>
      </c>
      <c r="D77" s="18">
        <v>45371</v>
      </c>
      <c r="E77" s="19" t="s">
        <v>30</v>
      </c>
      <c r="F77" s="20" t="s">
        <v>418</v>
      </c>
      <c r="G77" s="20"/>
      <c r="H77" s="122">
        <v>45370</v>
      </c>
      <c r="I77" s="17" t="s">
        <v>16</v>
      </c>
      <c r="J77" s="27" t="s">
        <v>824</v>
      </c>
    </row>
    <row r="78" spans="2:10" ht="31.5" hidden="1">
      <c r="B78" s="16">
        <v>4</v>
      </c>
      <c r="C78" s="18">
        <v>45363</v>
      </c>
      <c r="D78" s="18">
        <v>45369</v>
      </c>
      <c r="E78" s="19" t="s">
        <v>357</v>
      </c>
      <c r="F78" s="20" t="s">
        <v>446</v>
      </c>
      <c r="G78" s="20"/>
      <c r="H78" s="122">
        <v>45370</v>
      </c>
      <c r="I78" s="17" t="s">
        <v>16</v>
      </c>
      <c r="J78" s="27" t="s">
        <v>473</v>
      </c>
    </row>
    <row r="79" spans="2:10" ht="24.95" hidden="1" customHeight="1">
      <c r="B79" s="16">
        <v>4</v>
      </c>
      <c r="C79" s="18">
        <v>45363</v>
      </c>
      <c r="D79" s="18">
        <v>45369</v>
      </c>
      <c r="E79" s="19" t="s">
        <v>404</v>
      </c>
      <c r="F79" s="20" t="s">
        <v>474</v>
      </c>
      <c r="G79" s="20"/>
      <c r="H79" s="122">
        <v>45370</v>
      </c>
      <c r="I79" s="17" t="s">
        <v>96</v>
      </c>
      <c r="J79" s="27" t="s">
        <v>475</v>
      </c>
    </row>
    <row r="80" spans="2:10" ht="24.95" hidden="1" customHeight="1">
      <c r="B80" s="16">
        <v>4</v>
      </c>
      <c r="C80" s="18">
        <v>45369</v>
      </c>
      <c r="D80" s="18">
        <v>45371</v>
      </c>
      <c r="E80" s="19" t="s">
        <v>33</v>
      </c>
      <c r="F80" s="20" t="s">
        <v>489</v>
      </c>
      <c r="G80" s="20"/>
      <c r="H80" s="17"/>
      <c r="I80" s="17"/>
      <c r="J80" s="27"/>
    </row>
    <row r="81" spans="2:10" ht="24.95" hidden="1" customHeight="1">
      <c r="B81" s="16">
        <v>4</v>
      </c>
      <c r="C81" s="18">
        <v>45369</v>
      </c>
      <c r="D81" s="18">
        <v>45370</v>
      </c>
      <c r="E81" s="19" t="s">
        <v>71</v>
      </c>
      <c r="F81" s="20" t="s">
        <v>490</v>
      </c>
      <c r="G81" s="20"/>
      <c r="H81" s="122">
        <v>45370</v>
      </c>
      <c r="I81" s="17" t="s">
        <v>16</v>
      </c>
      <c r="J81" s="27"/>
    </row>
    <row r="82" spans="2:10" ht="24.95" customHeight="1">
      <c r="B82" s="16">
        <v>2</v>
      </c>
      <c r="C82" s="18">
        <v>45369</v>
      </c>
      <c r="D82" s="19"/>
      <c r="E82" s="19" t="s">
        <v>71</v>
      </c>
      <c r="F82" s="20" t="s">
        <v>491</v>
      </c>
      <c r="G82" s="20"/>
      <c r="H82" s="122">
        <v>45370</v>
      </c>
      <c r="I82" s="17" t="s">
        <v>492</v>
      </c>
      <c r="J82" s="27"/>
    </row>
    <row r="83" spans="2:10" ht="24.95" hidden="1" customHeight="1">
      <c r="B83" s="16">
        <v>4</v>
      </c>
      <c r="C83" s="18">
        <v>45369</v>
      </c>
      <c r="D83" s="18">
        <v>45377</v>
      </c>
      <c r="E83" s="19" t="s">
        <v>30</v>
      </c>
      <c r="F83" s="20" t="s">
        <v>495</v>
      </c>
      <c r="G83" s="20"/>
      <c r="H83" s="122">
        <v>45370</v>
      </c>
      <c r="I83" s="17" t="s">
        <v>393</v>
      </c>
      <c r="J83" s="27" t="s">
        <v>827</v>
      </c>
    </row>
    <row r="84" spans="2:10" ht="60.75" hidden="1" customHeight="1">
      <c r="B84" s="16">
        <v>4</v>
      </c>
      <c r="C84" s="18">
        <v>45369</v>
      </c>
      <c r="D84" s="18">
        <v>45384</v>
      </c>
      <c r="E84" s="19" t="s">
        <v>30</v>
      </c>
      <c r="F84" s="20" t="s">
        <v>496</v>
      </c>
      <c r="G84" s="20"/>
      <c r="H84" s="122">
        <v>45370</v>
      </c>
      <c r="I84" s="17" t="s">
        <v>393</v>
      </c>
      <c r="J84" s="27" t="s">
        <v>899</v>
      </c>
    </row>
    <row r="85" spans="2:10" ht="42.75" hidden="1" customHeight="1">
      <c r="B85" s="16">
        <v>4</v>
      </c>
      <c r="C85" s="18">
        <v>45369</v>
      </c>
      <c r="D85" s="18">
        <v>45391</v>
      </c>
      <c r="E85" s="19" t="s">
        <v>30</v>
      </c>
      <c r="F85" s="20" t="s">
        <v>497</v>
      </c>
      <c r="G85" s="20"/>
      <c r="H85" s="122">
        <v>45474</v>
      </c>
      <c r="I85" s="17" t="s">
        <v>393</v>
      </c>
      <c r="J85" s="27" t="s">
        <v>993</v>
      </c>
    </row>
    <row r="86" spans="2:10" ht="24.95" hidden="1" customHeight="1">
      <c r="B86" s="16">
        <v>4</v>
      </c>
      <c r="C86" s="18">
        <v>45369</v>
      </c>
      <c r="D86" s="18">
        <v>45377</v>
      </c>
      <c r="E86" s="19" t="s">
        <v>30</v>
      </c>
      <c r="F86" s="20" t="s">
        <v>498</v>
      </c>
      <c r="G86" s="20"/>
      <c r="H86" s="122">
        <v>45370</v>
      </c>
      <c r="I86" s="17" t="s">
        <v>342</v>
      </c>
      <c r="J86" s="27"/>
    </row>
    <row r="87" spans="2:10" ht="44.25" hidden="1" customHeight="1">
      <c r="B87" s="16">
        <v>4</v>
      </c>
      <c r="C87" s="18">
        <v>45369</v>
      </c>
      <c r="D87" s="18">
        <v>45391</v>
      </c>
      <c r="E87" s="19" t="s">
        <v>30</v>
      </c>
      <c r="F87" s="20" t="s">
        <v>499</v>
      </c>
      <c r="G87" s="20"/>
      <c r="H87" s="122">
        <v>45370</v>
      </c>
      <c r="I87" s="17" t="s">
        <v>500</v>
      </c>
      <c r="J87" s="27" t="s">
        <v>900</v>
      </c>
    </row>
    <row r="88" spans="2:10" ht="44.25" hidden="1" customHeight="1">
      <c r="B88" s="16">
        <v>4</v>
      </c>
      <c r="C88" s="18">
        <v>45369</v>
      </c>
      <c r="D88" s="18">
        <v>45391</v>
      </c>
      <c r="E88" s="19" t="s">
        <v>30</v>
      </c>
      <c r="F88" s="20" t="s">
        <v>501</v>
      </c>
      <c r="G88" s="20"/>
      <c r="H88" s="122">
        <v>45370</v>
      </c>
      <c r="I88" s="17" t="s">
        <v>502</v>
      </c>
      <c r="J88" s="27"/>
    </row>
    <row r="89" spans="2:10" ht="24.95" hidden="1" customHeight="1">
      <c r="B89" s="16">
        <v>4</v>
      </c>
      <c r="C89" s="18">
        <v>45369</v>
      </c>
      <c r="D89" s="18">
        <v>45384</v>
      </c>
      <c r="E89" s="19" t="s">
        <v>30</v>
      </c>
      <c r="F89" s="20" t="s">
        <v>503</v>
      </c>
      <c r="G89" s="20"/>
      <c r="H89" s="122">
        <v>45370</v>
      </c>
      <c r="I89" s="17" t="s">
        <v>442</v>
      </c>
      <c r="J89" s="27" t="s">
        <v>828</v>
      </c>
    </row>
    <row r="90" spans="2:10" ht="24.95" hidden="1" customHeight="1">
      <c r="B90" s="16">
        <v>4</v>
      </c>
      <c r="C90" s="18">
        <v>45369</v>
      </c>
      <c r="D90" s="18">
        <v>45377</v>
      </c>
      <c r="E90" s="19" t="s">
        <v>30</v>
      </c>
      <c r="F90" s="20" t="s">
        <v>505</v>
      </c>
      <c r="G90" s="20"/>
      <c r="H90" s="122">
        <v>45370</v>
      </c>
      <c r="I90" s="17" t="s">
        <v>442</v>
      </c>
      <c r="J90" s="27" t="s">
        <v>829</v>
      </c>
    </row>
    <row r="91" spans="2:10" ht="24.95" hidden="1" customHeight="1">
      <c r="B91" s="16">
        <v>4</v>
      </c>
      <c r="C91" s="18">
        <v>45369</v>
      </c>
      <c r="D91" s="18">
        <v>45377</v>
      </c>
      <c r="E91" s="19" t="s">
        <v>30</v>
      </c>
      <c r="F91" s="20" t="s">
        <v>504</v>
      </c>
      <c r="G91" s="20"/>
      <c r="H91" s="122">
        <v>45370</v>
      </c>
      <c r="I91" s="17" t="s">
        <v>442</v>
      </c>
      <c r="J91" s="27" t="s">
        <v>830</v>
      </c>
    </row>
    <row r="92" spans="2:10" ht="31.15" hidden="1" customHeight="1">
      <c r="B92" s="16">
        <v>4</v>
      </c>
      <c r="C92" s="18">
        <v>45369</v>
      </c>
      <c r="D92" s="18">
        <v>45385</v>
      </c>
      <c r="E92" s="19" t="s">
        <v>30</v>
      </c>
      <c r="F92" s="20" t="s">
        <v>507</v>
      </c>
      <c r="G92" s="20"/>
      <c r="H92" s="122">
        <v>45370</v>
      </c>
      <c r="I92" s="17" t="s">
        <v>442</v>
      </c>
      <c r="J92" s="27" t="s">
        <v>901</v>
      </c>
    </row>
    <row r="93" spans="2:10" ht="54" customHeight="1">
      <c r="B93" s="16">
        <v>2</v>
      </c>
      <c r="C93" s="18">
        <v>45369</v>
      </c>
      <c r="D93" s="19"/>
      <c r="E93" s="19" t="s">
        <v>30</v>
      </c>
      <c r="F93" s="20" t="s">
        <v>506</v>
      </c>
      <c r="G93" s="20"/>
      <c r="H93" s="122">
        <v>45370</v>
      </c>
      <c r="I93" s="17" t="s">
        <v>442</v>
      </c>
      <c r="J93" s="27" t="s">
        <v>1084</v>
      </c>
    </row>
    <row r="94" spans="2:10" ht="34.5" hidden="1" customHeight="1">
      <c r="B94" s="16">
        <v>4</v>
      </c>
      <c r="C94" s="18">
        <v>45370</v>
      </c>
      <c r="D94" s="18">
        <v>45377</v>
      </c>
      <c r="E94" s="19" t="s">
        <v>15</v>
      </c>
      <c r="F94" s="20" t="s">
        <v>801</v>
      </c>
      <c r="G94" s="20"/>
      <c r="H94" s="122">
        <v>45370</v>
      </c>
      <c r="I94" s="17" t="s">
        <v>800</v>
      </c>
      <c r="J94" s="27" t="s">
        <v>823</v>
      </c>
    </row>
    <row r="95" spans="2:10" ht="54" customHeight="1">
      <c r="B95" s="16">
        <v>3</v>
      </c>
      <c r="C95" s="18">
        <v>45370</v>
      </c>
      <c r="D95" s="19"/>
      <c r="E95" s="19" t="s">
        <v>357</v>
      </c>
      <c r="F95" s="20" t="s">
        <v>814</v>
      </c>
      <c r="G95" s="20"/>
      <c r="H95" s="17"/>
      <c r="I95" s="17" t="s">
        <v>815</v>
      </c>
      <c r="J95" s="27" t="s">
        <v>999</v>
      </c>
    </row>
    <row r="96" spans="2:10" ht="24.95" hidden="1" customHeight="1">
      <c r="B96" s="16">
        <v>4</v>
      </c>
      <c r="C96" s="18">
        <v>45370</v>
      </c>
      <c r="D96" s="18">
        <v>45377</v>
      </c>
      <c r="E96" s="19" t="s">
        <v>130</v>
      </c>
      <c r="F96" s="20" t="s">
        <v>825</v>
      </c>
      <c r="G96" s="20"/>
      <c r="H96" s="17"/>
      <c r="I96" s="17" t="s">
        <v>137</v>
      </c>
      <c r="J96" s="27"/>
    </row>
    <row r="97" spans="2:10" ht="24.95" hidden="1" customHeight="1">
      <c r="B97" s="16">
        <v>4</v>
      </c>
      <c r="C97" s="18">
        <v>45370</v>
      </c>
      <c r="D97" s="18">
        <v>45377</v>
      </c>
      <c r="E97" s="19" t="s">
        <v>130</v>
      </c>
      <c r="F97" s="20" t="s">
        <v>826</v>
      </c>
      <c r="G97" s="20"/>
      <c r="H97" s="17"/>
      <c r="I97" s="17" t="s">
        <v>137</v>
      </c>
      <c r="J97" s="27"/>
    </row>
    <row r="98" spans="2:10" ht="24.95" hidden="1" customHeight="1">
      <c r="B98" s="16">
        <v>4</v>
      </c>
      <c r="C98" s="18">
        <v>45370</v>
      </c>
      <c r="D98" s="18">
        <v>45384</v>
      </c>
      <c r="E98" s="19" t="s">
        <v>168</v>
      </c>
      <c r="F98" s="20" t="s">
        <v>890</v>
      </c>
      <c r="G98" s="20"/>
      <c r="H98" s="17"/>
      <c r="I98" s="17" t="s">
        <v>137</v>
      </c>
      <c r="J98" s="27" t="s">
        <v>891</v>
      </c>
    </row>
    <row r="99" spans="2:10" ht="89.45" customHeight="1">
      <c r="B99" s="16">
        <v>3</v>
      </c>
      <c r="C99" s="18">
        <v>45370</v>
      </c>
      <c r="D99" s="19"/>
      <c r="E99" s="19" t="s">
        <v>974</v>
      </c>
      <c r="F99" s="20" t="s">
        <v>954</v>
      </c>
      <c r="G99" s="20"/>
      <c r="H99" s="17"/>
      <c r="I99" s="17" t="s">
        <v>137</v>
      </c>
      <c r="J99" s="27" t="s">
        <v>1073</v>
      </c>
    </row>
    <row r="100" spans="2:10" ht="108" customHeight="1">
      <c r="B100" s="16">
        <v>1</v>
      </c>
      <c r="C100" s="18">
        <v>45370</v>
      </c>
      <c r="D100" s="19"/>
      <c r="E100" s="19" t="s">
        <v>357</v>
      </c>
      <c r="F100" s="20" t="s">
        <v>1000</v>
      </c>
      <c r="G100" s="20"/>
      <c r="H100" s="17"/>
      <c r="I100" s="17" t="s">
        <v>16</v>
      </c>
      <c r="J100" s="27" t="s">
        <v>1001</v>
      </c>
    </row>
    <row r="101" spans="2:10" ht="31.5" hidden="1">
      <c r="B101" s="16">
        <v>4</v>
      </c>
      <c r="C101" s="18">
        <v>45373</v>
      </c>
      <c r="D101" s="18">
        <v>45384</v>
      </c>
      <c r="E101" s="19" t="s">
        <v>71</v>
      </c>
      <c r="F101" s="20" t="s">
        <v>859</v>
      </c>
      <c r="G101" s="20"/>
      <c r="H101" s="77">
        <v>45381</v>
      </c>
      <c r="I101" s="17" t="s">
        <v>16</v>
      </c>
      <c r="J101" s="27" t="s">
        <v>950</v>
      </c>
    </row>
    <row r="102" spans="2:10" ht="31.5" hidden="1">
      <c r="B102" s="16">
        <v>4</v>
      </c>
      <c r="C102" s="18">
        <v>45373</v>
      </c>
      <c r="D102" s="18">
        <v>45377</v>
      </c>
      <c r="E102" s="19" t="s">
        <v>71</v>
      </c>
      <c r="F102" s="20" t="s">
        <v>860</v>
      </c>
      <c r="G102" s="20"/>
      <c r="H102" s="77">
        <v>45381</v>
      </c>
      <c r="I102" s="17" t="s">
        <v>16</v>
      </c>
      <c r="J102" s="202"/>
    </row>
    <row r="103" spans="2:10" ht="69" customHeight="1">
      <c r="B103" s="16">
        <v>2</v>
      </c>
      <c r="C103" s="203">
        <v>45377</v>
      </c>
      <c r="D103" s="204"/>
      <c r="E103" s="204" t="s">
        <v>168</v>
      </c>
      <c r="F103" s="205" t="s">
        <v>994</v>
      </c>
      <c r="G103" s="205"/>
      <c r="H103" s="206"/>
      <c r="I103" s="207" t="s">
        <v>16</v>
      </c>
      <c r="J103" s="202" t="s">
        <v>995</v>
      </c>
    </row>
    <row r="104" spans="2:10" ht="54.75" hidden="1" customHeight="1">
      <c r="B104" s="16">
        <v>4</v>
      </c>
      <c r="C104" s="198">
        <v>45377</v>
      </c>
      <c r="D104" s="198">
        <v>45398</v>
      </c>
      <c r="E104" s="199" t="s">
        <v>30</v>
      </c>
      <c r="F104" s="200" t="s">
        <v>885</v>
      </c>
      <c r="G104" s="200"/>
      <c r="H104" s="116"/>
      <c r="I104" s="201"/>
      <c r="J104" s="202" t="s">
        <v>996</v>
      </c>
    </row>
    <row r="105" spans="2:10" ht="39" hidden="1" customHeight="1">
      <c r="B105" s="16">
        <v>4</v>
      </c>
      <c r="C105" s="198">
        <v>45377</v>
      </c>
      <c r="D105" s="198">
        <v>45391</v>
      </c>
      <c r="E105" s="199" t="s">
        <v>30</v>
      </c>
      <c r="F105" s="200" t="s">
        <v>886</v>
      </c>
      <c r="G105" s="200"/>
      <c r="H105" s="116"/>
      <c r="I105" s="201"/>
      <c r="J105" s="202" t="s">
        <v>955</v>
      </c>
    </row>
    <row r="106" spans="2:10" ht="27" hidden="1" customHeight="1">
      <c r="B106" s="16">
        <v>4</v>
      </c>
      <c r="C106" s="198">
        <v>45377</v>
      </c>
      <c r="D106" s="198">
        <v>45377</v>
      </c>
      <c r="E106" s="199" t="s">
        <v>30</v>
      </c>
      <c r="F106" s="200" t="s">
        <v>887</v>
      </c>
      <c r="G106" s="200"/>
      <c r="H106" s="116"/>
      <c r="I106" s="201"/>
      <c r="J106" s="202"/>
    </row>
    <row r="107" spans="2:10" ht="41.25" hidden="1" customHeight="1">
      <c r="B107" s="16">
        <v>4</v>
      </c>
      <c r="C107" s="198">
        <v>45377</v>
      </c>
      <c r="D107" s="198">
        <v>45391</v>
      </c>
      <c r="E107" s="199" t="s">
        <v>30</v>
      </c>
      <c r="F107" s="200" t="s">
        <v>888</v>
      </c>
      <c r="G107" s="200"/>
      <c r="H107" s="116">
        <v>45378</v>
      </c>
      <c r="I107" s="201"/>
      <c r="J107" s="202" t="s">
        <v>956</v>
      </c>
    </row>
    <row r="108" spans="2:10" ht="41.25" hidden="1" customHeight="1">
      <c r="B108" s="16">
        <v>4</v>
      </c>
      <c r="C108" s="198">
        <v>45377</v>
      </c>
      <c r="D108" s="198">
        <v>45398</v>
      </c>
      <c r="E108" s="199" t="s">
        <v>30</v>
      </c>
      <c r="F108" s="200" t="s">
        <v>889</v>
      </c>
      <c r="G108" s="200"/>
      <c r="H108" s="116"/>
      <c r="I108" s="201"/>
      <c r="J108" s="202" t="s">
        <v>997</v>
      </c>
    </row>
    <row r="109" spans="2:10" ht="31.5" hidden="1">
      <c r="B109" s="16">
        <v>4</v>
      </c>
      <c r="C109" s="198">
        <v>45377</v>
      </c>
      <c r="D109" s="198">
        <v>45384</v>
      </c>
      <c r="E109" s="199" t="s">
        <v>71</v>
      </c>
      <c r="F109" s="200" t="s">
        <v>893</v>
      </c>
      <c r="G109" s="200"/>
      <c r="H109" s="116"/>
      <c r="I109" s="201" t="s">
        <v>16</v>
      </c>
      <c r="J109" s="202" t="s">
        <v>894</v>
      </c>
    </row>
    <row r="110" spans="2:10" ht="27" hidden="1" customHeight="1">
      <c r="B110" s="16">
        <v>4</v>
      </c>
      <c r="C110" s="198">
        <v>45377</v>
      </c>
      <c r="D110" s="198">
        <v>45398</v>
      </c>
      <c r="E110" s="199" t="s">
        <v>71</v>
      </c>
      <c r="F110" s="200" t="s">
        <v>896</v>
      </c>
      <c r="G110" s="200"/>
      <c r="H110" s="116"/>
      <c r="I110" s="201" t="s">
        <v>951</v>
      </c>
      <c r="J110" s="202" t="s">
        <v>952</v>
      </c>
    </row>
    <row r="111" spans="2:10" ht="53.45" hidden="1" customHeight="1">
      <c r="B111" s="16">
        <v>4</v>
      </c>
      <c r="C111" s="198">
        <v>45377</v>
      </c>
      <c r="D111" s="198">
        <v>45391</v>
      </c>
      <c r="E111" s="199" t="s">
        <v>30</v>
      </c>
      <c r="F111" s="200" t="s">
        <v>902</v>
      </c>
      <c r="G111" s="200"/>
      <c r="H111" s="116"/>
      <c r="I111" s="201" t="s">
        <v>16</v>
      </c>
      <c r="J111" s="202" t="s">
        <v>957</v>
      </c>
    </row>
    <row r="112" spans="2:10" ht="141" hidden="1" customHeight="1">
      <c r="B112" s="16">
        <v>4</v>
      </c>
      <c r="C112" s="198">
        <v>45384</v>
      </c>
      <c r="D112" s="198">
        <v>45391</v>
      </c>
      <c r="E112" s="199" t="s">
        <v>71</v>
      </c>
      <c r="F112" s="200" t="s">
        <v>953</v>
      </c>
      <c r="G112" s="200"/>
      <c r="H112" s="116"/>
      <c r="I112" s="201" t="s">
        <v>16</v>
      </c>
      <c r="J112" s="202" t="s">
        <v>1006</v>
      </c>
    </row>
    <row r="113" spans="2:10" ht="27" hidden="1" customHeight="1">
      <c r="B113" s="16">
        <v>4</v>
      </c>
      <c r="C113" s="198">
        <v>45384</v>
      </c>
      <c r="D113" s="198">
        <v>45398</v>
      </c>
      <c r="E113" s="199" t="s">
        <v>71</v>
      </c>
      <c r="F113" s="200" t="s">
        <v>947</v>
      </c>
      <c r="G113" s="200"/>
      <c r="H113" s="116">
        <v>45391</v>
      </c>
      <c r="I113" s="201" t="s">
        <v>16</v>
      </c>
      <c r="J113" s="202" t="s">
        <v>1009</v>
      </c>
    </row>
    <row r="114" spans="2:10" ht="47.25" hidden="1">
      <c r="B114" s="16">
        <v>4</v>
      </c>
      <c r="C114" s="198">
        <v>45384</v>
      </c>
      <c r="D114" s="198">
        <v>45391</v>
      </c>
      <c r="E114" s="199" t="s">
        <v>30</v>
      </c>
      <c r="F114" s="200" t="s">
        <v>958</v>
      </c>
      <c r="G114" s="200"/>
      <c r="H114" s="116"/>
      <c r="I114" s="201"/>
      <c r="J114" s="202" t="s">
        <v>973</v>
      </c>
    </row>
    <row r="115" spans="2:10" ht="49.5" customHeight="1">
      <c r="B115" s="16">
        <v>2</v>
      </c>
      <c r="C115" s="198">
        <v>45385</v>
      </c>
      <c r="D115" s="199"/>
      <c r="E115" s="199" t="s">
        <v>71</v>
      </c>
      <c r="F115" s="227" t="s">
        <v>961</v>
      </c>
      <c r="G115" s="200"/>
      <c r="H115" s="116"/>
      <c r="I115" s="225" t="s">
        <v>33</v>
      </c>
      <c r="J115" s="202"/>
    </row>
    <row r="116" spans="2:10" ht="43.5" customHeight="1">
      <c r="B116" s="16">
        <v>2</v>
      </c>
      <c r="C116" s="198">
        <v>45385</v>
      </c>
      <c r="D116" s="199"/>
      <c r="E116" s="199" t="s">
        <v>71</v>
      </c>
      <c r="F116" s="228" t="s">
        <v>962</v>
      </c>
      <c r="G116" s="200"/>
      <c r="H116" s="116"/>
      <c r="I116" s="226" t="s">
        <v>960</v>
      </c>
      <c r="J116" s="202"/>
    </row>
    <row r="117" spans="2:10" ht="44.25" customHeight="1">
      <c r="B117" s="16">
        <v>2</v>
      </c>
      <c r="C117" s="198">
        <v>45385</v>
      </c>
      <c r="D117" s="199"/>
      <c r="E117" s="199" t="s">
        <v>71</v>
      </c>
      <c r="F117" s="228" t="s">
        <v>963</v>
      </c>
      <c r="G117" s="200"/>
      <c r="H117" s="116"/>
      <c r="I117" s="226" t="s">
        <v>960</v>
      </c>
      <c r="J117" s="202" t="s">
        <v>965</v>
      </c>
    </row>
    <row r="118" spans="2:10" ht="57.75" customHeight="1">
      <c r="B118" s="16">
        <v>2</v>
      </c>
      <c r="C118" s="198">
        <v>45385</v>
      </c>
      <c r="D118" s="199"/>
      <c r="E118" s="199" t="s">
        <v>71</v>
      </c>
      <c r="F118" s="228" t="s">
        <v>964</v>
      </c>
      <c r="G118" s="200"/>
      <c r="H118" s="116"/>
      <c r="I118" s="226" t="s">
        <v>960</v>
      </c>
      <c r="J118" s="202" t="s">
        <v>1078</v>
      </c>
    </row>
    <row r="119" spans="2:10" ht="42" hidden="1" customHeight="1">
      <c r="B119" s="16">
        <v>4</v>
      </c>
      <c r="C119" s="198">
        <v>45385</v>
      </c>
      <c r="D119" s="198">
        <v>45398</v>
      </c>
      <c r="E119" s="199" t="s">
        <v>71</v>
      </c>
      <c r="F119" s="200" t="s">
        <v>969</v>
      </c>
      <c r="G119" s="200"/>
      <c r="H119" s="116"/>
      <c r="I119" s="201" t="s">
        <v>16</v>
      </c>
      <c r="J119" s="202" t="s">
        <v>1007</v>
      </c>
    </row>
    <row r="120" spans="2:10" ht="51" customHeight="1">
      <c r="B120" s="16">
        <v>1</v>
      </c>
      <c r="C120" s="198">
        <v>45385</v>
      </c>
      <c r="D120" s="199"/>
      <c r="E120" s="199" t="s">
        <v>71</v>
      </c>
      <c r="F120" s="200" t="s">
        <v>966</v>
      </c>
      <c r="G120" s="200"/>
      <c r="H120" s="116">
        <v>45411</v>
      </c>
      <c r="I120" s="201" t="s">
        <v>16</v>
      </c>
      <c r="J120" s="202" t="s">
        <v>1008</v>
      </c>
    </row>
    <row r="121" spans="2:10" ht="48" hidden="1" customHeight="1">
      <c r="B121" s="16">
        <v>4</v>
      </c>
      <c r="C121" s="198">
        <v>45385</v>
      </c>
      <c r="D121" s="198">
        <v>45398</v>
      </c>
      <c r="E121" s="199" t="s">
        <v>71</v>
      </c>
      <c r="F121" s="200" t="s">
        <v>968</v>
      </c>
      <c r="G121" s="200"/>
      <c r="H121" s="116"/>
      <c r="I121" s="201" t="s">
        <v>967</v>
      </c>
      <c r="J121" s="202" t="s">
        <v>1010</v>
      </c>
    </row>
    <row r="122" spans="2:10" ht="54" hidden="1" customHeight="1">
      <c r="B122" s="16">
        <v>4</v>
      </c>
      <c r="C122" s="198">
        <v>45384</v>
      </c>
      <c r="D122" s="198">
        <v>45391</v>
      </c>
      <c r="E122" s="199" t="s">
        <v>30</v>
      </c>
      <c r="F122" s="200" t="s">
        <v>970</v>
      </c>
      <c r="G122" s="200"/>
      <c r="H122" s="116"/>
      <c r="I122" s="201" t="s">
        <v>442</v>
      </c>
      <c r="J122" s="202"/>
    </row>
    <row r="123" spans="2:10" ht="45" hidden="1" customHeight="1">
      <c r="B123" s="229">
        <v>4</v>
      </c>
      <c r="C123" s="198">
        <v>45384</v>
      </c>
      <c r="D123" s="198">
        <v>45398</v>
      </c>
      <c r="E123" s="199" t="s">
        <v>30</v>
      </c>
      <c r="F123" s="200" t="s">
        <v>971</v>
      </c>
      <c r="G123" s="200"/>
      <c r="H123" s="116"/>
      <c r="I123" s="201" t="s">
        <v>442</v>
      </c>
      <c r="J123" s="202" t="s">
        <v>998</v>
      </c>
    </row>
    <row r="124" spans="2:10" ht="43.15" hidden="1" customHeight="1">
      <c r="B124" s="229">
        <v>4</v>
      </c>
      <c r="C124" s="198">
        <v>45391</v>
      </c>
      <c r="D124" s="198">
        <v>45398</v>
      </c>
      <c r="E124" s="199" t="s">
        <v>71</v>
      </c>
      <c r="F124" s="200" t="s">
        <v>984</v>
      </c>
      <c r="G124" s="200"/>
      <c r="H124" s="116"/>
      <c r="I124" s="201" t="s">
        <v>985</v>
      </c>
      <c r="J124" s="202" t="s">
        <v>1011</v>
      </c>
    </row>
    <row r="125" spans="2:10" ht="43.15" customHeight="1">
      <c r="B125" s="229">
        <v>2</v>
      </c>
      <c r="C125" s="198">
        <v>45391</v>
      </c>
      <c r="D125" s="199"/>
      <c r="E125" s="199" t="s">
        <v>357</v>
      </c>
      <c r="F125" s="200" t="s">
        <v>1002</v>
      </c>
      <c r="G125" s="200"/>
      <c r="H125" s="116"/>
      <c r="I125" s="201" t="s">
        <v>16</v>
      </c>
      <c r="J125" s="202" t="s">
        <v>1081</v>
      </c>
    </row>
    <row r="126" spans="2:10" ht="31.15" customHeight="1">
      <c r="B126" s="229">
        <v>1</v>
      </c>
      <c r="C126" s="198">
        <v>45391</v>
      </c>
      <c r="D126" s="199"/>
      <c r="E126" s="199" t="s">
        <v>357</v>
      </c>
      <c r="F126" s="200" t="s">
        <v>1003</v>
      </c>
      <c r="G126" s="200"/>
      <c r="H126" s="116"/>
      <c r="I126" s="201" t="s">
        <v>16</v>
      </c>
      <c r="J126" s="202"/>
    </row>
    <row r="127" spans="2:10" ht="43.5" hidden="1" customHeight="1">
      <c r="B127" s="229">
        <v>4</v>
      </c>
      <c r="C127" s="198">
        <v>45391</v>
      </c>
      <c r="D127" s="198">
        <v>45398</v>
      </c>
      <c r="E127" s="199" t="s">
        <v>357</v>
      </c>
      <c r="F127" s="200" t="s">
        <v>1004</v>
      </c>
      <c r="G127" s="200"/>
      <c r="H127" s="116"/>
      <c r="I127" s="201" t="s">
        <v>16</v>
      </c>
      <c r="J127" s="202"/>
    </row>
    <row r="128" spans="2:10" ht="33" customHeight="1">
      <c r="B128" s="229">
        <v>2</v>
      </c>
      <c r="C128" s="198">
        <v>45391</v>
      </c>
      <c r="D128" s="199"/>
      <c r="E128" s="199" t="s">
        <v>71</v>
      </c>
      <c r="F128" s="200" t="s">
        <v>1012</v>
      </c>
      <c r="G128" s="200"/>
      <c r="H128" s="116"/>
      <c r="I128" s="201" t="s">
        <v>16</v>
      </c>
      <c r="J128" s="202" t="s">
        <v>1079</v>
      </c>
    </row>
    <row r="129" spans="2:10" ht="32.450000000000003" hidden="1" customHeight="1">
      <c r="B129" s="229">
        <v>4</v>
      </c>
      <c r="C129" s="198">
        <v>45391</v>
      </c>
      <c r="D129" s="198">
        <v>45398</v>
      </c>
      <c r="E129" s="199" t="s">
        <v>130</v>
      </c>
      <c r="F129" s="200" t="s">
        <v>1013</v>
      </c>
      <c r="G129" s="200"/>
      <c r="H129" s="116"/>
      <c r="I129" s="201" t="s">
        <v>137</v>
      </c>
      <c r="J129" s="202" t="s">
        <v>1014</v>
      </c>
    </row>
    <row r="130" spans="2:10" ht="36.6" customHeight="1">
      <c r="B130" s="229">
        <v>2</v>
      </c>
      <c r="C130" s="198">
        <v>45397</v>
      </c>
      <c r="D130" s="199"/>
      <c r="E130" s="199" t="s">
        <v>71</v>
      </c>
      <c r="F130" s="200" t="s">
        <v>1035</v>
      </c>
      <c r="G130" s="200"/>
      <c r="H130" s="116"/>
      <c r="I130" s="201" t="s">
        <v>16</v>
      </c>
      <c r="J130" s="202"/>
    </row>
    <row r="131" spans="2:10" ht="26.25" customHeight="1">
      <c r="B131" s="229">
        <v>1</v>
      </c>
      <c r="C131" s="198">
        <v>45397</v>
      </c>
      <c r="D131" s="199"/>
      <c r="E131" s="199" t="s">
        <v>30</v>
      </c>
      <c r="F131" s="200" t="s">
        <v>1085</v>
      </c>
      <c r="G131" s="200"/>
      <c r="H131" s="116"/>
      <c r="I131" s="201" t="s">
        <v>150</v>
      </c>
      <c r="J131" s="202" t="s">
        <v>1086</v>
      </c>
    </row>
    <row r="132" spans="2:10" ht="27" customHeight="1">
      <c r="B132" s="229">
        <v>2</v>
      </c>
      <c r="C132" s="198">
        <v>45398</v>
      </c>
      <c r="D132" s="199"/>
      <c r="E132" s="199" t="s">
        <v>158</v>
      </c>
      <c r="F132" s="200" t="s">
        <v>1067</v>
      </c>
      <c r="G132" s="200"/>
      <c r="H132" s="116">
        <v>45405</v>
      </c>
      <c r="I132" s="201"/>
      <c r="J132" s="202"/>
    </row>
    <row r="133" spans="2:10" ht="25.5" customHeight="1">
      <c r="B133" s="229">
        <v>2</v>
      </c>
      <c r="C133" s="198">
        <v>45398</v>
      </c>
      <c r="D133" s="199"/>
      <c r="E133" s="199" t="s">
        <v>30</v>
      </c>
      <c r="F133" s="200" t="s">
        <v>1087</v>
      </c>
      <c r="G133" s="200"/>
      <c r="H133" s="116"/>
      <c r="I133" s="201" t="s">
        <v>16</v>
      </c>
      <c r="J133" s="202"/>
    </row>
    <row r="134" spans="2:10" ht="42" customHeight="1">
      <c r="B134" s="229">
        <v>2</v>
      </c>
      <c r="C134" s="198">
        <v>45398</v>
      </c>
      <c r="D134" s="199"/>
      <c r="E134" s="199" t="s">
        <v>30</v>
      </c>
      <c r="F134" s="200" t="s">
        <v>1068</v>
      </c>
      <c r="G134" s="200"/>
      <c r="H134" s="116"/>
      <c r="I134" s="201" t="s">
        <v>16</v>
      </c>
      <c r="J134" s="202" t="s">
        <v>1088</v>
      </c>
    </row>
    <row r="135" spans="2:10" ht="24.95" customHeight="1">
      <c r="B135" s="229">
        <v>1</v>
      </c>
      <c r="C135" s="198">
        <v>45398</v>
      </c>
      <c r="D135" s="199"/>
      <c r="E135" s="199" t="s">
        <v>130</v>
      </c>
      <c r="F135" s="200" t="s">
        <v>1074</v>
      </c>
      <c r="G135" s="200"/>
      <c r="H135" s="116"/>
      <c r="I135" s="201" t="s">
        <v>137</v>
      </c>
      <c r="J135" s="202"/>
    </row>
    <row r="136" spans="2:10" ht="24.95" customHeight="1">
      <c r="B136" s="229">
        <v>2</v>
      </c>
      <c r="C136" s="198">
        <v>45398</v>
      </c>
      <c r="D136" s="199"/>
      <c r="E136" s="199" t="s">
        <v>974</v>
      </c>
      <c r="F136" s="200" t="s">
        <v>1077</v>
      </c>
      <c r="G136" s="200"/>
      <c r="H136" s="116"/>
      <c r="I136" s="201" t="s">
        <v>852</v>
      </c>
      <c r="J136" s="202" t="s">
        <v>1075</v>
      </c>
    </row>
    <row r="137" spans="2:10" ht="24.95" customHeight="1">
      <c r="B137" s="229">
        <v>1</v>
      </c>
      <c r="C137" s="198">
        <v>45398</v>
      </c>
      <c r="D137" s="199"/>
      <c r="E137" s="199" t="s">
        <v>130</v>
      </c>
      <c r="F137" s="200" t="s">
        <v>1076</v>
      </c>
      <c r="G137" s="200"/>
      <c r="H137" s="116"/>
      <c r="I137" s="201" t="s">
        <v>137</v>
      </c>
      <c r="J137" s="202"/>
    </row>
    <row r="138" spans="2:10" ht="30.75" customHeight="1">
      <c r="B138" s="16">
        <v>2</v>
      </c>
      <c r="C138" s="18">
        <v>45398</v>
      </c>
      <c r="D138" s="19"/>
      <c r="E138" s="19" t="s">
        <v>71</v>
      </c>
      <c r="F138" s="20" t="s">
        <v>1080</v>
      </c>
      <c r="G138" s="20"/>
      <c r="H138" s="77"/>
      <c r="I138" s="17" t="s">
        <v>16</v>
      </c>
      <c r="J138" s="27"/>
    </row>
    <row r="139" spans="2:10" ht="24.95" customHeight="1">
      <c r="B139" s="16">
        <v>2</v>
      </c>
      <c r="C139" s="13">
        <v>45398</v>
      </c>
      <c r="D139" s="204"/>
      <c r="E139" s="204" t="s">
        <v>30</v>
      </c>
      <c r="F139" s="205" t="s">
        <v>1089</v>
      </c>
      <c r="G139" s="205"/>
      <c r="H139" s="206"/>
      <c r="I139" s="207"/>
      <c r="J139" s="232"/>
    </row>
    <row r="140" spans="2:10" ht="51.6" customHeight="1">
      <c r="B140" s="16">
        <v>2</v>
      </c>
      <c r="C140" s="18">
        <v>45398</v>
      </c>
      <c r="D140" s="19"/>
      <c r="E140" s="19" t="s">
        <v>30</v>
      </c>
      <c r="F140" s="20" t="s">
        <v>1069</v>
      </c>
      <c r="G140" s="200"/>
      <c r="H140" s="116"/>
      <c r="I140" s="201" t="s">
        <v>16</v>
      </c>
      <c r="J140" s="202"/>
    </row>
    <row r="141" spans="2:10" ht="54" customHeight="1">
      <c r="B141" s="16">
        <v>2</v>
      </c>
      <c r="C141" s="18">
        <v>45398</v>
      </c>
      <c r="D141" s="19"/>
      <c r="E141" s="19" t="s">
        <v>30</v>
      </c>
      <c r="F141" s="20" t="s">
        <v>1070</v>
      </c>
      <c r="G141" s="200"/>
      <c r="H141" s="116"/>
      <c r="I141" s="201" t="s">
        <v>16</v>
      </c>
      <c r="J141" s="202"/>
    </row>
    <row r="142" spans="2:10" ht="45" customHeight="1">
      <c r="B142" s="16">
        <v>2</v>
      </c>
      <c r="C142" s="18">
        <v>45398</v>
      </c>
      <c r="D142" s="19"/>
      <c r="E142" s="19" t="s">
        <v>30</v>
      </c>
      <c r="F142" s="20" t="s">
        <v>1071</v>
      </c>
      <c r="G142" s="200"/>
      <c r="H142" s="116"/>
      <c r="I142" s="201" t="s">
        <v>16</v>
      </c>
      <c r="J142" s="202"/>
    </row>
    <row r="143" spans="2:10" ht="55.15" customHeight="1">
      <c r="B143" s="16">
        <v>2</v>
      </c>
      <c r="C143" s="18">
        <v>45398</v>
      </c>
      <c r="D143" s="19"/>
      <c r="E143" s="19" t="s">
        <v>30</v>
      </c>
      <c r="F143" s="20" t="s">
        <v>1072</v>
      </c>
      <c r="G143" s="200"/>
      <c r="H143" s="116"/>
      <c r="I143" s="201" t="s">
        <v>16</v>
      </c>
      <c r="J143" s="202"/>
    </row>
    <row r="144" spans="2:10" ht="24.95" customHeight="1">
      <c r="B144" s="229">
        <v>2</v>
      </c>
      <c r="C144" s="198">
        <v>45401</v>
      </c>
      <c r="D144" s="199"/>
      <c r="E144" s="199" t="s">
        <v>71</v>
      </c>
      <c r="F144" s="200" t="s">
        <v>1112</v>
      </c>
      <c r="G144" s="200"/>
      <c r="H144" s="116"/>
      <c r="I144" s="201" t="s">
        <v>16</v>
      </c>
      <c r="J144" s="202"/>
    </row>
    <row r="145" spans="2:10" ht="24.95" customHeight="1">
      <c r="B145" s="229"/>
      <c r="C145" s="198"/>
      <c r="D145" s="199"/>
      <c r="E145" s="199"/>
      <c r="F145" s="200"/>
      <c r="G145" s="200"/>
      <c r="H145" s="116"/>
      <c r="I145" s="201"/>
      <c r="J145" s="202"/>
    </row>
    <row r="146" spans="2:10" ht="24.95" customHeight="1">
      <c r="B146" s="229"/>
      <c r="C146" s="198"/>
      <c r="D146" s="199"/>
      <c r="E146" s="199"/>
      <c r="F146" s="200"/>
      <c r="G146" s="200"/>
      <c r="H146" s="116"/>
      <c r="I146" s="201"/>
      <c r="J146" s="202"/>
    </row>
    <row r="147" spans="2:10" ht="24.95" customHeight="1">
      <c r="B147" s="229"/>
      <c r="C147" s="198"/>
      <c r="D147" s="199"/>
      <c r="E147" s="199"/>
      <c r="F147" s="200"/>
      <c r="G147" s="200"/>
      <c r="H147" s="116"/>
      <c r="I147" s="201"/>
      <c r="J147" s="202"/>
    </row>
    <row r="148" spans="2:10" ht="24.95" customHeight="1">
      <c r="B148" s="229"/>
      <c r="C148" s="198"/>
      <c r="D148" s="199"/>
      <c r="E148" s="199"/>
      <c r="F148" s="200"/>
      <c r="G148" s="200"/>
      <c r="H148" s="116"/>
      <c r="I148" s="201"/>
      <c r="J148" s="202"/>
    </row>
    <row r="149" spans="2:10" ht="24.95" customHeight="1">
      <c r="B149" s="229"/>
      <c r="C149" s="198"/>
      <c r="D149" s="199"/>
      <c r="E149" s="199"/>
      <c r="F149" s="200"/>
      <c r="G149" s="200"/>
      <c r="H149" s="116"/>
      <c r="I149" s="201"/>
      <c r="J149" s="202"/>
    </row>
    <row r="150" spans="2:10" ht="24.95" customHeight="1">
      <c r="B150" s="229"/>
      <c r="C150" s="198"/>
      <c r="D150" s="199"/>
      <c r="E150" s="199"/>
      <c r="F150" s="200"/>
      <c r="G150" s="200"/>
      <c r="H150" s="116"/>
      <c r="I150" s="201"/>
      <c r="J150" s="202"/>
    </row>
    <row r="151" spans="2:10" ht="24.95" customHeight="1">
      <c r="B151" s="229"/>
      <c r="C151" s="198"/>
      <c r="D151" s="199"/>
      <c r="E151" s="199"/>
      <c r="F151" s="200"/>
      <c r="G151" s="200"/>
      <c r="H151" s="116"/>
      <c r="I151" s="201"/>
      <c r="J151" s="202"/>
    </row>
    <row r="152" spans="2:10" ht="24.95" customHeight="1">
      <c r="B152" s="229"/>
      <c r="C152" s="198"/>
      <c r="D152" s="199"/>
      <c r="E152" s="199"/>
      <c r="F152" s="200"/>
      <c r="G152" s="200"/>
      <c r="H152" s="116"/>
      <c r="I152" s="201"/>
      <c r="J152" s="202"/>
    </row>
    <row r="153" spans="2:10" ht="24.95" customHeight="1">
      <c r="B153" s="229"/>
      <c r="C153" s="198"/>
      <c r="D153" s="199"/>
      <c r="E153" s="199"/>
      <c r="F153" s="200"/>
      <c r="G153" s="200"/>
      <c r="H153" s="116"/>
      <c r="I153" s="201"/>
      <c r="J153" s="202"/>
    </row>
    <row r="154" spans="2:10" ht="24.95" customHeight="1">
      <c r="B154" s="229"/>
      <c r="C154" s="198"/>
      <c r="D154" s="199"/>
      <c r="E154" s="199"/>
      <c r="F154" s="200"/>
      <c r="G154" s="200"/>
      <c r="H154" s="116"/>
      <c r="I154" s="201"/>
      <c r="J154" s="202"/>
    </row>
    <row r="155" spans="2:10" ht="24.95" customHeight="1">
      <c r="B155" s="229"/>
      <c r="C155" s="198"/>
      <c r="D155" s="199"/>
      <c r="E155" s="199"/>
      <c r="F155" s="200"/>
      <c r="G155" s="200"/>
      <c r="H155" s="116"/>
      <c r="I155" s="201"/>
      <c r="J155" s="202"/>
    </row>
    <row r="156" spans="2:10" ht="24.95" customHeight="1">
      <c r="B156" s="229"/>
      <c r="C156" s="198"/>
      <c r="D156" s="199"/>
      <c r="E156" s="199"/>
      <c r="F156" s="200"/>
      <c r="G156" s="200"/>
      <c r="H156" s="116"/>
      <c r="I156" s="201"/>
      <c r="J156" s="202"/>
    </row>
    <row r="157" spans="2:10" ht="24.95" customHeight="1">
      <c r="B157" s="229"/>
      <c r="C157" s="198"/>
      <c r="D157" s="199"/>
      <c r="E157" s="199"/>
      <c r="F157" s="200"/>
      <c r="G157" s="200"/>
      <c r="H157" s="116"/>
      <c r="I157" s="201"/>
      <c r="J157" s="202"/>
    </row>
    <row r="158" spans="2:10" ht="24.95" customHeight="1">
      <c r="B158" s="229"/>
      <c r="C158" s="198"/>
      <c r="D158" s="199"/>
      <c r="E158" s="199"/>
      <c r="F158" s="200"/>
      <c r="G158" s="200"/>
      <c r="H158" s="116"/>
      <c r="I158" s="201"/>
      <c r="J158" s="202"/>
    </row>
    <row r="159" spans="2:10" ht="24.95" customHeight="1">
      <c r="B159" s="229"/>
      <c r="C159" s="198"/>
      <c r="D159" s="199"/>
      <c r="E159" s="199"/>
      <c r="F159" s="200"/>
      <c r="G159" s="200"/>
      <c r="H159" s="116"/>
      <c r="I159" s="201"/>
      <c r="J159" s="202"/>
    </row>
    <row r="160" spans="2:10" ht="24.95" customHeight="1">
      <c r="B160" s="229"/>
      <c r="C160" s="198"/>
      <c r="D160" s="199"/>
      <c r="E160" s="199"/>
      <c r="F160" s="200"/>
      <c r="G160" s="200"/>
      <c r="H160" s="116"/>
      <c r="I160" s="201"/>
      <c r="J160" s="202"/>
    </row>
    <row r="161" spans="2:10" ht="24.95" customHeight="1">
      <c r="B161" s="229"/>
      <c r="C161" s="198"/>
      <c r="D161" s="199"/>
      <c r="E161" s="199"/>
      <c r="F161" s="200"/>
      <c r="G161" s="200"/>
      <c r="H161" s="116"/>
      <c r="I161" s="201"/>
      <c r="J161" s="202"/>
    </row>
    <row r="162" spans="2:10" ht="24.95" customHeight="1" thickBot="1">
      <c r="B162" s="208"/>
      <c r="C162" s="78"/>
      <c r="D162" s="28"/>
      <c r="E162" s="28"/>
      <c r="F162" s="29"/>
      <c r="G162" s="29"/>
      <c r="H162" s="197"/>
      <c r="I162" s="30"/>
      <c r="J162" s="31"/>
    </row>
  </sheetData>
  <protectedRanges>
    <protectedRange sqref="H53"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57" name="Priority_5_1"/>
  </protectedRanges>
  <autoFilter ref="B7:J143"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62">
    <cfRule type="cellIs" dxfId="172" priority="2" operator="equal">
      <formula>3</formula>
    </cfRule>
    <cfRule type="cellIs" dxfId="171" priority="3" operator="equal">
      <formula>2</formula>
    </cfRule>
    <cfRule type="cellIs" dxfId="170" priority="4" operator="equal">
      <formula>1</formula>
    </cfRule>
  </conditionalFormatting>
  <conditionalFormatting sqref="B20 B58:J138 B139 B144:J162">
    <cfRule type="expression" dxfId="169" priority="92" stopIfTrue="1">
      <formula>$B20=4</formula>
    </cfRule>
  </conditionalFormatting>
  <conditionalFormatting sqref="B139 D139:J139">
    <cfRule type="expression" dxfId="168" priority="157" stopIfTrue="1">
      <formula>#REF!=4</formula>
    </cfRule>
  </conditionalFormatting>
  <conditionalFormatting sqref="B57:D57 I53:I58">
    <cfRule type="expression" dxfId="167" priority="22" stopIfTrue="1">
      <formula>$B53=4</formula>
    </cfRule>
  </conditionalFormatting>
  <conditionalFormatting sqref="B8:G29 B30:H31 I8:I22 C25:C31 F25:F31">
    <cfRule type="expression" dxfId="166" priority="126" stopIfTrue="1">
      <formula>$B8=4</formula>
    </cfRule>
  </conditionalFormatting>
  <conditionalFormatting sqref="B32:J56">
    <cfRule type="expression" dxfId="165" priority="11" stopIfTrue="1">
      <formula>$B32=4</formula>
    </cfRule>
  </conditionalFormatting>
  <conditionalFormatting sqref="B140:J143">
    <cfRule type="expression" dxfId="164" priority="1" stopIfTrue="1">
      <formula>$B140=4</formula>
    </cfRule>
  </conditionalFormatting>
  <conditionalFormatting sqref="C14">
    <cfRule type="expression" dxfId="163" priority="102" stopIfTrue="1">
      <formula>$B14=4</formula>
    </cfRule>
  </conditionalFormatting>
  <conditionalFormatting sqref="C18">
    <cfRule type="expression" dxfId="162" priority="64" stopIfTrue="1">
      <formula>$B18=4</formula>
    </cfRule>
  </conditionalFormatting>
  <conditionalFormatting sqref="C20:D24">
    <cfRule type="expression" dxfId="161" priority="76" stopIfTrue="1">
      <formula>$B20=4</formula>
    </cfRule>
  </conditionalFormatting>
  <conditionalFormatting sqref="D18:D19">
    <cfRule type="expression" dxfId="160" priority="63" stopIfTrue="1">
      <formula>$B18=4</formula>
    </cfRule>
  </conditionalFormatting>
  <conditionalFormatting sqref="E57">
    <cfRule type="expression" dxfId="159" priority="19" stopIfTrue="1">
      <formula>$C57=4</formula>
    </cfRule>
  </conditionalFormatting>
  <conditionalFormatting sqref="F8:F10 J8:J22 H8:H29 C12:C13">
    <cfRule type="expression" dxfId="158" priority="47" stopIfTrue="1">
      <formula>#REF!=4</formula>
    </cfRule>
  </conditionalFormatting>
  <conditionalFormatting sqref="F12:F13">
    <cfRule type="expression" dxfId="157" priority="46" stopIfTrue="1">
      <formula>#REF!=4</formula>
    </cfRule>
  </conditionalFormatting>
  <conditionalFormatting sqref="F20">
    <cfRule type="expression" dxfId="156" priority="43" stopIfTrue="1">
      <formula>$B20=4</formula>
    </cfRule>
  </conditionalFormatting>
  <conditionalFormatting sqref="F54">
    <cfRule type="expression" dxfId="155" priority="148" stopIfTrue="1">
      <formula>$B54=4</formula>
    </cfRule>
  </conditionalFormatting>
  <conditionalFormatting sqref="F57 H57 J57">
    <cfRule type="expression" dxfId="154" priority="20" stopIfTrue="1">
      <formula>#REF!=4</formula>
    </cfRule>
  </conditionalFormatting>
  <conditionalFormatting sqref="F57:G57">
    <cfRule type="expression" dxfId="153" priority="21" stopIfTrue="1">
      <formula>$B57=4</formula>
    </cfRule>
  </conditionalFormatting>
  <conditionalFormatting sqref="G12:G13">
    <cfRule type="expression" dxfId="152" priority="119" stopIfTrue="1">
      <formula>$B12=4</formula>
    </cfRule>
  </conditionalFormatting>
  <conditionalFormatting sqref="G54:G55">
    <cfRule type="expression" dxfId="151" priority="147" stopIfTrue="1">
      <formula>$B54=4</formula>
    </cfRule>
  </conditionalFormatting>
  <conditionalFormatting sqref="I23:J31">
    <cfRule type="expression" dxfId="150" priority="42" stopIfTrue="1">
      <formula>$B23=4</formula>
    </cfRule>
  </conditionalFormatting>
  <pageMargins left="0.25" right="0.25" top="0.75" bottom="0.75" header="0.3" footer="0.3"/>
  <pageSetup paperSize="3" scale="57"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71D8-8A62-46FC-814D-F3B07115717C}">
  <dimension ref="A1:FL89"/>
  <sheetViews>
    <sheetView topLeftCell="B1" zoomScale="70" zoomScaleNormal="70" workbookViewId="0">
      <pane ySplit="7" topLeftCell="A8" activePane="bottomLeft" state="frozen"/>
      <selection activeCell="C82" sqref="C82:T87"/>
      <selection pane="bottomLeft" activeCell="C82" sqref="C82:T87"/>
    </sheetView>
  </sheetViews>
  <sheetFormatPr defaultColWidth="8.5703125" defaultRowHeight="15" outlineLevelCol="1"/>
  <cols>
    <col min="1" max="1" width="5.28515625" style="123" hidden="1" customWidth="1"/>
    <col min="2" max="2" width="5.28515625" style="123" customWidth="1"/>
    <col min="3" max="3" width="9.28515625" style="123" bestFit="1" customWidth="1"/>
    <col min="4" max="4" width="8.7109375" style="123" bestFit="1" customWidth="1"/>
    <col min="5" max="5" width="12.5703125" style="123" customWidth="1"/>
    <col min="6" max="6" width="30.42578125" style="123" bestFit="1" customWidth="1"/>
    <col min="7" max="7" width="71.42578125" style="127" bestFit="1" customWidth="1"/>
    <col min="8" max="8" width="8.42578125" style="123" customWidth="1"/>
    <col min="9" max="9" width="11.5703125" style="123" hidden="1" customWidth="1"/>
    <col min="10" max="10" width="8.42578125" style="123" hidden="1" customWidth="1"/>
    <col min="11" max="13" width="8.5703125" style="123" hidden="1" customWidth="1" outlineLevel="1"/>
    <col min="14" max="14" width="27.5703125" style="123" hidden="1" customWidth="1" outlineLevel="1"/>
    <col min="15" max="15" width="10.5703125" style="123" hidden="1" customWidth="1" outlineLevel="1"/>
    <col min="16" max="18" width="8.5703125" style="123" hidden="1" customWidth="1" outlineLevel="1"/>
    <col min="19" max="19" width="8.5703125" style="123" hidden="1" customWidth="1" collapsed="1"/>
    <col min="20" max="21" width="12.5703125" style="123" customWidth="1"/>
    <col min="22" max="22" width="4.7109375" style="123" hidden="1" customWidth="1"/>
    <col min="23" max="23" width="8.42578125" style="123" hidden="1" customWidth="1"/>
    <col min="24" max="24" width="12.28515625" style="128" hidden="1" customWidth="1"/>
    <col min="25" max="25" width="8.28515625" style="123" hidden="1" customWidth="1"/>
    <col min="26" max="26" width="5" style="123" hidden="1" customWidth="1"/>
    <col min="27" max="27" width="56.85546875" style="127" hidden="1" customWidth="1"/>
    <col min="28" max="28" width="13.42578125" style="123" hidden="1" customWidth="1" outlineLevel="1"/>
    <col min="29" max="29" width="8.28515625" style="123" hidden="1" customWidth="1" outlineLevel="1"/>
    <col min="30" max="30" width="4.85546875" style="123" hidden="1" customWidth="1" outlineLevel="1"/>
    <col min="31" max="31" width="7.5703125" style="123" hidden="1" customWidth="1" outlineLevel="1"/>
    <col min="32" max="32" width="9.42578125" style="123" hidden="1" customWidth="1" outlineLevel="1"/>
    <col min="33" max="33" width="8.28515625" style="123" hidden="1" customWidth="1" outlineLevel="1"/>
    <col min="34" max="34" width="4.85546875" style="123" hidden="1" customWidth="1" outlineLevel="1"/>
    <col min="35" max="35" width="7.5703125" style="123" hidden="1" customWidth="1" outlineLevel="1"/>
    <col min="36" max="36" width="9.140625" style="123" hidden="1" customWidth="1" outlineLevel="1"/>
    <col min="37" max="37" width="8.28515625" style="123" hidden="1" customWidth="1" outlineLevel="1"/>
    <col min="38" max="38" width="4.85546875" style="123" hidden="1" customWidth="1" outlineLevel="1"/>
    <col min="39" max="39" width="7.5703125" style="123" hidden="1" customWidth="1" outlineLevel="1"/>
    <col min="40" max="40" width="9.140625" style="123" hidden="1" customWidth="1" outlineLevel="1"/>
    <col min="41" max="41" width="8.28515625" style="123" hidden="1" customWidth="1" outlineLevel="1"/>
    <col min="42" max="42" width="4.85546875" style="123" hidden="1" customWidth="1" outlineLevel="1"/>
    <col min="43" max="43" width="7.5703125" style="123" hidden="1" customWidth="1" outlineLevel="1"/>
    <col min="44" max="44" width="9.140625" style="123" hidden="1" customWidth="1" outlineLevel="1"/>
    <col min="45" max="45" width="8.28515625" style="123" hidden="1" customWidth="1" outlineLevel="1"/>
    <col min="46" max="46" width="4.85546875" style="123" hidden="1" customWidth="1" outlineLevel="1"/>
    <col min="47" max="47" width="7.5703125" style="123" hidden="1" customWidth="1" outlineLevel="1"/>
    <col min="48" max="48" width="8.5703125" style="123" customWidth="1" collapsed="1"/>
    <col min="49" max="50" width="8.5703125" style="123" customWidth="1"/>
    <col min="51" max="51" width="1.7109375" style="123" customWidth="1"/>
    <col min="52" max="16384" width="8.5703125" style="123"/>
  </cols>
  <sheetData>
    <row r="1" spans="1:168">
      <c r="B1" s="124" t="s">
        <v>508</v>
      </c>
      <c r="C1" s="125"/>
      <c r="D1" s="126"/>
    </row>
    <row r="2" spans="1:168">
      <c r="B2" s="129" t="s">
        <v>509</v>
      </c>
      <c r="C2" s="125" t="s">
        <v>510</v>
      </c>
      <c r="D2" s="126"/>
    </row>
    <row r="3" spans="1:168">
      <c r="B3" s="129" t="s">
        <v>511</v>
      </c>
      <c r="C3" s="125" t="s">
        <v>512</v>
      </c>
      <c r="D3" s="126"/>
    </row>
    <row r="4" spans="1:168">
      <c r="B4" s="129" t="s">
        <v>513</v>
      </c>
      <c r="C4" s="125" t="s">
        <v>514</v>
      </c>
      <c r="D4" s="126"/>
    </row>
    <row r="5" spans="1:168">
      <c r="B5" s="129" t="s">
        <v>515</v>
      </c>
      <c r="C5" s="125" t="s">
        <v>516</v>
      </c>
      <c r="D5" s="126"/>
    </row>
    <row r="6" spans="1:168">
      <c r="K6" s="281" t="s">
        <v>517</v>
      </c>
      <c r="L6" s="281"/>
      <c r="M6" s="281"/>
      <c r="X6" s="128" t="s">
        <v>518</v>
      </c>
      <c r="AB6" s="123" t="s">
        <v>519</v>
      </c>
      <c r="AF6" s="123" t="s">
        <v>520</v>
      </c>
      <c r="AJ6" s="123" t="s">
        <v>521</v>
      </c>
      <c r="AN6" s="123" t="s">
        <v>522</v>
      </c>
      <c r="AR6" s="123" t="s">
        <v>523</v>
      </c>
    </row>
    <row r="7" spans="1:168" ht="30">
      <c r="A7" s="130" t="s">
        <v>524</v>
      </c>
      <c r="B7" s="130" t="s">
        <v>524</v>
      </c>
      <c r="C7" s="130" t="s">
        <v>525</v>
      </c>
      <c r="D7" s="130" t="s">
        <v>526</v>
      </c>
      <c r="E7" s="130" t="s">
        <v>527</v>
      </c>
      <c r="F7" s="130" t="s">
        <v>528</v>
      </c>
      <c r="G7" s="130" t="s">
        <v>529</v>
      </c>
      <c r="H7" s="131" t="s">
        <v>530</v>
      </c>
      <c r="I7" s="132" t="s">
        <v>531</v>
      </c>
      <c r="J7" s="132" t="s">
        <v>532</v>
      </c>
      <c r="K7" s="133" t="s">
        <v>533</v>
      </c>
      <c r="L7" s="133" t="s">
        <v>534</v>
      </c>
      <c r="M7" s="133" t="s">
        <v>535</v>
      </c>
      <c r="N7" s="133" t="s">
        <v>536</v>
      </c>
      <c r="O7" s="133" t="s">
        <v>537</v>
      </c>
      <c r="P7" s="133" t="s">
        <v>538</v>
      </c>
      <c r="Q7" s="134" t="s">
        <v>539</v>
      </c>
      <c r="R7" s="134" t="s">
        <v>540</v>
      </c>
      <c r="S7" s="134" t="s">
        <v>541</v>
      </c>
      <c r="T7" s="135" t="s">
        <v>542</v>
      </c>
      <c r="U7" s="136" t="s">
        <v>543</v>
      </c>
      <c r="V7" s="135" t="s">
        <v>544</v>
      </c>
      <c r="W7" s="135" t="s">
        <v>545</v>
      </c>
      <c r="X7" s="137" t="s">
        <v>546</v>
      </c>
      <c r="Y7" s="138" t="s">
        <v>547</v>
      </c>
      <c r="Z7" s="138" t="s">
        <v>548</v>
      </c>
      <c r="AA7" s="138" t="s">
        <v>549</v>
      </c>
      <c r="AB7" s="139" t="s">
        <v>546</v>
      </c>
      <c r="AC7" s="140" t="s">
        <v>547</v>
      </c>
      <c r="AD7" s="140" t="s">
        <v>548</v>
      </c>
      <c r="AE7" s="140" t="s">
        <v>549</v>
      </c>
      <c r="AF7" s="141" t="s">
        <v>546</v>
      </c>
      <c r="AG7" s="142" t="s">
        <v>547</v>
      </c>
      <c r="AH7" s="142" t="s">
        <v>548</v>
      </c>
      <c r="AI7" s="142" t="s">
        <v>549</v>
      </c>
      <c r="AJ7" s="139" t="s">
        <v>546</v>
      </c>
      <c r="AK7" s="140" t="s">
        <v>547</v>
      </c>
      <c r="AL7" s="140" t="s">
        <v>548</v>
      </c>
      <c r="AM7" s="140" t="s">
        <v>549</v>
      </c>
      <c r="AN7" s="141" t="s">
        <v>546</v>
      </c>
      <c r="AO7" s="142" t="s">
        <v>547</v>
      </c>
      <c r="AP7" s="142" t="s">
        <v>548</v>
      </c>
      <c r="AQ7" s="142" t="s">
        <v>549</v>
      </c>
      <c r="AR7" s="139" t="s">
        <v>546</v>
      </c>
      <c r="AS7" s="140" t="s">
        <v>547</v>
      </c>
      <c r="AT7" s="140" t="s">
        <v>548</v>
      </c>
      <c r="AU7" s="140" t="s">
        <v>549</v>
      </c>
    </row>
    <row r="8" spans="1:168">
      <c r="A8" s="130"/>
      <c r="B8" s="130"/>
      <c r="C8" s="130"/>
      <c r="D8" s="130"/>
      <c r="E8" s="130"/>
      <c r="F8" s="130"/>
      <c r="G8" s="143"/>
      <c r="H8" s="131"/>
      <c r="I8" s="131"/>
      <c r="J8" s="131"/>
      <c r="K8" s="133"/>
      <c r="L8" s="133"/>
      <c r="M8" s="133"/>
      <c r="N8" s="133"/>
      <c r="O8" s="133"/>
      <c r="P8" s="133"/>
      <c r="Q8" s="134"/>
      <c r="R8" s="134"/>
      <c r="S8" s="134"/>
      <c r="T8" s="135"/>
      <c r="U8" s="135"/>
      <c r="V8" s="135"/>
      <c r="W8" s="135"/>
      <c r="X8" s="137"/>
      <c r="Y8" s="138"/>
      <c r="Z8" s="138"/>
      <c r="AA8" s="144"/>
      <c r="AB8" s="139"/>
      <c r="AC8" s="140"/>
      <c r="AD8" s="140"/>
      <c r="AE8" s="140"/>
      <c r="AF8" s="141"/>
      <c r="AG8" s="142"/>
      <c r="AH8" s="142"/>
      <c r="AI8" s="142"/>
      <c r="AJ8" s="139"/>
      <c r="AK8" s="140"/>
      <c r="AL8" s="140"/>
      <c r="AM8" s="140"/>
      <c r="AN8" s="141"/>
      <c r="AO8" s="142"/>
      <c r="AP8" s="142"/>
      <c r="AQ8" s="142"/>
      <c r="AR8" s="139"/>
      <c r="AS8" s="140"/>
      <c r="AT8" s="140"/>
      <c r="AU8" s="140"/>
    </row>
    <row r="9" spans="1:168" s="151" customFormat="1">
      <c r="A9" s="145"/>
      <c r="B9" s="146"/>
      <c r="C9" s="147" t="s">
        <v>550</v>
      </c>
      <c r="D9" s="146"/>
      <c r="E9" s="146"/>
      <c r="F9" s="146"/>
      <c r="G9" s="148"/>
      <c r="H9" s="146"/>
      <c r="I9" s="146"/>
      <c r="J9" s="146"/>
      <c r="K9" s="146"/>
      <c r="L9" s="146"/>
      <c r="M9" s="146"/>
      <c r="N9" s="146"/>
      <c r="O9" s="146"/>
      <c r="P9" s="146"/>
      <c r="Q9" s="146"/>
      <c r="R9" s="146"/>
      <c r="S9" s="146"/>
      <c r="T9" s="146"/>
      <c r="U9" s="146"/>
      <c r="V9" s="146"/>
      <c r="W9" s="146"/>
      <c r="X9" s="149"/>
      <c r="Y9" s="146"/>
      <c r="Z9" s="146"/>
      <c r="AA9" s="148"/>
      <c r="AB9" s="146"/>
      <c r="AC9" s="146"/>
      <c r="AD9" s="146"/>
      <c r="AE9" s="146"/>
      <c r="AF9" s="146"/>
      <c r="AG9" s="146"/>
      <c r="AH9" s="146"/>
      <c r="AI9" s="146"/>
      <c r="AJ9" s="146"/>
      <c r="AK9" s="146"/>
      <c r="AL9" s="146"/>
      <c r="AM9" s="146"/>
      <c r="AN9" s="146"/>
      <c r="AO9" s="146"/>
      <c r="AP9" s="146"/>
      <c r="AQ9" s="146"/>
      <c r="AR9" s="146"/>
      <c r="AS9" s="146"/>
      <c r="AT9" s="146"/>
      <c r="AU9" s="146"/>
      <c r="AV9" s="150"/>
      <c r="AW9" s="150"/>
      <c r="AX9" s="150"/>
      <c r="AY9" s="150"/>
      <c r="AZ9" s="150"/>
      <c r="BA9" s="150"/>
      <c r="BB9" s="150"/>
      <c r="BC9" s="150"/>
      <c r="BD9" s="150"/>
      <c r="BE9" s="150"/>
      <c r="BF9" s="150"/>
      <c r="BG9" s="150"/>
      <c r="BH9" s="150"/>
      <c r="BI9" s="150"/>
      <c r="BJ9" s="150"/>
      <c r="BK9" s="150"/>
      <c r="BL9" s="150"/>
      <c r="BM9" s="150"/>
      <c r="BN9" s="150"/>
      <c r="BO9" s="150"/>
      <c r="BP9" s="150"/>
      <c r="BQ9" s="150"/>
      <c r="BR9" s="150"/>
      <c r="BS9" s="150"/>
      <c r="BT9" s="150"/>
      <c r="BU9" s="150"/>
      <c r="BV9" s="150"/>
      <c r="BW9" s="150"/>
      <c r="BX9" s="150"/>
      <c r="BY9" s="150"/>
      <c r="BZ9" s="150"/>
      <c r="CA9" s="150"/>
      <c r="CB9" s="150"/>
      <c r="CC9" s="150"/>
      <c r="CD9" s="150"/>
      <c r="CE9" s="150"/>
      <c r="CF9" s="150"/>
      <c r="CG9" s="150"/>
      <c r="CH9" s="150"/>
      <c r="CI9" s="150"/>
      <c r="CJ9" s="150"/>
      <c r="CK9" s="150"/>
      <c r="CL9" s="150"/>
      <c r="CM9" s="150"/>
      <c r="CN9" s="150"/>
      <c r="CO9" s="150"/>
      <c r="CP9" s="150"/>
      <c r="CQ9" s="150"/>
      <c r="CR9" s="150"/>
      <c r="CS9" s="150"/>
      <c r="CT9" s="150"/>
      <c r="CU9" s="150"/>
      <c r="CV9" s="150"/>
      <c r="CW9" s="150"/>
      <c r="CX9" s="150"/>
      <c r="CY9" s="150"/>
      <c r="CZ9" s="150"/>
      <c r="DA9" s="150"/>
      <c r="DB9" s="150"/>
      <c r="DC9" s="150"/>
      <c r="DD9" s="150"/>
      <c r="DE9" s="150"/>
      <c r="DF9" s="150"/>
      <c r="DG9" s="150"/>
      <c r="DH9" s="150"/>
      <c r="DI9" s="150"/>
      <c r="DJ9" s="150"/>
      <c r="DK9" s="150"/>
      <c r="DL9" s="150"/>
      <c r="DM9" s="150"/>
      <c r="DN9" s="150"/>
      <c r="DO9" s="150"/>
      <c r="DP9" s="150"/>
      <c r="DQ9" s="150"/>
      <c r="DR9" s="150"/>
      <c r="DS9" s="150"/>
      <c r="DT9" s="150"/>
      <c r="DU9" s="150"/>
      <c r="DV9" s="150"/>
      <c r="DW9" s="150"/>
      <c r="DX9" s="150"/>
      <c r="DY9" s="150"/>
      <c r="DZ9" s="150"/>
      <c r="EA9" s="150"/>
      <c r="EB9" s="150"/>
      <c r="EC9" s="150"/>
      <c r="ED9" s="150"/>
      <c r="EE9" s="150"/>
      <c r="EF9" s="150"/>
      <c r="EG9" s="150"/>
      <c r="EH9" s="150"/>
      <c r="EI9" s="150"/>
      <c r="EJ9" s="150"/>
      <c r="EK9" s="150"/>
      <c r="EL9" s="150"/>
      <c r="EM9" s="150"/>
      <c r="EN9" s="150"/>
      <c r="EO9" s="150"/>
      <c r="EP9" s="150"/>
      <c r="EQ9" s="150"/>
      <c r="ER9" s="150"/>
      <c r="ES9" s="150"/>
      <c r="ET9" s="150"/>
      <c r="EU9" s="150"/>
      <c r="EV9" s="150"/>
      <c r="EW9" s="150"/>
      <c r="EX9" s="150"/>
      <c r="EY9" s="150"/>
      <c r="EZ9" s="150"/>
      <c r="FA9" s="150"/>
      <c r="FB9" s="150"/>
      <c r="FC9" s="150"/>
      <c r="FD9" s="150"/>
      <c r="FE9" s="150"/>
      <c r="FF9" s="150"/>
      <c r="FG9" s="150"/>
      <c r="FH9" s="150"/>
      <c r="FI9" s="150"/>
      <c r="FJ9" s="150"/>
      <c r="FK9" s="150"/>
      <c r="FL9" s="150"/>
    </row>
    <row r="10" spans="1:168">
      <c r="A10" s="152">
        <v>2</v>
      </c>
      <c r="B10" s="153"/>
      <c r="C10" s="153" t="s">
        <v>551</v>
      </c>
      <c r="D10" s="153">
        <v>2</v>
      </c>
      <c r="E10" s="153" t="s">
        <v>552</v>
      </c>
      <c r="F10" s="153" t="s">
        <v>553</v>
      </c>
      <c r="G10" s="154" t="s">
        <v>554</v>
      </c>
      <c r="H10" s="153" t="s">
        <v>555</v>
      </c>
      <c r="I10" s="153" t="s">
        <v>556</v>
      </c>
      <c r="J10" s="155" t="s">
        <v>557</v>
      </c>
      <c r="K10" s="153"/>
      <c r="L10" s="153"/>
      <c r="M10" s="153"/>
      <c r="N10" s="153"/>
      <c r="O10" s="153"/>
      <c r="P10" s="153"/>
      <c r="Q10" s="153"/>
      <c r="R10" s="153"/>
      <c r="S10" s="153"/>
      <c r="T10" s="156">
        <v>45370</v>
      </c>
      <c r="V10" s="153"/>
      <c r="W10" s="153"/>
      <c r="X10" s="156" t="e">
        <f t="shared" ref="X10:X15" si="0">INDEX(AB10:AZ10,MATCH(MAX(AB10:AZ10),AB10:AZ10,0))</f>
        <v>#N/A</v>
      </c>
      <c r="Y10" s="153" t="e" cm="1">
        <f t="array" ref="Y10">INDEX(AB10:AZ10,MATCH(MAX(AB10:AZ10),AB10:AZ10,0)+1)</f>
        <v>#N/A</v>
      </c>
      <c r="Z10" s="153" t="e" cm="1">
        <f t="array" ref="Z10">INDEX(AB10:AZ10,MATCH(MAX(AB10:AZ10),AB10:AZ10,0)+2)</f>
        <v>#N/A</v>
      </c>
      <c r="AA10" s="154"/>
      <c r="AB10" s="156"/>
      <c r="AC10" s="153"/>
      <c r="AD10" s="153"/>
      <c r="AE10" s="153"/>
      <c r="AF10" s="153"/>
      <c r="AG10" s="153"/>
      <c r="AH10" s="153"/>
      <c r="AI10" s="153"/>
      <c r="AJ10" s="156"/>
      <c r="AK10" s="153"/>
      <c r="AL10" s="153"/>
      <c r="AM10" s="153"/>
      <c r="AN10" s="153"/>
      <c r="AO10" s="153"/>
      <c r="AP10" s="153"/>
      <c r="AQ10" s="153"/>
      <c r="AR10" s="153"/>
      <c r="AS10" s="153"/>
      <c r="AT10" s="153"/>
      <c r="AU10" s="153"/>
    </row>
    <row r="11" spans="1:168">
      <c r="A11" s="152"/>
      <c r="B11" s="153"/>
      <c r="C11" s="153" t="s">
        <v>551</v>
      </c>
      <c r="D11" s="153">
        <v>2</v>
      </c>
      <c r="E11" s="153" t="s">
        <v>552</v>
      </c>
      <c r="F11" s="153" t="s">
        <v>558</v>
      </c>
      <c r="G11" s="157" t="s">
        <v>559</v>
      </c>
      <c r="H11" s="153" t="s">
        <v>560</v>
      </c>
      <c r="I11" s="153" t="s">
        <v>556</v>
      </c>
      <c r="J11" s="155" t="s">
        <v>557</v>
      </c>
      <c r="K11" s="153"/>
      <c r="L11" s="153"/>
      <c r="M11" s="153"/>
      <c r="N11" s="153"/>
      <c r="O11" s="153"/>
      <c r="P11" s="153"/>
      <c r="Q11" s="153"/>
      <c r="R11" s="153"/>
      <c r="S11" s="153"/>
      <c r="T11" s="156">
        <v>45370</v>
      </c>
      <c r="U11" s="156"/>
      <c r="V11" s="153"/>
      <c r="W11" s="153"/>
      <c r="X11" s="156" t="e">
        <f t="shared" si="0"/>
        <v>#N/A</v>
      </c>
      <c r="Y11" s="153" t="e" cm="1">
        <f t="array" ref="Y11">INDEX(AB11:AZ11,MATCH(MAX(AB11:AZ11),AB11:AZ11,0)+1)</f>
        <v>#N/A</v>
      </c>
      <c r="Z11" s="153" t="e" cm="1">
        <f t="array" ref="Z11">INDEX(AB11:AZ11,MATCH(MAX(AB11:AZ11),AB11:AZ11,0)+2)</f>
        <v>#N/A</v>
      </c>
      <c r="AA11" s="154"/>
      <c r="AB11" s="156"/>
      <c r="AC11" s="153"/>
      <c r="AD11" s="153"/>
      <c r="AE11" s="153"/>
      <c r="AF11" s="156"/>
      <c r="AG11" s="153"/>
      <c r="AH11" s="153"/>
      <c r="AI11" s="153"/>
      <c r="AJ11" s="156"/>
      <c r="AK11" s="153"/>
      <c r="AL11" s="153"/>
      <c r="AM11" s="153"/>
      <c r="AN11" s="153"/>
      <c r="AO11" s="153"/>
      <c r="AP11" s="153"/>
      <c r="AQ11" s="153"/>
      <c r="AR11" s="153"/>
      <c r="AS11" s="153"/>
      <c r="AT11" s="153"/>
      <c r="AU11" s="153"/>
    </row>
    <row r="12" spans="1:168">
      <c r="A12" s="152">
        <v>4</v>
      </c>
      <c r="B12" s="153"/>
      <c r="C12" s="153" t="s">
        <v>551</v>
      </c>
      <c r="D12" s="153">
        <v>2</v>
      </c>
      <c r="E12" s="153" t="s">
        <v>552</v>
      </c>
      <c r="F12" s="153" t="s">
        <v>561</v>
      </c>
      <c r="G12" s="154" t="s">
        <v>562</v>
      </c>
      <c r="H12" s="153" t="s">
        <v>563</v>
      </c>
      <c r="I12" s="153" t="s">
        <v>556</v>
      </c>
      <c r="J12" s="155" t="s">
        <v>557</v>
      </c>
      <c r="K12" s="153"/>
      <c r="L12" s="153"/>
      <c r="M12" s="153"/>
      <c r="N12" s="153"/>
      <c r="O12" s="153"/>
      <c r="P12" s="153"/>
      <c r="Q12" s="153"/>
      <c r="R12" s="153"/>
      <c r="S12" s="153"/>
      <c r="T12" s="156">
        <v>45370</v>
      </c>
      <c r="U12" s="156"/>
      <c r="V12" s="156"/>
      <c r="W12" s="153"/>
      <c r="X12" s="156" t="e">
        <f t="shared" si="0"/>
        <v>#N/A</v>
      </c>
      <c r="Y12" s="153" t="e" cm="1">
        <f t="array" ref="Y12">INDEX(AB12:AZ12,MATCH(MAX(AB12:AZ12),AB12:AZ12,0)+1)</f>
        <v>#N/A</v>
      </c>
      <c r="Z12" s="153" t="e" cm="1">
        <f t="array" ref="Z12">INDEX(AB12:AZ12,MATCH(MAX(AB12:AZ12),AB12:AZ12,0)+2)</f>
        <v>#N/A</v>
      </c>
      <c r="AA12" s="154"/>
      <c r="AB12" s="156"/>
      <c r="AC12" s="153"/>
      <c r="AD12" s="153"/>
      <c r="AE12" s="153"/>
      <c r="AF12" s="156"/>
      <c r="AG12" s="153"/>
      <c r="AH12" s="153"/>
      <c r="AI12" s="153"/>
      <c r="AJ12" s="153"/>
      <c r="AK12" s="153"/>
      <c r="AL12" s="153"/>
      <c r="AM12" s="153"/>
      <c r="AN12" s="153"/>
      <c r="AO12" s="153"/>
      <c r="AP12" s="153"/>
      <c r="AQ12" s="153"/>
      <c r="AR12" s="153"/>
      <c r="AS12" s="153"/>
      <c r="AT12" s="153"/>
      <c r="AU12" s="153"/>
    </row>
    <row r="13" spans="1:168">
      <c r="A13" s="152"/>
      <c r="B13" s="153"/>
      <c r="C13" s="153" t="s">
        <v>564</v>
      </c>
      <c r="D13" s="153">
        <v>2</v>
      </c>
      <c r="E13" s="153" t="s">
        <v>552</v>
      </c>
      <c r="F13" s="153" t="s">
        <v>565</v>
      </c>
      <c r="G13" s="154" t="s">
        <v>566</v>
      </c>
      <c r="H13" s="153" t="s">
        <v>555</v>
      </c>
      <c r="I13" s="153" t="s">
        <v>556</v>
      </c>
      <c r="J13" s="155" t="s">
        <v>557</v>
      </c>
      <c r="K13" s="153"/>
      <c r="L13" s="153"/>
      <c r="M13" s="153"/>
      <c r="N13" s="153"/>
      <c r="O13" s="153"/>
      <c r="P13" s="153"/>
      <c r="Q13" s="153"/>
      <c r="R13" s="153"/>
      <c r="S13" s="153"/>
      <c r="T13" s="156">
        <v>45384</v>
      </c>
      <c r="U13" s="156"/>
      <c r="V13" s="153"/>
      <c r="W13" s="153"/>
      <c r="X13" s="156" t="e">
        <f t="shared" si="0"/>
        <v>#N/A</v>
      </c>
      <c r="Y13" s="153" t="e" cm="1">
        <f t="array" ref="Y13">INDEX(AB13:AZ13,MATCH(MAX(AB13:AZ13),AB13:AZ13,0)+1)</f>
        <v>#N/A</v>
      </c>
      <c r="Z13" s="153" t="e" cm="1">
        <f t="array" ref="Z13">INDEX(AB13:AZ13,MATCH(MAX(AB13:AZ13),AB13:AZ13,0)+2)</f>
        <v>#N/A</v>
      </c>
      <c r="AA13" s="154"/>
      <c r="AB13" s="156"/>
      <c r="AC13" s="153"/>
      <c r="AD13" s="153"/>
      <c r="AE13" s="153"/>
      <c r="AF13" s="153"/>
      <c r="AG13" s="153"/>
      <c r="AH13" s="153"/>
      <c r="AI13" s="153"/>
      <c r="AJ13" s="156"/>
      <c r="AK13" s="153"/>
      <c r="AL13" s="153"/>
      <c r="AM13" s="153"/>
      <c r="AN13" s="153"/>
      <c r="AO13" s="153"/>
      <c r="AP13" s="153"/>
      <c r="AQ13" s="153"/>
      <c r="AR13" s="153"/>
      <c r="AS13" s="153"/>
      <c r="AT13" s="153"/>
      <c r="AU13" s="153"/>
    </row>
    <row r="14" spans="1:168">
      <c r="A14" s="152"/>
      <c r="B14" s="153"/>
      <c r="C14" s="153" t="s">
        <v>564</v>
      </c>
      <c r="D14" s="153">
        <v>2</v>
      </c>
      <c r="E14" s="153" t="s">
        <v>552</v>
      </c>
      <c r="F14" s="153" t="s">
        <v>567</v>
      </c>
      <c r="G14" s="157" t="s">
        <v>568</v>
      </c>
      <c r="H14" s="153" t="s">
        <v>560</v>
      </c>
      <c r="I14" s="153" t="s">
        <v>556</v>
      </c>
      <c r="J14" s="155" t="s">
        <v>557</v>
      </c>
      <c r="K14" s="153"/>
      <c r="L14" s="153"/>
      <c r="M14" s="153"/>
      <c r="N14" s="153"/>
      <c r="O14" s="153"/>
      <c r="P14" s="153"/>
      <c r="Q14" s="153"/>
      <c r="R14" s="153"/>
      <c r="S14" s="153"/>
      <c r="T14" s="156">
        <v>45384</v>
      </c>
      <c r="U14" s="156"/>
      <c r="V14" s="153"/>
      <c r="W14" s="153"/>
      <c r="X14" s="156" t="e">
        <f t="shared" si="0"/>
        <v>#N/A</v>
      </c>
      <c r="Y14" s="153" t="e" cm="1">
        <f t="array" ref="Y14">INDEX(AB14:AZ14,MATCH(MAX(AB14:AZ14),AB14:AZ14,0)+1)</f>
        <v>#N/A</v>
      </c>
      <c r="Z14" s="153" t="e" cm="1">
        <f t="array" ref="Z14">INDEX(AB14:AZ14,MATCH(MAX(AB14:AZ14),AB14:AZ14,0)+2)</f>
        <v>#N/A</v>
      </c>
      <c r="AA14" s="154"/>
      <c r="AB14" s="156"/>
      <c r="AC14" s="153"/>
      <c r="AD14" s="153"/>
      <c r="AE14" s="153"/>
      <c r="AF14" s="156"/>
      <c r="AG14" s="153"/>
      <c r="AH14" s="153"/>
      <c r="AI14" s="153"/>
      <c r="AJ14" s="156"/>
      <c r="AK14" s="153"/>
      <c r="AL14" s="153"/>
      <c r="AM14" s="153"/>
      <c r="AN14" s="153"/>
      <c r="AO14" s="153"/>
      <c r="AP14" s="153"/>
      <c r="AQ14" s="153"/>
      <c r="AR14" s="153"/>
      <c r="AS14" s="153"/>
      <c r="AT14" s="153"/>
      <c r="AU14" s="153"/>
    </row>
    <row r="15" spans="1:168">
      <c r="A15" s="152">
        <v>3</v>
      </c>
      <c r="B15" s="153"/>
      <c r="C15" s="153" t="s">
        <v>564</v>
      </c>
      <c r="D15" s="153">
        <v>2</v>
      </c>
      <c r="E15" s="153" t="s">
        <v>552</v>
      </c>
      <c r="F15" s="153" t="s">
        <v>569</v>
      </c>
      <c r="G15" s="154" t="s">
        <v>570</v>
      </c>
      <c r="H15" s="153" t="s">
        <v>563</v>
      </c>
      <c r="I15" s="153" t="s">
        <v>556</v>
      </c>
      <c r="J15" s="155" t="s">
        <v>557</v>
      </c>
      <c r="K15" s="153"/>
      <c r="L15" s="153"/>
      <c r="M15" s="153"/>
      <c r="N15" s="153"/>
      <c r="O15" s="153"/>
      <c r="P15" s="153"/>
      <c r="Q15" s="153"/>
      <c r="R15" s="153"/>
      <c r="S15" s="153"/>
      <c r="T15" s="156">
        <v>45384</v>
      </c>
      <c r="U15" s="156"/>
      <c r="V15" s="156"/>
      <c r="W15" s="153"/>
      <c r="X15" s="156" t="e">
        <f t="shared" si="0"/>
        <v>#N/A</v>
      </c>
      <c r="Y15" s="153" t="e" cm="1">
        <f t="array" ref="Y15">INDEX(AB15:AZ15,MATCH(MAX(AB15:AZ15),AB15:AZ15,0)+1)</f>
        <v>#N/A</v>
      </c>
      <c r="Z15" s="153" t="e" cm="1">
        <f t="array" ref="Z15">INDEX(AB15:AZ15,MATCH(MAX(AB15:AZ15),AB15:AZ15,0)+2)</f>
        <v>#N/A</v>
      </c>
      <c r="AA15" s="154"/>
      <c r="AB15" s="156"/>
      <c r="AC15" s="153"/>
      <c r="AD15" s="153"/>
      <c r="AE15" s="153"/>
      <c r="AF15" s="156"/>
      <c r="AG15" s="153"/>
      <c r="AH15" s="153"/>
      <c r="AI15" s="153"/>
      <c r="AJ15" s="153"/>
      <c r="AK15" s="153"/>
      <c r="AL15" s="153"/>
      <c r="AM15" s="153"/>
      <c r="AN15" s="153"/>
      <c r="AO15" s="153"/>
      <c r="AP15" s="153"/>
      <c r="AQ15" s="153"/>
      <c r="AR15" s="153"/>
      <c r="AS15" s="153"/>
      <c r="AT15" s="153"/>
      <c r="AU15" s="153"/>
    </row>
    <row r="16" spans="1:168" s="151" customFormat="1">
      <c r="A16" s="145"/>
      <c r="B16" s="146"/>
      <c r="C16" s="147" t="s">
        <v>571</v>
      </c>
      <c r="D16" s="146"/>
      <c r="E16" s="146"/>
      <c r="F16" s="146"/>
      <c r="G16" s="148"/>
      <c r="H16" s="146"/>
      <c r="I16" s="146"/>
      <c r="J16" s="146"/>
      <c r="K16" s="146"/>
      <c r="L16" s="146"/>
      <c r="M16" s="146"/>
      <c r="N16" s="146"/>
      <c r="O16" s="146"/>
      <c r="P16" s="146"/>
      <c r="Q16" s="146"/>
      <c r="R16" s="146"/>
      <c r="S16" s="146"/>
      <c r="T16" s="149"/>
      <c r="U16" s="149"/>
      <c r="V16" s="149"/>
      <c r="W16" s="146"/>
      <c r="X16" s="149"/>
      <c r="Y16" s="146"/>
      <c r="Z16" s="146"/>
      <c r="AA16" s="148"/>
      <c r="AB16" s="146"/>
      <c r="AC16" s="146"/>
      <c r="AD16" s="146"/>
      <c r="AE16" s="146"/>
      <c r="AF16" s="146"/>
      <c r="AG16" s="146"/>
      <c r="AH16" s="146"/>
      <c r="AI16" s="146"/>
      <c r="AJ16" s="146"/>
      <c r="AK16" s="146"/>
      <c r="AL16" s="146"/>
      <c r="AM16" s="146"/>
      <c r="AN16" s="146"/>
      <c r="AO16" s="146"/>
      <c r="AP16" s="146"/>
      <c r="AQ16" s="146"/>
      <c r="AR16" s="146"/>
      <c r="AS16" s="146"/>
      <c r="AT16" s="146"/>
      <c r="AU16" s="146"/>
      <c r="AV16" s="150"/>
      <c r="AW16" s="150"/>
      <c r="AX16" s="150"/>
      <c r="AY16" s="150"/>
      <c r="AZ16" s="150"/>
      <c r="BA16" s="150"/>
      <c r="BB16" s="150"/>
      <c r="BC16" s="150"/>
      <c r="BD16" s="150"/>
      <c r="BE16" s="150"/>
      <c r="BF16" s="150"/>
      <c r="BG16" s="150"/>
      <c r="BH16" s="150"/>
      <c r="BI16" s="150"/>
      <c r="BJ16" s="150"/>
      <c r="BK16" s="150"/>
      <c r="BL16" s="150"/>
      <c r="BM16" s="150"/>
      <c r="BN16" s="150"/>
      <c r="BO16" s="150"/>
      <c r="BP16" s="150"/>
      <c r="BQ16" s="150"/>
      <c r="BR16" s="150"/>
      <c r="BS16" s="150"/>
      <c r="BT16" s="150"/>
      <c r="BU16" s="150"/>
      <c r="BV16" s="150"/>
      <c r="BW16" s="150"/>
      <c r="BX16" s="150"/>
      <c r="BY16" s="150"/>
      <c r="BZ16" s="150"/>
      <c r="CA16" s="150"/>
      <c r="CB16" s="150"/>
      <c r="CC16" s="150"/>
      <c r="CD16" s="150"/>
      <c r="CE16" s="150"/>
      <c r="CF16" s="150"/>
      <c r="CG16" s="150"/>
      <c r="CH16" s="150"/>
      <c r="CI16" s="150"/>
      <c r="CJ16" s="150"/>
      <c r="CK16" s="150"/>
      <c r="CL16" s="150"/>
      <c r="CM16" s="150"/>
      <c r="CN16" s="150"/>
      <c r="CO16" s="150"/>
      <c r="CP16" s="150"/>
      <c r="CQ16" s="150"/>
      <c r="CR16" s="150"/>
      <c r="CS16" s="150"/>
      <c r="CT16" s="150"/>
      <c r="CU16" s="150"/>
      <c r="CV16" s="150"/>
      <c r="CW16" s="150"/>
      <c r="CX16" s="150"/>
      <c r="CY16" s="150"/>
      <c r="CZ16" s="150"/>
      <c r="DA16" s="150"/>
      <c r="DB16" s="150"/>
      <c r="DC16" s="150"/>
      <c r="DD16" s="150"/>
      <c r="DE16" s="150"/>
      <c r="DF16" s="150"/>
      <c r="DG16" s="150"/>
      <c r="DH16" s="150"/>
      <c r="DI16" s="150"/>
      <c r="DJ16" s="150"/>
      <c r="DK16" s="150"/>
      <c r="DL16" s="150"/>
      <c r="DM16" s="150"/>
      <c r="DN16" s="150"/>
      <c r="DO16" s="150"/>
      <c r="DP16" s="150"/>
      <c r="DQ16" s="150"/>
      <c r="DR16" s="150"/>
      <c r="DS16" s="150"/>
      <c r="DT16" s="150"/>
      <c r="DU16" s="150"/>
      <c r="DV16" s="150"/>
      <c r="DW16" s="150"/>
      <c r="DX16" s="150"/>
      <c r="DY16" s="150"/>
      <c r="DZ16" s="150"/>
      <c r="EA16" s="150"/>
      <c r="EB16" s="150"/>
      <c r="EC16" s="150"/>
      <c r="ED16" s="150"/>
      <c r="EE16" s="150"/>
      <c r="EF16" s="150"/>
      <c r="EG16" s="150"/>
      <c r="EH16" s="150"/>
      <c r="EI16" s="150"/>
      <c r="EJ16" s="150"/>
      <c r="EK16" s="150"/>
      <c r="EL16" s="150"/>
      <c r="EM16" s="150"/>
      <c r="EN16" s="150"/>
      <c r="EO16" s="150"/>
      <c r="EP16" s="150"/>
      <c r="EQ16" s="150"/>
      <c r="ER16" s="150"/>
      <c r="ES16" s="150"/>
      <c r="ET16" s="150"/>
      <c r="EU16" s="150"/>
      <c r="EV16" s="150"/>
      <c r="EW16" s="150"/>
      <c r="EX16" s="150"/>
      <c r="EY16" s="150"/>
      <c r="EZ16" s="150"/>
      <c r="FA16" s="150"/>
      <c r="FB16" s="150"/>
      <c r="FC16" s="150"/>
      <c r="FD16" s="150"/>
      <c r="FE16" s="150"/>
      <c r="FF16" s="150"/>
      <c r="FG16" s="150"/>
      <c r="FH16" s="150"/>
      <c r="FI16" s="150"/>
      <c r="FJ16" s="150"/>
      <c r="FK16" s="150"/>
      <c r="FL16" s="150"/>
    </row>
    <row r="17" spans="1:168">
      <c r="A17" s="152">
        <v>5</v>
      </c>
      <c r="B17" s="153"/>
      <c r="C17" s="153" t="s">
        <v>552</v>
      </c>
      <c r="D17" s="153" t="s">
        <v>552</v>
      </c>
      <c r="E17" s="153" t="s">
        <v>552</v>
      </c>
      <c r="F17" s="153" t="s">
        <v>572</v>
      </c>
      <c r="G17" s="154" t="s">
        <v>573</v>
      </c>
      <c r="H17" s="153" t="s">
        <v>574</v>
      </c>
      <c r="I17" s="153" t="s">
        <v>556</v>
      </c>
      <c r="J17" s="155" t="s">
        <v>575</v>
      </c>
      <c r="K17" s="153"/>
      <c r="L17" s="153"/>
      <c r="M17" s="153"/>
      <c r="N17" s="153"/>
      <c r="O17" s="153"/>
      <c r="P17" s="153"/>
      <c r="Q17" s="153"/>
      <c r="R17" s="153"/>
      <c r="S17" s="153"/>
      <c r="T17" s="156" t="s">
        <v>576</v>
      </c>
      <c r="U17" s="156"/>
      <c r="V17" s="156"/>
      <c r="W17" s="153"/>
      <c r="X17" s="156" t="e">
        <f>INDEX(AB17:AZ17,MATCH(MAX(AB17:AZ17),AB17:AZ17,0))</f>
        <v>#N/A</v>
      </c>
      <c r="Y17" s="153" t="e" cm="1">
        <f t="array" ref="Y17">INDEX(AB17:AZ17,MATCH(MAX(AB17:AZ17),AB17:AZ17,0)+1)</f>
        <v>#N/A</v>
      </c>
      <c r="Z17" s="153" t="e" cm="1">
        <f t="array" ref="Z17">INDEX(AB17:AZ17,MATCH(MAX(AB17:AZ17),AB17:AZ17,0)+2)</f>
        <v>#N/A</v>
      </c>
      <c r="AA17" s="154" t="s">
        <v>577</v>
      </c>
      <c r="AB17" s="156"/>
      <c r="AC17" s="153"/>
      <c r="AD17" s="153"/>
      <c r="AE17" s="153"/>
      <c r="AF17" s="156"/>
      <c r="AG17" s="153"/>
      <c r="AH17" s="153"/>
      <c r="AI17" s="153"/>
      <c r="AJ17" s="156"/>
      <c r="AK17" s="153"/>
      <c r="AL17" s="153"/>
      <c r="AM17" s="153"/>
      <c r="AN17" s="153"/>
      <c r="AO17" s="153"/>
      <c r="AP17" s="153"/>
      <c r="AQ17" s="153"/>
      <c r="AR17" s="153"/>
      <c r="AS17" s="153"/>
      <c r="AT17" s="153"/>
      <c r="AU17" s="153"/>
    </row>
    <row r="18" spans="1:168">
      <c r="A18" s="152">
        <v>6</v>
      </c>
      <c r="B18" s="153"/>
      <c r="C18" s="153" t="s">
        <v>552</v>
      </c>
      <c r="D18" s="153" t="s">
        <v>552</v>
      </c>
      <c r="E18" s="153" t="s">
        <v>552</v>
      </c>
      <c r="F18" s="153" t="s">
        <v>578</v>
      </c>
      <c r="G18" s="154" t="s">
        <v>579</v>
      </c>
      <c r="H18" s="153" t="s">
        <v>574</v>
      </c>
      <c r="I18" s="153" t="s">
        <v>556</v>
      </c>
      <c r="J18" s="155" t="s">
        <v>575</v>
      </c>
      <c r="K18" s="153"/>
      <c r="L18" s="153"/>
      <c r="M18" s="153"/>
      <c r="N18" s="153"/>
      <c r="O18" s="153"/>
      <c r="P18" s="153"/>
      <c r="Q18" s="153"/>
      <c r="R18" s="153"/>
      <c r="S18" s="153"/>
      <c r="T18" s="156" t="s">
        <v>576</v>
      </c>
      <c r="U18" s="156"/>
      <c r="V18" s="156"/>
      <c r="W18" s="153"/>
      <c r="X18" s="156" t="e">
        <f>INDEX(AB18:AZ18,MATCH(MAX(AB18:AZ18),AB18:AZ18,0))</f>
        <v>#N/A</v>
      </c>
      <c r="Y18" s="153" t="e" cm="1">
        <f t="array" ref="Y18">INDEX(AB18:AZ18,MATCH(MAX(AB18:AZ18),AB18:AZ18,0)+1)</f>
        <v>#N/A</v>
      </c>
      <c r="Z18" s="153" t="e" cm="1">
        <f t="array" ref="Z18">INDEX(AB18:AZ18,MATCH(MAX(AB18:AZ18),AB18:AZ18,0)+2)</f>
        <v>#N/A</v>
      </c>
      <c r="AA18" s="154" t="s">
        <v>577</v>
      </c>
      <c r="AB18" s="156"/>
      <c r="AC18" s="153"/>
      <c r="AD18" s="153"/>
      <c r="AE18" s="153"/>
      <c r="AF18" s="156"/>
      <c r="AG18" s="153"/>
      <c r="AH18" s="153"/>
      <c r="AI18" s="153"/>
      <c r="AJ18" s="156"/>
      <c r="AK18" s="153"/>
      <c r="AL18" s="153"/>
      <c r="AM18" s="153"/>
      <c r="AN18" s="153"/>
      <c r="AO18" s="153"/>
      <c r="AP18" s="153"/>
      <c r="AQ18" s="153"/>
      <c r="AR18" s="153"/>
      <c r="AS18" s="153"/>
      <c r="AT18" s="153"/>
      <c r="AU18" s="153"/>
    </row>
    <row r="19" spans="1:168" s="163" customFormat="1">
      <c r="A19" s="158"/>
      <c r="B19" s="159"/>
      <c r="C19" s="159"/>
      <c r="D19" s="159"/>
      <c r="E19" s="159"/>
      <c r="F19" s="159"/>
      <c r="G19" s="160"/>
      <c r="H19" s="159"/>
      <c r="I19" s="159"/>
      <c r="J19" s="159"/>
      <c r="K19" s="159"/>
      <c r="L19" s="159"/>
      <c r="M19" s="159"/>
      <c r="N19" s="159"/>
      <c r="O19" s="159"/>
      <c r="P19" s="159"/>
      <c r="Q19" s="159"/>
      <c r="R19" s="159"/>
      <c r="S19" s="159"/>
      <c r="T19" s="161"/>
      <c r="U19" s="161"/>
      <c r="V19" s="161"/>
      <c r="W19" s="159"/>
      <c r="X19" s="161"/>
      <c r="Y19" s="159"/>
      <c r="Z19" s="159"/>
      <c r="AA19" s="160"/>
      <c r="AB19" s="161"/>
      <c r="AC19" s="159"/>
      <c r="AD19" s="159"/>
      <c r="AE19" s="159"/>
      <c r="AF19" s="161"/>
      <c r="AG19" s="159"/>
      <c r="AH19" s="159"/>
      <c r="AI19" s="159"/>
      <c r="AJ19" s="159"/>
      <c r="AK19" s="159"/>
      <c r="AL19" s="159"/>
      <c r="AM19" s="159"/>
      <c r="AN19" s="159"/>
      <c r="AO19" s="159"/>
      <c r="AP19" s="159"/>
      <c r="AQ19" s="159"/>
      <c r="AR19" s="159"/>
      <c r="AS19" s="159"/>
      <c r="AT19" s="159"/>
      <c r="AU19" s="159"/>
      <c r="AV19" s="162"/>
      <c r="AW19" s="162"/>
      <c r="AX19" s="162"/>
      <c r="AY19" s="162"/>
      <c r="AZ19" s="162"/>
      <c r="BA19" s="162"/>
      <c r="BB19" s="162"/>
      <c r="BC19" s="162"/>
      <c r="BD19" s="162"/>
      <c r="BE19" s="162"/>
      <c r="BF19" s="162"/>
      <c r="BG19" s="162"/>
      <c r="BH19" s="162"/>
      <c r="BI19" s="162"/>
      <c r="BJ19" s="162"/>
      <c r="BK19" s="162"/>
      <c r="BL19" s="162"/>
      <c r="BM19" s="162"/>
      <c r="BN19" s="162"/>
      <c r="BO19" s="162"/>
      <c r="BP19" s="162"/>
      <c r="BQ19" s="162"/>
      <c r="BR19" s="162"/>
      <c r="BS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2"/>
      <c r="CV19" s="162"/>
      <c r="CW19" s="162"/>
      <c r="CX19" s="162"/>
      <c r="CY19" s="162"/>
      <c r="CZ19" s="162"/>
      <c r="DA19" s="162"/>
      <c r="DB19" s="162"/>
      <c r="DC19" s="162"/>
      <c r="DD19" s="162"/>
      <c r="DE19" s="162"/>
      <c r="DF19" s="162"/>
      <c r="DG19" s="162"/>
      <c r="DH19" s="162"/>
      <c r="DI19" s="162"/>
      <c r="DJ19" s="162"/>
      <c r="DK19" s="162"/>
      <c r="DL19" s="162"/>
      <c r="DM19" s="162"/>
      <c r="DN19" s="162"/>
      <c r="DO19" s="162"/>
      <c r="DP19" s="162"/>
      <c r="DQ19" s="162"/>
      <c r="DR19" s="162"/>
      <c r="DS19" s="162"/>
      <c r="DT19" s="162"/>
      <c r="DU19" s="162"/>
      <c r="DV19" s="162"/>
      <c r="DW19" s="162"/>
      <c r="DX19" s="162"/>
      <c r="DY19" s="162"/>
      <c r="DZ19" s="162"/>
      <c r="EA19" s="162"/>
      <c r="EB19" s="162"/>
      <c r="EC19" s="162"/>
      <c r="ED19" s="162"/>
      <c r="EE19" s="162"/>
      <c r="EF19" s="162"/>
      <c r="EG19" s="162"/>
      <c r="EH19" s="162"/>
      <c r="EI19" s="162"/>
      <c r="EJ19" s="162"/>
      <c r="EK19" s="162"/>
      <c r="EL19" s="162"/>
      <c r="EM19" s="162"/>
      <c r="EN19" s="162"/>
      <c r="EO19" s="162"/>
      <c r="EP19" s="162"/>
      <c r="EQ19" s="162"/>
      <c r="ER19" s="162"/>
      <c r="ES19" s="162"/>
      <c r="ET19" s="162"/>
      <c r="EU19" s="162"/>
      <c r="EV19" s="162"/>
      <c r="EW19" s="162"/>
      <c r="EX19" s="162"/>
      <c r="EY19" s="162"/>
      <c r="EZ19" s="162"/>
      <c r="FA19" s="162"/>
      <c r="FB19" s="162"/>
      <c r="FC19" s="162"/>
      <c r="FD19" s="162"/>
      <c r="FE19" s="162"/>
      <c r="FF19" s="162"/>
      <c r="FG19" s="162"/>
      <c r="FH19" s="162"/>
      <c r="FI19" s="162"/>
      <c r="FJ19" s="162"/>
      <c r="FK19" s="162"/>
      <c r="FL19" s="162"/>
    </row>
    <row r="20" spans="1:168">
      <c r="A20" s="152">
        <v>7</v>
      </c>
      <c r="B20" s="153"/>
      <c r="C20" s="153" t="s">
        <v>580</v>
      </c>
      <c r="D20" s="153">
        <v>2</v>
      </c>
      <c r="E20" s="153" t="s">
        <v>581</v>
      </c>
      <c r="F20" s="153" t="s">
        <v>582</v>
      </c>
      <c r="G20" s="154" t="s">
        <v>583</v>
      </c>
      <c r="H20" s="153" t="s">
        <v>584</v>
      </c>
      <c r="I20" s="153" t="s">
        <v>556</v>
      </c>
      <c r="J20" s="155" t="s">
        <v>585</v>
      </c>
      <c r="K20" s="153"/>
      <c r="L20" s="153"/>
      <c r="M20" s="153"/>
      <c r="N20" s="153"/>
      <c r="O20" s="153"/>
      <c r="P20" s="153"/>
      <c r="Q20" s="153"/>
      <c r="R20" s="153"/>
      <c r="S20" s="153"/>
      <c r="T20" s="156">
        <v>45370</v>
      </c>
      <c r="U20" s="156"/>
      <c r="V20" s="156"/>
      <c r="W20" s="153"/>
      <c r="X20" s="156" t="e">
        <f t="shared" ref="X20:X40" si="1">INDEX(AB20:AZ20,MATCH(MAX(AB20:AZ20),AB20:AZ20,0))</f>
        <v>#N/A</v>
      </c>
      <c r="Y20" s="153" t="e" cm="1">
        <f t="array" ref="Y20">INDEX(AB20:AZ20,MATCH(MAX(AB20:AZ20),AB20:AZ20,0)+1)</f>
        <v>#N/A</v>
      </c>
      <c r="Z20" s="153" t="e" cm="1">
        <f t="array" ref="Z20">INDEX(AB20:AZ20,MATCH(MAX(AB20:AZ20),AB20:AZ20,0)+2)</f>
        <v>#N/A</v>
      </c>
      <c r="AA20" s="164"/>
      <c r="AB20" s="153"/>
      <c r="AC20" s="153"/>
      <c r="AD20" s="153"/>
      <c r="AE20" s="153"/>
      <c r="AF20" s="153"/>
      <c r="AG20" s="153"/>
      <c r="AH20" s="153"/>
      <c r="AI20" s="153"/>
      <c r="AJ20" s="153"/>
      <c r="AK20" s="153"/>
      <c r="AL20" s="153"/>
      <c r="AM20" s="153"/>
      <c r="AN20" s="153"/>
      <c r="AO20" s="153"/>
      <c r="AP20" s="153"/>
      <c r="AQ20" s="153"/>
      <c r="AR20" s="153"/>
      <c r="AS20" s="153"/>
      <c r="AT20" s="153"/>
      <c r="AU20" s="153"/>
    </row>
    <row r="21" spans="1:168">
      <c r="A21" s="152"/>
      <c r="B21" s="153"/>
      <c r="C21" s="153" t="s">
        <v>580</v>
      </c>
      <c r="D21" s="153">
        <v>2</v>
      </c>
      <c r="E21" s="153" t="s">
        <v>581</v>
      </c>
      <c r="F21" s="153" t="s">
        <v>586</v>
      </c>
      <c r="G21" s="154" t="s">
        <v>587</v>
      </c>
      <c r="H21" s="153" t="s">
        <v>584</v>
      </c>
      <c r="I21" s="153" t="s">
        <v>556</v>
      </c>
      <c r="J21" s="155" t="s">
        <v>585</v>
      </c>
      <c r="K21" s="153"/>
      <c r="L21" s="153"/>
      <c r="M21" s="153"/>
      <c r="N21" s="153"/>
      <c r="O21" s="153"/>
      <c r="P21" s="153"/>
      <c r="Q21" s="153"/>
      <c r="R21" s="153"/>
      <c r="S21" s="153"/>
      <c r="T21" s="156">
        <v>45370</v>
      </c>
      <c r="U21" s="156"/>
      <c r="V21" s="156"/>
      <c r="W21" s="153"/>
      <c r="X21" s="156" t="e">
        <f t="shared" si="1"/>
        <v>#N/A</v>
      </c>
      <c r="Y21" s="153" t="e" cm="1">
        <f t="array" ref="Y21">INDEX(AB21:AZ21,MATCH(MAX(AB21:AZ21),AB21:AZ21,0)+1)</f>
        <v>#N/A</v>
      </c>
      <c r="Z21" s="153" t="e" cm="1">
        <f t="array" ref="Z21">INDEX(AB21:AZ21,MATCH(MAX(AB21:AZ21),AB21:AZ21,0)+2)</f>
        <v>#N/A</v>
      </c>
      <c r="AA21" s="165"/>
      <c r="AB21" s="153"/>
      <c r="AC21" s="153"/>
      <c r="AD21" s="153"/>
      <c r="AE21" s="153"/>
      <c r="AF21" s="153"/>
      <c r="AG21" s="153"/>
      <c r="AH21" s="153"/>
      <c r="AI21" s="153"/>
      <c r="AJ21" s="153"/>
      <c r="AK21" s="153"/>
      <c r="AL21" s="153"/>
      <c r="AM21" s="153"/>
      <c r="AN21" s="153"/>
      <c r="AO21" s="153"/>
      <c r="AP21" s="153"/>
      <c r="AQ21" s="153"/>
      <c r="AR21" s="153"/>
      <c r="AS21" s="153"/>
      <c r="AT21" s="153"/>
      <c r="AU21" s="153"/>
    </row>
    <row r="22" spans="1:168">
      <c r="A22" s="152"/>
      <c r="B22" s="153"/>
      <c r="C22" s="153" t="s">
        <v>580</v>
      </c>
      <c r="D22" s="153">
        <v>2</v>
      </c>
      <c r="E22" s="153" t="s">
        <v>581</v>
      </c>
      <c r="F22" s="153" t="s">
        <v>588</v>
      </c>
      <c r="G22" s="154" t="s">
        <v>589</v>
      </c>
      <c r="H22" s="153" t="s">
        <v>584</v>
      </c>
      <c r="I22" s="153" t="s">
        <v>556</v>
      </c>
      <c r="J22" s="155" t="s">
        <v>585</v>
      </c>
      <c r="K22" s="153"/>
      <c r="L22" s="153"/>
      <c r="M22" s="153"/>
      <c r="N22" s="153"/>
      <c r="O22" s="153"/>
      <c r="P22" s="153"/>
      <c r="Q22" s="153"/>
      <c r="R22" s="153"/>
      <c r="S22" s="153"/>
      <c r="T22" s="156">
        <v>45370</v>
      </c>
      <c r="U22" s="156"/>
      <c r="V22" s="156"/>
      <c r="W22" s="153"/>
      <c r="X22" s="156" t="e">
        <f t="shared" si="1"/>
        <v>#N/A</v>
      </c>
      <c r="Y22" s="153" t="e" cm="1">
        <f t="array" ref="Y22">INDEX(AB22:AZ22,MATCH(MAX(AB22:AZ22),AB22:AZ22,0)+1)</f>
        <v>#N/A</v>
      </c>
      <c r="Z22" s="153" t="e" cm="1">
        <f t="array" ref="Z22">INDEX(AB22:AZ22,MATCH(MAX(AB22:AZ22),AB22:AZ22,0)+2)</f>
        <v>#N/A</v>
      </c>
      <c r="AA22" s="154"/>
      <c r="AB22" s="153"/>
      <c r="AC22" s="153"/>
      <c r="AD22" s="153"/>
      <c r="AE22" s="153"/>
      <c r="AF22" s="153"/>
      <c r="AG22" s="153"/>
      <c r="AH22" s="153"/>
      <c r="AI22" s="153"/>
      <c r="AJ22" s="153"/>
      <c r="AK22" s="153"/>
      <c r="AL22" s="153"/>
      <c r="AM22" s="153"/>
      <c r="AN22" s="153"/>
      <c r="AO22" s="153"/>
      <c r="AP22" s="153"/>
      <c r="AQ22" s="153"/>
      <c r="AR22" s="153"/>
      <c r="AS22" s="153"/>
      <c r="AT22" s="153"/>
      <c r="AU22" s="153"/>
    </row>
    <row r="23" spans="1:168">
      <c r="A23" s="152">
        <v>11</v>
      </c>
      <c r="B23" s="153"/>
      <c r="C23" s="153" t="s">
        <v>580</v>
      </c>
      <c r="D23" s="153">
        <v>2</v>
      </c>
      <c r="E23" s="153" t="s">
        <v>581</v>
      </c>
      <c r="F23" s="153" t="s">
        <v>590</v>
      </c>
      <c r="G23" s="154" t="s">
        <v>591</v>
      </c>
      <c r="H23" s="153" t="s">
        <v>584</v>
      </c>
      <c r="I23" s="153" t="s">
        <v>556</v>
      </c>
      <c r="J23" s="155" t="s">
        <v>585</v>
      </c>
      <c r="K23" s="153"/>
      <c r="L23" s="153"/>
      <c r="M23" s="153"/>
      <c r="N23" s="153"/>
      <c r="O23" s="153"/>
      <c r="P23" s="153"/>
      <c r="Q23" s="153"/>
      <c r="R23" s="153"/>
      <c r="S23" s="153"/>
      <c r="T23" s="156">
        <v>45370</v>
      </c>
      <c r="U23" s="156"/>
      <c r="V23" s="156"/>
      <c r="W23" s="153"/>
      <c r="X23" s="156" t="e">
        <f t="shared" si="1"/>
        <v>#N/A</v>
      </c>
      <c r="Y23" s="153" t="e" cm="1">
        <f t="array" ref="Y23">INDEX(AB23:AZ23,MATCH(MAX(AB23:AZ23),AB23:AZ23,0)+1)</f>
        <v>#N/A</v>
      </c>
      <c r="Z23" s="153" t="e" cm="1">
        <f t="array" ref="Z23">INDEX(AB23:AZ23,MATCH(MAX(AB23:AZ23),AB23:AZ23,0)+2)</f>
        <v>#N/A</v>
      </c>
      <c r="AA23" s="154"/>
      <c r="AB23" s="153"/>
      <c r="AC23" s="153"/>
      <c r="AD23" s="153"/>
      <c r="AE23" s="153"/>
      <c r="AF23" s="153"/>
      <c r="AG23" s="153"/>
      <c r="AH23" s="153"/>
      <c r="AI23" s="153"/>
      <c r="AJ23" s="153"/>
      <c r="AK23" s="153"/>
      <c r="AL23" s="153"/>
      <c r="AM23" s="153"/>
      <c r="AN23" s="153"/>
      <c r="AO23" s="153"/>
      <c r="AP23" s="153"/>
      <c r="AQ23" s="153"/>
      <c r="AR23" s="153"/>
      <c r="AS23" s="153"/>
      <c r="AT23" s="153"/>
      <c r="AU23" s="153"/>
    </row>
    <row r="24" spans="1:168">
      <c r="A24" s="152">
        <v>11</v>
      </c>
      <c r="B24" s="153"/>
      <c r="C24" s="153" t="s">
        <v>580</v>
      </c>
      <c r="D24" s="153">
        <v>2</v>
      </c>
      <c r="E24" s="153" t="s">
        <v>581</v>
      </c>
      <c r="F24" s="153" t="s">
        <v>592</v>
      </c>
      <c r="G24" s="154" t="s">
        <v>593</v>
      </c>
      <c r="H24" s="153" t="s">
        <v>584</v>
      </c>
      <c r="I24" s="153" t="s">
        <v>556</v>
      </c>
      <c r="J24" s="155" t="s">
        <v>585</v>
      </c>
      <c r="K24" s="153"/>
      <c r="L24" s="153"/>
      <c r="M24" s="153"/>
      <c r="N24" s="153"/>
      <c r="O24" s="153"/>
      <c r="P24" s="153"/>
      <c r="Q24" s="153"/>
      <c r="R24" s="153"/>
      <c r="S24" s="153"/>
      <c r="T24" s="156">
        <v>45370</v>
      </c>
      <c r="U24" s="156"/>
      <c r="V24" s="156"/>
      <c r="W24" s="153"/>
      <c r="X24" s="156" t="e">
        <f t="shared" si="1"/>
        <v>#N/A</v>
      </c>
      <c r="Y24" s="153" t="e" cm="1">
        <f t="array" ref="Y24">INDEX(AB24:AZ24,MATCH(MAX(AB24:AZ24),AB24:AZ24,0)+1)</f>
        <v>#N/A</v>
      </c>
      <c r="Z24" s="153" t="e" cm="1">
        <f t="array" ref="Z24">INDEX(AB24:AZ24,MATCH(MAX(AB24:AZ24),AB24:AZ24,0)+2)</f>
        <v>#N/A</v>
      </c>
      <c r="AA24" s="154"/>
      <c r="AB24" s="153"/>
      <c r="AC24" s="153"/>
      <c r="AD24" s="153"/>
      <c r="AE24" s="153"/>
      <c r="AF24" s="153"/>
      <c r="AG24" s="153"/>
      <c r="AH24" s="153"/>
      <c r="AI24" s="153"/>
      <c r="AJ24" s="153"/>
      <c r="AK24" s="153"/>
      <c r="AL24" s="153"/>
      <c r="AM24" s="153"/>
      <c r="AN24" s="153"/>
      <c r="AO24" s="153"/>
      <c r="AP24" s="153"/>
      <c r="AQ24" s="153"/>
      <c r="AR24" s="153"/>
      <c r="AS24" s="153"/>
      <c r="AT24" s="153"/>
      <c r="AU24" s="153"/>
    </row>
    <row r="25" spans="1:168">
      <c r="A25" s="152">
        <v>8</v>
      </c>
      <c r="B25" s="153"/>
      <c r="C25" s="153" t="s">
        <v>580</v>
      </c>
      <c r="D25" s="153">
        <v>2</v>
      </c>
      <c r="E25" s="153" t="s">
        <v>594</v>
      </c>
      <c r="F25" s="153" t="s">
        <v>595</v>
      </c>
      <c r="G25" s="154" t="s">
        <v>596</v>
      </c>
      <c r="H25" s="153" t="s">
        <v>584</v>
      </c>
      <c r="I25" s="153" t="s">
        <v>556</v>
      </c>
      <c r="J25" s="155" t="s">
        <v>585</v>
      </c>
      <c r="K25" s="153"/>
      <c r="L25" s="153"/>
      <c r="M25" s="153"/>
      <c r="N25" s="153"/>
      <c r="O25" s="153"/>
      <c r="P25" s="153"/>
      <c r="Q25" s="153"/>
      <c r="R25" s="153"/>
      <c r="S25" s="153"/>
      <c r="T25" s="156">
        <v>45370</v>
      </c>
      <c r="U25" s="156"/>
      <c r="V25" s="156"/>
      <c r="W25" s="153"/>
      <c r="X25" s="156" t="e">
        <f t="shared" si="1"/>
        <v>#N/A</v>
      </c>
      <c r="Y25" s="153" t="e" cm="1">
        <f t="array" ref="Y25">INDEX(AB25:AZ25,MATCH(MAX(AB25:AZ25),AB25:AZ25,0)+1)</f>
        <v>#N/A</v>
      </c>
      <c r="Z25" s="153" t="e" cm="1">
        <f t="array" ref="Z25">INDEX(AB25:AZ25,MATCH(MAX(AB25:AZ25),AB25:AZ25,0)+2)</f>
        <v>#N/A</v>
      </c>
      <c r="AA25" s="154"/>
      <c r="AB25" s="153"/>
      <c r="AC25" s="153"/>
      <c r="AD25" s="153"/>
      <c r="AE25" s="153"/>
      <c r="AF25" s="153"/>
      <c r="AG25" s="153"/>
      <c r="AH25" s="153"/>
      <c r="AI25" s="153"/>
      <c r="AJ25" s="153"/>
      <c r="AK25" s="153"/>
      <c r="AL25" s="153"/>
      <c r="AM25" s="153"/>
      <c r="AN25" s="153"/>
      <c r="AO25" s="153"/>
      <c r="AP25" s="153"/>
      <c r="AQ25" s="153"/>
      <c r="AR25" s="153"/>
      <c r="AS25" s="153"/>
      <c r="AT25" s="153"/>
      <c r="AU25" s="153"/>
    </row>
    <row r="26" spans="1:168">
      <c r="A26" s="152"/>
      <c r="B26" s="153"/>
      <c r="C26" s="153" t="s">
        <v>580</v>
      </c>
      <c r="D26" s="153">
        <v>2</v>
      </c>
      <c r="E26" s="153" t="s">
        <v>594</v>
      </c>
      <c r="F26" s="153" t="s">
        <v>597</v>
      </c>
      <c r="G26" s="154" t="s">
        <v>598</v>
      </c>
      <c r="H26" s="153" t="s">
        <v>584</v>
      </c>
      <c r="I26" s="153" t="s">
        <v>556</v>
      </c>
      <c r="J26" s="155" t="s">
        <v>585</v>
      </c>
      <c r="K26" s="153"/>
      <c r="L26" s="153"/>
      <c r="M26" s="153"/>
      <c r="N26" s="153"/>
      <c r="O26" s="153"/>
      <c r="P26" s="153"/>
      <c r="Q26" s="153"/>
      <c r="R26" s="153"/>
      <c r="S26" s="153"/>
      <c r="T26" s="156">
        <v>45370</v>
      </c>
      <c r="U26" s="156"/>
      <c r="V26" s="156"/>
      <c r="W26" s="153"/>
      <c r="X26" s="156" t="e">
        <f t="shared" si="1"/>
        <v>#N/A</v>
      </c>
      <c r="Y26" s="153" t="e" cm="1">
        <f t="array" ref="Y26">INDEX(AB26:AZ26,MATCH(MAX(AB26:AZ26),AB26:AZ26,0)+1)</f>
        <v>#N/A</v>
      </c>
      <c r="Z26" s="153" t="e" cm="1">
        <f t="array" ref="Z26">INDEX(AB26:AZ26,MATCH(MAX(AB26:AZ26),AB26:AZ26,0)+2)</f>
        <v>#N/A</v>
      </c>
      <c r="AA26" s="154"/>
      <c r="AB26" s="153"/>
      <c r="AC26" s="153"/>
      <c r="AD26" s="153"/>
      <c r="AE26" s="153"/>
      <c r="AF26" s="153"/>
      <c r="AG26" s="153"/>
      <c r="AH26" s="153"/>
      <c r="AI26" s="153"/>
      <c r="AJ26" s="153"/>
      <c r="AK26" s="153"/>
      <c r="AL26" s="153"/>
      <c r="AM26" s="153"/>
      <c r="AN26" s="153"/>
      <c r="AO26" s="153"/>
      <c r="AP26" s="153"/>
      <c r="AQ26" s="153"/>
      <c r="AR26" s="153"/>
      <c r="AS26" s="153"/>
      <c r="AT26" s="153"/>
      <c r="AU26" s="153"/>
    </row>
    <row r="27" spans="1:168">
      <c r="A27" s="152"/>
      <c r="B27" s="153"/>
      <c r="C27" s="153" t="s">
        <v>580</v>
      </c>
      <c r="D27" s="153">
        <v>2</v>
      </c>
      <c r="E27" s="153" t="s">
        <v>594</v>
      </c>
      <c r="F27" s="153" t="s">
        <v>599</v>
      </c>
      <c r="G27" s="154" t="s">
        <v>600</v>
      </c>
      <c r="H27" s="153" t="s">
        <v>584</v>
      </c>
      <c r="I27" s="153" t="s">
        <v>556</v>
      </c>
      <c r="J27" s="155" t="s">
        <v>585</v>
      </c>
      <c r="K27" s="153"/>
      <c r="L27" s="153"/>
      <c r="M27" s="153"/>
      <c r="N27" s="153"/>
      <c r="O27" s="153"/>
      <c r="P27" s="153"/>
      <c r="Q27" s="153"/>
      <c r="R27" s="153"/>
      <c r="S27" s="153"/>
      <c r="T27" s="156">
        <v>45370</v>
      </c>
      <c r="U27" s="156"/>
      <c r="V27" s="156"/>
      <c r="W27" s="153"/>
      <c r="X27" s="156" t="e">
        <f t="shared" si="1"/>
        <v>#N/A</v>
      </c>
      <c r="Y27" s="153" t="e" cm="1">
        <f t="array" ref="Y27">INDEX(AB27:AZ27,MATCH(MAX(AB27:AZ27),AB27:AZ27,0)+1)</f>
        <v>#N/A</v>
      </c>
      <c r="Z27" s="153" t="e" cm="1">
        <f t="array" ref="Z27">INDEX(AB27:AZ27,MATCH(MAX(AB27:AZ27),AB27:AZ27,0)+2)</f>
        <v>#N/A</v>
      </c>
      <c r="AA27" s="154"/>
      <c r="AB27" s="153"/>
      <c r="AC27" s="153"/>
      <c r="AD27" s="153"/>
      <c r="AE27" s="153"/>
      <c r="AF27" s="153"/>
      <c r="AG27" s="153"/>
      <c r="AH27" s="153"/>
      <c r="AI27" s="153"/>
      <c r="AJ27" s="153"/>
      <c r="AK27" s="153"/>
      <c r="AL27" s="153"/>
      <c r="AM27" s="153"/>
      <c r="AN27" s="153"/>
      <c r="AO27" s="153"/>
      <c r="AP27" s="153"/>
      <c r="AQ27" s="153"/>
      <c r="AR27" s="153"/>
      <c r="AS27" s="153"/>
      <c r="AT27" s="153"/>
      <c r="AU27" s="153"/>
    </row>
    <row r="28" spans="1:168">
      <c r="A28" s="152"/>
      <c r="B28" s="153"/>
      <c r="C28" s="153" t="s">
        <v>580</v>
      </c>
      <c r="D28" s="153">
        <v>2</v>
      </c>
      <c r="E28" s="153" t="s">
        <v>594</v>
      </c>
      <c r="F28" s="153" t="s">
        <v>601</v>
      </c>
      <c r="G28" s="154" t="s">
        <v>602</v>
      </c>
      <c r="H28" s="153" t="s">
        <v>584</v>
      </c>
      <c r="I28" s="153" t="s">
        <v>556</v>
      </c>
      <c r="J28" s="155" t="s">
        <v>585</v>
      </c>
      <c r="K28" s="153"/>
      <c r="L28" s="153"/>
      <c r="M28" s="153"/>
      <c r="N28" s="153"/>
      <c r="O28" s="153"/>
      <c r="P28" s="153"/>
      <c r="Q28" s="153"/>
      <c r="R28" s="153"/>
      <c r="S28" s="153"/>
      <c r="T28" s="156">
        <v>45370</v>
      </c>
      <c r="U28" s="156"/>
      <c r="V28" s="156"/>
      <c r="W28" s="153"/>
      <c r="X28" s="156" t="e">
        <f t="shared" si="1"/>
        <v>#N/A</v>
      </c>
      <c r="Y28" s="153" t="e" cm="1">
        <f t="array" ref="Y28">INDEX(AB28:AZ28,MATCH(MAX(AB28:AZ28),AB28:AZ28,0)+1)</f>
        <v>#N/A</v>
      </c>
      <c r="Z28" s="153" t="e" cm="1">
        <f t="array" ref="Z28">INDEX(AB28:AZ28,MATCH(MAX(AB28:AZ28),AB28:AZ28,0)+2)</f>
        <v>#N/A</v>
      </c>
      <c r="AA28" s="154"/>
      <c r="AB28" s="153"/>
      <c r="AC28" s="153"/>
      <c r="AD28" s="153"/>
      <c r="AE28" s="153"/>
      <c r="AF28" s="153"/>
      <c r="AG28" s="153"/>
      <c r="AH28" s="153"/>
      <c r="AI28" s="153"/>
      <c r="AJ28" s="153"/>
      <c r="AK28" s="153"/>
      <c r="AL28" s="153"/>
      <c r="AM28" s="153"/>
      <c r="AN28" s="153"/>
      <c r="AO28" s="153"/>
      <c r="AP28" s="153"/>
      <c r="AQ28" s="153"/>
      <c r="AR28" s="153"/>
      <c r="AS28" s="153"/>
      <c r="AT28" s="153"/>
      <c r="AU28" s="153"/>
    </row>
    <row r="29" spans="1:168">
      <c r="A29" s="152">
        <v>9</v>
      </c>
      <c r="B29" s="153"/>
      <c r="C29" s="153" t="s">
        <v>580</v>
      </c>
      <c r="D29" s="153">
        <v>2</v>
      </c>
      <c r="E29" s="153" t="s">
        <v>594</v>
      </c>
      <c r="F29" s="153" t="s">
        <v>603</v>
      </c>
      <c r="G29" s="154" t="s">
        <v>604</v>
      </c>
      <c r="H29" s="153" t="s">
        <v>584</v>
      </c>
      <c r="I29" s="153" t="s">
        <v>556</v>
      </c>
      <c r="J29" s="155" t="s">
        <v>585</v>
      </c>
      <c r="K29" s="153"/>
      <c r="L29" s="153"/>
      <c r="M29" s="153"/>
      <c r="N29" s="153"/>
      <c r="O29" s="153"/>
      <c r="P29" s="153"/>
      <c r="Q29" s="153"/>
      <c r="R29" s="153"/>
      <c r="S29" s="153"/>
      <c r="T29" s="156">
        <v>45370</v>
      </c>
      <c r="U29" s="156"/>
      <c r="V29" s="156"/>
      <c r="W29" s="156"/>
      <c r="X29" s="156" t="e">
        <f t="shared" si="1"/>
        <v>#N/A</v>
      </c>
      <c r="Y29" s="153" t="e" cm="1">
        <f t="array" ref="Y29">INDEX(AB29:AZ29,MATCH(MAX(AB29:AZ29),AB29:AZ29,0)+1)</f>
        <v>#N/A</v>
      </c>
      <c r="Z29" s="153" t="e" cm="1">
        <f t="array" ref="Z29">INDEX(AB29:AZ29,MATCH(MAX(AB29:AZ29),AB29:AZ29,0)+2)</f>
        <v>#N/A</v>
      </c>
      <c r="AA29" s="154"/>
      <c r="AB29" s="153"/>
      <c r="AC29" s="153"/>
      <c r="AD29" s="153"/>
      <c r="AE29" s="153"/>
      <c r="AF29" s="153"/>
      <c r="AG29" s="153"/>
      <c r="AH29" s="153"/>
      <c r="AI29" s="153"/>
      <c r="AJ29" s="153"/>
      <c r="AK29" s="153"/>
      <c r="AL29" s="153"/>
      <c r="AM29" s="153"/>
      <c r="AN29" s="153"/>
      <c r="AO29" s="153"/>
      <c r="AP29" s="153"/>
      <c r="AQ29" s="153"/>
      <c r="AR29" s="153"/>
      <c r="AS29" s="153"/>
      <c r="AT29" s="153"/>
      <c r="AU29" s="153"/>
    </row>
    <row r="30" spans="1:168">
      <c r="A30" s="152"/>
      <c r="B30" s="153"/>
      <c r="C30" s="153" t="s">
        <v>580</v>
      </c>
      <c r="D30" s="153">
        <v>2</v>
      </c>
      <c r="E30" s="153" t="s">
        <v>594</v>
      </c>
      <c r="F30" s="153" t="s">
        <v>605</v>
      </c>
      <c r="G30" s="154" t="s">
        <v>606</v>
      </c>
      <c r="H30" s="153" t="s">
        <v>584</v>
      </c>
      <c r="I30" s="153" t="s">
        <v>556</v>
      </c>
      <c r="J30" s="155" t="s">
        <v>585</v>
      </c>
      <c r="K30" s="153"/>
      <c r="L30" s="153"/>
      <c r="M30" s="153"/>
      <c r="N30" s="153"/>
      <c r="O30" s="153"/>
      <c r="P30" s="153"/>
      <c r="Q30" s="153"/>
      <c r="R30" s="153"/>
      <c r="S30" s="153"/>
      <c r="T30" s="156">
        <v>45370</v>
      </c>
      <c r="U30" s="156"/>
      <c r="V30" s="156"/>
      <c r="W30" s="156"/>
      <c r="X30" s="156" t="e">
        <f t="shared" si="1"/>
        <v>#N/A</v>
      </c>
      <c r="Y30" s="153" t="e" cm="1">
        <f t="array" ref="Y30">INDEX(AB30:AZ30,MATCH(MAX(AB30:AZ30),AB30:AZ30,0)+1)</f>
        <v>#N/A</v>
      </c>
      <c r="Z30" s="153" t="e" cm="1">
        <f t="array" ref="Z30">INDEX(AB30:AZ30,MATCH(MAX(AB30:AZ30),AB30:AZ30,0)+2)</f>
        <v>#N/A</v>
      </c>
      <c r="AA30" s="154"/>
      <c r="AB30" s="153"/>
      <c r="AC30" s="153"/>
      <c r="AD30" s="153"/>
      <c r="AE30" s="153"/>
      <c r="AF30" s="153"/>
      <c r="AG30" s="153"/>
      <c r="AH30" s="153"/>
      <c r="AI30" s="153"/>
      <c r="AJ30" s="153"/>
      <c r="AK30" s="153"/>
      <c r="AL30" s="153"/>
      <c r="AM30" s="153"/>
      <c r="AN30" s="153"/>
      <c r="AO30" s="153"/>
      <c r="AP30" s="153"/>
      <c r="AQ30" s="153"/>
      <c r="AR30" s="153"/>
      <c r="AS30" s="153"/>
      <c r="AT30" s="153"/>
      <c r="AU30" s="153"/>
    </row>
    <row r="31" spans="1:168">
      <c r="A31" s="152">
        <v>12</v>
      </c>
      <c r="B31" s="153"/>
      <c r="C31" s="153" t="s">
        <v>580</v>
      </c>
      <c r="D31" s="153">
        <v>2</v>
      </c>
      <c r="E31" s="153" t="s">
        <v>607</v>
      </c>
      <c r="F31" s="153" t="s">
        <v>608</v>
      </c>
      <c r="G31" s="154" t="s">
        <v>609</v>
      </c>
      <c r="H31" s="153" t="s">
        <v>584</v>
      </c>
      <c r="I31" s="153" t="s">
        <v>556</v>
      </c>
      <c r="J31" s="155" t="s">
        <v>585</v>
      </c>
      <c r="K31" s="153"/>
      <c r="L31" s="153"/>
      <c r="M31" s="153"/>
      <c r="N31" s="153"/>
      <c r="O31" s="153"/>
      <c r="P31" s="153"/>
      <c r="Q31" s="153"/>
      <c r="R31" s="153"/>
      <c r="S31" s="153"/>
      <c r="T31" s="156">
        <v>45377</v>
      </c>
      <c r="U31" s="156"/>
      <c r="V31" s="156"/>
      <c r="W31" s="153"/>
      <c r="X31" s="156" t="e">
        <f t="shared" si="1"/>
        <v>#N/A</v>
      </c>
      <c r="Y31" s="153" t="e" cm="1">
        <f t="array" ref="Y31">INDEX(AB31:AZ31,MATCH(MAX(AB31:AZ31),AB31:AZ31,0)+1)</f>
        <v>#N/A</v>
      </c>
      <c r="Z31" s="153" t="e" cm="1">
        <f t="array" ref="Z31">INDEX(AB31:AZ31,MATCH(MAX(AB31:AZ31),AB31:AZ31,0)+2)</f>
        <v>#N/A</v>
      </c>
      <c r="AA31" s="154"/>
      <c r="AB31" s="153"/>
      <c r="AC31" s="153"/>
      <c r="AD31" s="153"/>
      <c r="AE31" s="153"/>
      <c r="AF31" s="153"/>
      <c r="AG31" s="153"/>
      <c r="AH31" s="153"/>
      <c r="AI31" s="153"/>
      <c r="AJ31" s="153"/>
      <c r="AK31" s="153"/>
      <c r="AL31" s="153"/>
      <c r="AM31" s="153"/>
      <c r="AN31" s="153"/>
      <c r="AO31" s="153"/>
      <c r="AP31" s="153"/>
      <c r="AQ31" s="153"/>
      <c r="AR31" s="153"/>
      <c r="AS31" s="153"/>
      <c r="AT31" s="153"/>
      <c r="AU31" s="153"/>
    </row>
    <row r="32" spans="1:168">
      <c r="A32" s="152">
        <v>13</v>
      </c>
      <c r="B32" s="153"/>
      <c r="C32" s="153" t="s">
        <v>610</v>
      </c>
      <c r="D32" s="153">
        <v>2</v>
      </c>
      <c r="E32" s="153" t="s">
        <v>611</v>
      </c>
      <c r="F32" s="153" t="s">
        <v>612</v>
      </c>
      <c r="G32" s="154" t="s">
        <v>613</v>
      </c>
      <c r="H32" s="153" t="s">
        <v>584</v>
      </c>
      <c r="I32" s="153" t="s">
        <v>556</v>
      </c>
      <c r="J32" s="155" t="s">
        <v>585</v>
      </c>
      <c r="K32" s="153"/>
      <c r="L32" s="153"/>
      <c r="M32" s="153"/>
      <c r="N32" s="153"/>
      <c r="O32" s="153"/>
      <c r="P32" s="153"/>
      <c r="Q32" s="153"/>
      <c r="R32" s="153"/>
      <c r="S32" s="153"/>
      <c r="T32" s="156">
        <v>45384</v>
      </c>
      <c r="U32" s="156"/>
      <c r="V32" s="156"/>
      <c r="W32" s="153"/>
      <c r="X32" s="156" t="e">
        <f t="shared" si="1"/>
        <v>#N/A</v>
      </c>
      <c r="Y32" s="153" t="e" cm="1">
        <f t="array" ref="Y32">INDEX(AB32:AZ32,MATCH(MAX(AB32:AZ32),AB32:AZ32,0)+1)</f>
        <v>#N/A</v>
      </c>
      <c r="Z32" s="153" t="e" cm="1">
        <f t="array" ref="Z32">INDEX(AB32:AZ32,MATCH(MAX(AB32:AZ32),AB32:AZ32,0)+2)</f>
        <v>#N/A</v>
      </c>
      <c r="AA32" s="154"/>
      <c r="AB32" s="153"/>
      <c r="AC32" s="153"/>
      <c r="AD32" s="153"/>
      <c r="AE32" s="153"/>
      <c r="AF32" s="153"/>
      <c r="AG32" s="153"/>
      <c r="AH32" s="153"/>
      <c r="AI32" s="153"/>
      <c r="AJ32" s="153"/>
      <c r="AK32" s="153"/>
      <c r="AL32" s="153"/>
      <c r="AM32" s="153"/>
      <c r="AN32" s="153"/>
      <c r="AO32" s="153"/>
      <c r="AP32" s="153"/>
      <c r="AQ32" s="153"/>
      <c r="AR32" s="153"/>
      <c r="AS32" s="153"/>
      <c r="AT32" s="153"/>
      <c r="AU32" s="153"/>
    </row>
    <row r="33" spans="1:168">
      <c r="A33" s="152"/>
      <c r="B33" s="153"/>
      <c r="C33" s="153" t="s">
        <v>610</v>
      </c>
      <c r="D33" s="153">
        <v>2</v>
      </c>
      <c r="E33" s="153" t="s">
        <v>581</v>
      </c>
      <c r="F33" s="153" t="s">
        <v>614</v>
      </c>
      <c r="G33" s="154" t="s">
        <v>615</v>
      </c>
      <c r="H33" s="153" t="s">
        <v>584</v>
      </c>
      <c r="I33" s="153" t="s">
        <v>556</v>
      </c>
      <c r="J33" s="155" t="s">
        <v>585</v>
      </c>
      <c r="K33" s="153"/>
      <c r="L33" s="153"/>
      <c r="M33" s="153"/>
      <c r="N33" s="153"/>
      <c r="O33" s="153"/>
      <c r="P33" s="153"/>
      <c r="Q33" s="153"/>
      <c r="R33" s="153"/>
      <c r="S33" s="153"/>
      <c r="T33" s="156">
        <v>45384</v>
      </c>
      <c r="U33" s="156"/>
      <c r="V33" s="156"/>
      <c r="W33" s="153"/>
      <c r="X33" s="156" t="e">
        <f t="shared" si="1"/>
        <v>#N/A</v>
      </c>
      <c r="Y33" s="153" t="e" cm="1">
        <f t="array" ref="Y33">INDEX(AB33:AZ33,MATCH(MAX(AB33:AZ33),AB33:AZ33,0)+1)</f>
        <v>#N/A</v>
      </c>
      <c r="Z33" s="153" t="e" cm="1">
        <f t="array" ref="Z33">INDEX(AB33:AZ33,MATCH(MAX(AB33:AZ33),AB33:AZ33,0)+2)</f>
        <v>#N/A</v>
      </c>
      <c r="AA33" s="154"/>
      <c r="AB33" s="153"/>
      <c r="AC33" s="153"/>
      <c r="AD33" s="153"/>
      <c r="AE33" s="153"/>
      <c r="AF33" s="153"/>
      <c r="AG33" s="153"/>
      <c r="AH33" s="153"/>
      <c r="AI33" s="153"/>
      <c r="AJ33" s="153"/>
      <c r="AK33" s="153"/>
      <c r="AL33" s="153"/>
      <c r="AM33" s="153"/>
      <c r="AN33" s="153"/>
      <c r="AO33" s="153"/>
      <c r="AP33" s="153"/>
      <c r="AQ33" s="153"/>
      <c r="AR33" s="153"/>
      <c r="AS33" s="153"/>
      <c r="AT33" s="153"/>
      <c r="AU33" s="153"/>
    </row>
    <row r="34" spans="1:168">
      <c r="A34" s="152"/>
      <c r="B34" s="153"/>
      <c r="C34" s="153" t="s">
        <v>610</v>
      </c>
      <c r="D34" s="153">
        <v>2</v>
      </c>
      <c r="E34" s="153" t="s">
        <v>581</v>
      </c>
      <c r="F34" s="153" t="s">
        <v>616</v>
      </c>
      <c r="G34" s="154" t="s">
        <v>617</v>
      </c>
      <c r="H34" s="153" t="s">
        <v>584</v>
      </c>
      <c r="I34" s="153" t="s">
        <v>556</v>
      </c>
      <c r="J34" s="155" t="s">
        <v>585</v>
      </c>
      <c r="K34" s="153"/>
      <c r="L34" s="153"/>
      <c r="M34" s="153"/>
      <c r="N34" s="153"/>
      <c r="O34" s="153"/>
      <c r="P34" s="153"/>
      <c r="Q34" s="153"/>
      <c r="R34" s="153"/>
      <c r="S34" s="153"/>
      <c r="T34" s="156">
        <v>45384</v>
      </c>
      <c r="U34" s="156"/>
      <c r="V34" s="156"/>
      <c r="W34" s="153"/>
      <c r="X34" s="156" t="e">
        <f t="shared" si="1"/>
        <v>#N/A</v>
      </c>
      <c r="Y34" s="153" t="e" cm="1">
        <f t="array" ref="Y34">INDEX(AB34:AZ34,MATCH(MAX(AB34:AZ34),AB34:AZ34,0)+1)</f>
        <v>#N/A</v>
      </c>
      <c r="Z34" s="153" t="e" cm="1">
        <f t="array" ref="Z34">INDEX(AB34:AZ34,MATCH(MAX(AB34:AZ34),AB34:AZ34,0)+2)</f>
        <v>#N/A</v>
      </c>
      <c r="AA34" s="154"/>
      <c r="AB34" s="153"/>
      <c r="AC34" s="153"/>
      <c r="AD34" s="153"/>
      <c r="AE34" s="153"/>
      <c r="AF34" s="153"/>
      <c r="AG34" s="153"/>
      <c r="AH34" s="153"/>
      <c r="AI34" s="153"/>
      <c r="AJ34" s="153"/>
      <c r="AK34" s="153"/>
      <c r="AL34" s="153"/>
      <c r="AM34" s="153"/>
      <c r="AN34" s="153"/>
      <c r="AO34" s="153"/>
      <c r="AP34" s="153"/>
      <c r="AQ34" s="153"/>
      <c r="AR34" s="153"/>
      <c r="AS34" s="153"/>
      <c r="AT34" s="153"/>
      <c r="AU34" s="153"/>
    </row>
    <row r="35" spans="1:168">
      <c r="A35" s="152"/>
      <c r="B35" s="153"/>
      <c r="C35" s="153" t="s">
        <v>610</v>
      </c>
      <c r="D35" s="153">
        <v>2</v>
      </c>
      <c r="E35" s="153" t="s">
        <v>581</v>
      </c>
      <c r="F35" s="153" t="s">
        <v>618</v>
      </c>
      <c r="G35" s="154" t="s">
        <v>591</v>
      </c>
      <c r="H35" s="153" t="s">
        <v>584</v>
      </c>
      <c r="I35" s="153" t="s">
        <v>556</v>
      </c>
      <c r="J35" s="155" t="s">
        <v>585</v>
      </c>
      <c r="K35" s="153"/>
      <c r="L35" s="153"/>
      <c r="M35" s="153"/>
      <c r="N35" s="153"/>
      <c r="O35" s="153"/>
      <c r="P35" s="153"/>
      <c r="Q35" s="153"/>
      <c r="R35" s="153"/>
      <c r="S35" s="153"/>
      <c r="T35" s="156">
        <v>45384</v>
      </c>
      <c r="U35" s="156"/>
      <c r="V35" s="156"/>
      <c r="W35" s="153"/>
      <c r="X35" s="156" t="e">
        <f t="shared" si="1"/>
        <v>#N/A</v>
      </c>
      <c r="Y35" s="153" t="e" cm="1">
        <f t="array" ref="Y35">INDEX(AB35:AZ35,MATCH(MAX(AB35:AZ35),AB35:AZ35,0)+1)</f>
        <v>#N/A</v>
      </c>
      <c r="Z35" s="153" t="e" cm="1">
        <f t="array" ref="Z35">INDEX(AB35:AZ35,MATCH(MAX(AB35:AZ35),AB35:AZ35,0)+2)</f>
        <v>#N/A</v>
      </c>
      <c r="AA35" s="154"/>
      <c r="AB35" s="153"/>
      <c r="AC35" s="153"/>
      <c r="AD35" s="153"/>
      <c r="AE35" s="153"/>
      <c r="AF35" s="153"/>
      <c r="AG35" s="153"/>
      <c r="AH35" s="153"/>
      <c r="AI35" s="153"/>
      <c r="AJ35" s="153"/>
      <c r="AK35" s="153"/>
      <c r="AL35" s="153"/>
      <c r="AM35" s="153"/>
      <c r="AN35" s="153"/>
      <c r="AO35" s="153"/>
      <c r="AP35" s="153"/>
      <c r="AQ35" s="153"/>
      <c r="AR35" s="153"/>
      <c r="AS35" s="153"/>
      <c r="AT35" s="153"/>
      <c r="AU35" s="153"/>
    </row>
    <row r="36" spans="1:168">
      <c r="A36" s="152">
        <v>16</v>
      </c>
      <c r="B36" s="153"/>
      <c r="C36" s="153" t="s">
        <v>610</v>
      </c>
      <c r="D36" s="153">
        <v>2</v>
      </c>
      <c r="E36" s="153" t="s">
        <v>581</v>
      </c>
      <c r="F36" s="153" t="s">
        <v>619</v>
      </c>
      <c r="G36" s="154" t="s">
        <v>620</v>
      </c>
      <c r="H36" s="153" t="s">
        <v>584</v>
      </c>
      <c r="I36" s="153" t="s">
        <v>556</v>
      </c>
      <c r="J36" s="155" t="s">
        <v>585</v>
      </c>
      <c r="K36" s="153"/>
      <c r="L36" s="153"/>
      <c r="M36" s="153"/>
      <c r="N36" s="153"/>
      <c r="O36" s="153"/>
      <c r="P36" s="153"/>
      <c r="Q36" s="153"/>
      <c r="R36" s="153"/>
      <c r="S36" s="153"/>
      <c r="T36" s="156">
        <v>45384</v>
      </c>
      <c r="U36" s="156"/>
      <c r="V36" s="156"/>
      <c r="W36" s="153"/>
      <c r="X36" s="156" t="e">
        <f t="shared" si="1"/>
        <v>#N/A</v>
      </c>
      <c r="Y36" s="153" t="e" cm="1">
        <f t="array" ref="Y36">INDEX(AB36:AZ36,MATCH(MAX(AB36:AZ36),AB36:AZ36,0)+1)</f>
        <v>#N/A</v>
      </c>
      <c r="Z36" s="153" t="e" cm="1">
        <f t="array" ref="Z36">INDEX(AB36:AZ36,MATCH(MAX(AB36:AZ36),AB36:AZ36,0)+2)</f>
        <v>#N/A</v>
      </c>
      <c r="AA36" s="154"/>
      <c r="AB36" s="153"/>
      <c r="AC36" s="153"/>
      <c r="AD36" s="153"/>
      <c r="AE36" s="153"/>
      <c r="AF36" s="153"/>
      <c r="AG36" s="153"/>
      <c r="AH36" s="153"/>
      <c r="AI36" s="153"/>
      <c r="AJ36" s="153"/>
      <c r="AK36" s="153"/>
      <c r="AL36" s="153"/>
      <c r="AM36" s="153"/>
      <c r="AN36" s="153"/>
      <c r="AO36" s="153"/>
      <c r="AP36" s="153"/>
      <c r="AQ36" s="153"/>
      <c r="AR36" s="153"/>
      <c r="AS36" s="153"/>
      <c r="AT36" s="153"/>
      <c r="AU36" s="153"/>
    </row>
    <row r="37" spans="1:168">
      <c r="A37" s="152">
        <v>14</v>
      </c>
      <c r="B37" s="153"/>
      <c r="C37" s="153" t="s">
        <v>610</v>
      </c>
      <c r="D37" s="153">
        <v>2</v>
      </c>
      <c r="E37" s="153" t="s">
        <v>594</v>
      </c>
      <c r="F37" s="153" t="s">
        <v>621</v>
      </c>
      <c r="G37" s="154" t="s">
        <v>622</v>
      </c>
      <c r="H37" s="153" t="s">
        <v>584</v>
      </c>
      <c r="I37" s="153" t="s">
        <v>556</v>
      </c>
      <c r="J37" s="155" t="s">
        <v>585</v>
      </c>
      <c r="K37" s="153"/>
      <c r="L37" s="153"/>
      <c r="M37" s="153"/>
      <c r="N37" s="153"/>
      <c r="O37" s="153"/>
      <c r="P37" s="153"/>
      <c r="Q37" s="153"/>
      <c r="R37" s="153"/>
      <c r="S37" s="153"/>
      <c r="T37" s="156">
        <v>45384</v>
      </c>
      <c r="U37" s="156"/>
      <c r="V37" s="156"/>
      <c r="W37" s="153"/>
      <c r="X37" s="156" t="e">
        <f t="shared" si="1"/>
        <v>#N/A</v>
      </c>
      <c r="Y37" s="153" t="e" cm="1">
        <f t="array" ref="Y37">INDEX(AB37:AZ37,MATCH(MAX(AB37:AZ37),AB37:AZ37,0)+1)</f>
        <v>#N/A</v>
      </c>
      <c r="Z37" s="153" t="e" cm="1">
        <f t="array" ref="Z37">INDEX(AB37:AZ37,MATCH(MAX(AB37:AZ37),AB37:AZ37,0)+2)</f>
        <v>#N/A</v>
      </c>
      <c r="AA37" s="154"/>
      <c r="AB37" s="153"/>
      <c r="AC37" s="153"/>
      <c r="AD37" s="153"/>
      <c r="AE37" s="153"/>
      <c r="AF37" s="153"/>
      <c r="AG37" s="153"/>
      <c r="AH37" s="153"/>
      <c r="AI37" s="153"/>
      <c r="AJ37" s="153"/>
      <c r="AK37" s="153"/>
      <c r="AL37" s="153"/>
      <c r="AM37" s="153"/>
      <c r="AN37" s="153"/>
      <c r="AO37" s="153"/>
      <c r="AP37" s="153"/>
      <c r="AQ37" s="153"/>
      <c r="AR37" s="153"/>
      <c r="AS37" s="153"/>
      <c r="AT37" s="153"/>
      <c r="AU37" s="153"/>
    </row>
    <row r="38" spans="1:168">
      <c r="A38" s="152">
        <v>15</v>
      </c>
      <c r="B38" s="153"/>
      <c r="C38" s="153" t="s">
        <v>610</v>
      </c>
      <c r="D38" s="153">
        <v>2</v>
      </c>
      <c r="E38" s="153" t="s">
        <v>594</v>
      </c>
      <c r="F38" s="153" t="s">
        <v>623</v>
      </c>
      <c r="G38" s="154" t="s">
        <v>624</v>
      </c>
      <c r="H38" s="153" t="s">
        <v>584</v>
      </c>
      <c r="I38" s="153" t="s">
        <v>556</v>
      </c>
      <c r="J38" s="155" t="s">
        <v>585</v>
      </c>
      <c r="K38" s="153"/>
      <c r="L38" s="153"/>
      <c r="M38" s="153"/>
      <c r="N38" s="153"/>
      <c r="O38" s="153"/>
      <c r="P38" s="153"/>
      <c r="Q38" s="153"/>
      <c r="R38" s="153"/>
      <c r="S38" s="153"/>
      <c r="T38" s="156">
        <v>45384</v>
      </c>
      <c r="U38" s="156"/>
      <c r="V38" s="156"/>
      <c r="W38" s="156"/>
      <c r="X38" s="156" t="e">
        <f t="shared" si="1"/>
        <v>#N/A</v>
      </c>
      <c r="Y38" s="153" t="e" cm="1">
        <f t="array" ref="Y38">INDEX(AB38:AZ38,MATCH(MAX(AB38:AZ38),AB38:AZ38,0)+1)</f>
        <v>#N/A</v>
      </c>
      <c r="Z38" s="153" t="e" cm="1">
        <f t="array" ref="Z38">INDEX(AB38:AZ38,MATCH(MAX(AB38:AZ38),AB38:AZ38,0)+2)</f>
        <v>#N/A</v>
      </c>
      <c r="AA38" s="154"/>
      <c r="AB38" s="153"/>
      <c r="AC38" s="153"/>
      <c r="AD38" s="153"/>
      <c r="AE38" s="153"/>
      <c r="AF38" s="153"/>
      <c r="AG38" s="153"/>
      <c r="AH38" s="153"/>
      <c r="AI38" s="153"/>
      <c r="AJ38" s="153"/>
      <c r="AK38" s="153"/>
      <c r="AL38" s="153"/>
      <c r="AM38" s="153"/>
      <c r="AN38" s="153"/>
      <c r="AO38" s="153"/>
      <c r="AP38" s="153"/>
      <c r="AQ38" s="153"/>
      <c r="AR38" s="153"/>
      <c r="AS38" s="153"/>
      <c r="AT38" s="153"/>
      <c r="AU38" s="153"/>
    </row>
    <row r="39" spans="1:168">
      <c r="A39" s="152"/>
      <c r="B39" s="153"/>
      <c r="C39" s="153" t="s">
        <v>610</v>
      </c>
      <c r="D39" s="153">
        <v>2</v>
      </c>
      <c r="E39" s="153" t="s">
        <v>594</v>
      </c>
      <c r="F39" s="153" t="s">
        <v>625</v>
      </c>
      <c r="G39" s="154" t="s">
        <v>626</v>
      </c>
      <c r="H39" s="153" t="s">
        <v>584</v>
      </c>
      <c r="I39" s="153" t="s">
        <v>556</v>
      </c>
      <c r="J39" s="155" t="s">
        <v>585</v>
      </c>
      <c r="K39" s="153"/>
      <c r="L39" s="153"/>
      <c r="M39" s="153"/>
      <c r="N39" s="153"/>
      <c r="O39" s="153"/>
      <c r="P39" s="153"/>
      <c r="Q39" s="153"/>
      <c r="R39" s="153"/>
      <c r="S39" s="153"/>
      <c r="T39" s="156">
        <v>45384</v>
      </c>
      <c r="U39" s="156"/>
      <c r="V39" s="156"/>
      <c r="W39" s="156"/>
      <c r="X39" s="156" t="e">
        <f t="shared" si="1"/>
        <v>#N/A</v>
      </c>
      <c r="Y39" s="153" t="e" cm="1">
        <f t="array" ref="Y39">INDEX(AB39:AZ39,MATCH(MAX(AB39:AZ39),AB39:AZ39,0)+1)</f>
        <v>#N/A</v>
      </c>
      <c r="Z39" s="153" t="e" cm="1">
        <f t="array" ref="Z39">INDEX(AB39:AZ39,MATCH(MAX(AB39:AZ39),AB39:AZ39,0)+2)</f>
        <v>#N/A</v>
      </c>
      <c r="AA39" s="154"/>
      <c r="AB39" s="153"/>
      <c r="AC39" s="153"/>
      <c r="AD39" s="153"/>
      <c r="AE39" s="153"/>
      <c r="AF39" s="153"/>
      <c r="AG39" s="153"/>
      <c r="AH39" s="153"/>
      <c r="AI39" s="153"/>
      <c r="AJ39" s="153"/>
      <c r="AK39" s="153"/>
      <c r="AL39" s="153"/>
      <c r="AM39" s="153"/>
      <c r="AN39" s="153"/>
      <c r="AO39" s="153"/>
      <c r="AP39" s="153"/>
      <c r="AQ39" s="153"/>
      <c r="AR39" s="153"/>
      <c r="AS39" s="153"/>
      <c r="AT39" s="153"/>
      <c r="AU39" s="153"/>
    </row>
    <row r="40" spans="1:168">
      <c r="A40" s="152">
        <v>17</v>
      </c>
      <c r="B40" s="153"/>
      <c r="C40" s="153" t="s">
        <v>610</v>
      </c>
      <c r="D40" s="153">
        <v>2</v>
      </c>
      <c r="E40" s="153" t="s">
        <v>607</v>
      </c>
      <c r="F40" s="153" t="s">
        <v>627</v>
      </c>
      <c r="G40" s="154" t="s">
        <v>628</v>
      </c>
      <c r="H40" s="153" t="s">
        <v>584</v>
      </c>
      <c r="I40" s="153" t="s">
        <v>556</v>
      </c>
      <c r="J40" s="155" t="s">
        <v>585</v>
      </c>
      <c r="K40" s="153"/>
      <c r="L40" s="153"/>
      <c r="M40" s="153"/>
      <c r="N40" s="153"/>
      <c r="O40" s="153"/>
      <c r="P40" s="153"/>
      <c r="Q40" s="153"/>
      <c r="R40" s="153"/>
      <c r="S40" s="153"/>
      <c r="T40" s="156">
        <v>45388</v>
      </c>
      <c r="U40" s="156"/>
      <c r="V40" s="156"/>
      <c r="W40" s="153"/>
      <c r="X40" s="156" t="e">
        <f t="shared" si="1"/>
        <v>#N/A</v>
      </c>
      <c r="Y40" s="153" t="e" cm="1">
        <f t="array" ref="Y40">INDEX(AB40:AZ40,MATCH(MAX(AB40:AZ40),AB40:AZ40,0)+1)</f>
        <v>#N/A</v>
      </c>
      <c r="Z40" s="153" t="e" cm="1">
        <f t="array" ref="Z40">INDEX(AB40:AZ40,MATCH(MAX(AB40:AZ40),AB40:AZ40,0)+2)</f>
        <v>#N/A</v>
      </c>
      <c r="AA40" s="154"/>
      <c r="AB40" s="153"/>
      <c r="AC40" s="153"/>
      <c r="AD40" s="153"/>
      <c r="AE40" s="153"/>
      <c r="AF40" s="153"/>
      <c r="AG40" s="153"/>
      <c r="AH40" s="153"/>
      <c r="AI40" s="153"/>
      <c r="AJ40" s="153"/>
      <c r="AK40" s="153"/>
      <c r="AL40" s="153"/>
      <c r="AM40" s="153"/>
      <c r="AN40" s="153"/>
      <c r="AO40" s="153"/>
      <c r="AP40" s="153"/>
      <c r="AQ40" s="153"/>
      <c r="AR40" s="153"/>
      <c r="AS40" s="153"/>
      <c r="AT40" s="153"/>
      <c r="AU40" s="153"/>
    </row>
    <row r="41" spans="1:168" s="151" customFormat="1">
      <c r="A41" s="145"/>
      <c r="B41" s="146"/>
      <c r="C41" s="147" t="s">
        <v>629</v>
      </c>
      <c r="D41" s="146"/>
      <c r="E41" s="146"/>
      <c r="F41" s="146"/>
      <c r="G41" s="148"/>
      <c r="H41" s="146"/>
      <c r="I41" s="146"/>
      <c r="J41" s="146"/>
      <c r="K41" s="146"/>
      <c r="L41" s="146"/>
      <c r="M41" s="146"/>
      <c r="N41" s="146"/>
      <c r="O41" s="146"/>
      <c r="P41" s="146"/>
      <c r="Q41" s="146"/>
      <c r="R41" s="146"/>
      <c r="S41" s="146"/>
      <c r="T41" s="149"/>
      <c r="U41" s="149"/>
      <c r="V41" s="149"/>
      <c r="W41" s="146"/>
      <c r="X41" s="149"/>
      <c r="Y41" s="146"/>
      <c r="Z41" s="146"/>
      <c r="AA41" s="148"/>
      <c r="AB41" s="146"/>
      <c r="AC41" s="146"/>
      <c r="AD41" s="146"/>
      <c r="AE41" s="146"/>
      <c r="AF41" s="146"/>
      <c r="AG41" s="146"/>
      <c r="AH41" s="146"/>
      <c r="AI41" s="146"/>
      <c r="AJ41" s="146"/>
      <c r="AK41" s="146"/>
      <c r="AL41" s="146"/>
      <c r="AM41" s="146"/>
      <c r="AN41" s="146"/>
      <c r="AO41" s="146"/>
      <c r="AP41" s="146"/>
      <c r="AQ41" s="146"/>
      <c r="AR41" s="146"/>
      <c r="AS41" s="146"/>
      <c r="AT41" s="146"/>
      <c r="AU41" s="146"/>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c r="CL41" s="150"/>
      <c r="CM41" s="150"/>
      <c r="CN41" s="150"/>
      <c r="CO41" s="150"/>
      <c r="CP41" s="150"/>
      <c r="CQ41" s="150"/>
      <c r="CR41" s="150"/>
      <c r="CS41" s="150"/>
      <c r="CT41" s="150"/>
      <c r="CU41" s="150"/>
      <c r="CV41" s="150"/>
      <c r="CW41" s="150"/>
      <c r="CX41" s="150"/>
      <c r="CY41" s="150"/>
      <c r="CZ41" s="150"/>
      <c r="DA41" s="150"/>
      <c r="DB41" s="150"/>
      <c r="DC41" s="150"/>
      <c r="DD41" s="150"/>
      <c r="DE41" s="150"/>
      <c r="DF41" s="150"/>
      <c r="DG41" s="150"/>
      <c r="DH41" s="150"/>
      <c r="DI41" s="150"/>
      <c r="DJ41" s="150"/>
      <c r="DK41" s="150"/>
      <c r="DL41" s="150"/>
      <c r="DM41" s="150"/>
      <c r="DN41" s="150"/>
      <c r="DO41" s="150"/>
      <c r="DP41" s="150"/>
      <c r="DQ41" s="150"/>
      <c r="DR41" s="150"/>
      <c r="DS41" s="150"/>
      <c r="DT41" s="150"/>
      <c r="DU41" s="150"/>
      <c r="DV41" s="150"/>
      <c r="DW41" s="150"/>
      <c r="DX41" s="150"/>
      <c r="DY41" s="150"/>
      <c r="DZ41" s="150"/>
      <c r="EA41" s="150"/>
      <c r="EB41" s="150"/>
      <c r="EC41" s="150"/>
      <c r="ED41" s="150"/>
      <c r="EE41" s="150"/>
      <c r="EF41" s="150"/>
      <c r="EG41" s="150"/>
      <c r="EH41" s="150"/>
      <c r="EI41" s="150"/>
      <c r="EJ41" s="150"/>
      <c r="EK41" s="150"/>
      <c r="EL41" s="150"/>
      <c r="EM41" s="150"/>
      <c r="EN41" s="150"/>
      <c r="EO41" s="150"/>
      <c r="EP41" s="150"/>
      <c r="EQ41" s="150"/>
      <c r="ER41" s="150"/>
      <c r="ES41" s="150"/>
      <c r="ET41" s="150"/>
      <c r="EU41" s="150"/>
      <c r="EV41" s="150"/>
      <c r="EW41" s="150"/>
      <c r="EX41" s="150"/>
      <c r="EY41" s="150"/>
      <c r="EZ41" s="150"/>
      <c r="FA41" s="150"/>
      <c r="FB41" s="150"/>
      <c r="FC41" s="150"/>
      <c r="FD41" s="150"/>
      <c r="FE41" s="150"/>
      <c r="FF41" s="150"/>
      <c r="FG41" s="150"/>
      <c r="FH41" s="150"/>
      <c r="FI41" s="150"/>
      <c r="FJ41" s="150"/>
      <c r="FK41" s="150"/>
      <c r="FL41" s="150"/>
    </row>
    <row r="42" spans="1:168">
      <c r="A42" s="152">
        <v>18</v>
      </c>
      <c r="B42" s="153"/>
      <c r="C42" s="153" t="s">
        <v>552</v>
      </c>
      <c r="D42" s="153" t="s">
        <v>552</v>
      </c>
      <c r="E42" s="153" t="s">
        <v>552</v>
      </c>
      <c r="F42" s="153" t="s">
        <v>576</v>
      </c>
      <c r="G42" s="154" t="s">
        <v>630</v>
      </c>
      <c r="H42" s="153" t="s">
        <v>631</v>
      </c>
      <c r="I42" s="153" t="s">
        <v>556</v>
      </c>
      <c r="J42" s="155" t="s">
        <v>557</v>
      </c>
      <c r="K42" s="153"/>
      <c r="L42" s="153"/>
      <c r="M42" s="153"/>
      <c r="N42" s="153"/>
      <c r="O42" s="153"/>
      <c r="P42" s="153"/>
      <c r="Q42" s="153"/>
      <c r="R42" s="153"/>
      <c r="S42" s="153"/>
      <c r="T42" s="156" t="s">
        <v>576</v>
      </c>
      <c r="U42" s="156"/>
      <c r="V42" s="156"/>
      <c r="W42" s="153"/>
      <c r="X42" s="156" t="e">
        <f>INDEX(AB42:AZ42,MATCH(MAX(AB42:AZ42),AB42:AZ42,0))</f>
        <v>#N/A</v>
      </c>
      <c r="Y42" s="153" t="e" cm="1">
        <f t="array" ref="Y42">INDEX(AB42:AZ42,MATCH(MAX(AB42:AZ42),AB42:AZ42,0)+1)</f>
        <v>#N/A</v>
      </c>
      <c r="Z42" s="153" t="e" cm="1">
        <f t="array" ref="Z42">INDEX(AB42:AZ42,MATCH(MAX(AB42:AZ42),AB42:AZ42,0)+2)</f>
        <v>#N/A</v>
      </c>
      <c r="AA42" s="154"/>
      <c r="AB42" s="153"/>
      <c r="AC42" s="153"/>
      <c r="AD42" s="153"/>
      <c r="AE42" s="153"/>
      <c r="AF42" s="153"/>
      <c r="AG42" s="153"/>
      <c r="AH42" s="153"/>
      <c r="AI42" s="153"/>
      <c r="AJ42" s="153"/>
      <c r="AK42" s="153"/>
      <c r="AL42" s="153"/>
      <c r="AM42" s="153"/>
      <c r="AN42" s="153"/>
      <c r="AO42" s="153"/>
      <c r="AP42" s="153"/>
      <c r="AQ42" s="153"/>
      <c r="AR42" s="153"/>
      <c r="AS42" s="153"/>
      <c r="AT42" s="153"/>
      <c r="AU42" s="153"/>
    </row>
    <row r="43" spans="1:168" s="170" customFormat="1">
      <c r="A43" s="166"/>
      <c r="B43" s="167"/>
      <c r="C43" s="167"/>
      <c r="D43" s="167"/>
      <c r="E43" s="167"/>
      <c r="F43" s="167"/>
      <c r="G43" s="168"/>
      <c r="H43" s="167"/>
      <c r="I43" s="167"/>
      <c r="J43" s="167"/>
      <c r="K43" s="167"/>
      <c r="L43" s="167"/>
      <c r="M43" s="167"/>
      <c r="N43" s="167"/>
      <c r="O43" s="167"/>
      <c r="P43" s="167"/>
      <c r="Q43" s="167"/>
      <c r="R43" s="167"/>
      <c r="S43" s="167"/>
      <c r="T43" s="169"/>
      <c r="U43" s="169"/>
      <c r="V43" s="169"/>
      <c r="W43" s="167"/>
      <c r="X43" s="169"/>
      <c r="Y43" s="167"/>
      <c r="Z43" s="167"/>
      <c r="AA43" s="168"/>
      <c r="AB43" s="167"/>
      <c r="AC43" s="167"/>
      <c r="AD43" s="167"/>
      <c r="AE43" s="167"/>
      <c r="AF43" s="167"/>
      <c r="AG43" s="167"/>
      <c r="AH43" s="167"/>
      <c r="AI43" s="167"/>
      <c r="AJ43" s="167"/>
      <c r="AK43" s="167"/>
      <c r="AL43" s="167"/>
      <c r="AM43" s="167"/>
      <c r="AN43" s="167"/>
      <c r="AO43" s="167"/>
      <c r="AP43" s="167"/>
      <c r="AQ43" s="167"/>
      <c r="AR43" s="167"/>
      <c r="AS43" s="167"/>
      <c r="AT43" s="167"/>
      <c r="AU43" s="167"/>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row>
    <row r="44" spans="1:168">
      <c r="A44" s="152">
        <v>20</v>
      </c>
      <c r="B44" s="153"/>
      <c r="C44" s="153" t="s">
        <v>551</v>
      </c>
      <c r="D44" s="153" t="s">
        <v>552</v>
      </c>
      <c r="E44" s="153" t="s">
        <v>581</v>
      </c>
      <c r="F44" s="153" t="s">
        <v>576</v>
      </c>
      <c r="G44" s="154" t="s">
        <v>632</v>
      </c>
      <c r="H44" s="153" t="s">
        <v>631</v>
      </c>
      <c r="I44" s="153" t="s">
        <v>556</v>
      </c>
      <c r="J44" s="155" t="s">
        <v>557</v>
      </c>
      <c r="K44" s="153"/>
      <c r="L44" s="153"/>
      <c r="M44" s="153"/>
      <c r="N44" s="153"/>
      <c r="O44" s="153"/>
      <c r="P44" s="153"/>
      <c r="Q44" s="153"/>
      <c r="R44" s="153"/>
      <c r="S44" s="153"/>
      <c r="T44" s="156">
        <v>45370</v>
      </c>
      <c r="U44" s="156"/>
      <c r="V44" s="156"/>
      <c r="W44" s="153"/>
      <c r="X44" s="156" t="e">
        <f t="shared" ref="X44:X49" si="2">INDEX(AB44:AZ44,MATCH(MAX(AB44:AZ44),AB44:AZ44,0))</f>
        <v>#N/A</v>
      </c>
      <c r="Y44" s="153" t="e" cm="1">
        <f t="array" ref="Y44">INDEX(AB44:AZ44,MATCH(MAX(AB44:AZ44),AB44:AZ44,0)+1)</f>
        <v>#N/A</v>
      </c>
      <c r="Z44" s="153" t="e" cm="1">
        <f t="array" ref="Z44">INDEX(AB44:AZ44,MATCH(MAX(AB44:AZ44),AB44:AZ44,0)+2)</f>
        <v>#N/A</v>
      </c>
      <c r="AA44" s="154"/>
      <c r="AB44" s="153"/>
      <c r="AC44" s="153"/>
      <c r="AD44" s="153"/>
      <c r="AE44" s="153"/>
      <c r="AF44" s="153"/>
      <c r="AG44" s="153"/>
      <c r="AH44" s="153"/>
      <c r="AI44" s="153"/>
      <c r="AJ44" s="153"/>
      <c r="AK44" s="153"/>
      <c r="AL44" s="153"/>
      <c r="AM44" s="153"/>
      <c r="AN44" s="153"/>
      <c r="AO44" s="153"/>
      <c r="AP44" s="153"/>
      <c r="AQ44" s="153"/>
      <c r="AR44" s="153"/>
      <c r="AS44" s="153"/>
      <c r="AT44" s="153"/>
      <c r="AU44" s="153"/>
    </row>
    <row r="45" spans="1:168">
      <c r="A45" s="152">
        <v>19</v>
      </c>
      <c r="B45" s="153"/>
      <c r="C45" s="153" t="s">
        <v>551</v>
      </c>
      <c r="D45" s="153" t="s">
        <v>552</v>
      </c>
      <c r="E45" s="153" t="s">
        <v>633</v>
      </c>
      <c r="F45" s="153" t="s">
        <v>576</v>
      </c>
      <c r="G45" s="154" t="s">
        <v>634</v>
      </c>
      <c r="H45" s="153" t="s">
        <v>631</v>
      </c>
      <c r="I45" s="153" t="s">
        <v>556</v>
      </c>
      <c r="J45" s="155" t="s">
        <v>557</v>
      </c>
      <c r="K45" s="153"/>
      <c r="L45" s="153"/>
      <c r="M45" s="153"/>
      <c r="N45" s="153"/>
      <c r="O45" s="153"/>
      <c r="P45" s="153"/>
      <c r="Q45" s="153"/>
      <c r="R45" s="153"/>
      <c r="S45" s="153"/>
      <c r="T45" s="156">
        <v>45370</v>
      </c>
      <c r="U45" s="156"/>
      <c r="V45" s="156"/>
      <c r="W45" s="153"/>
      <c r="X45" s="156" t="e">
        <f t="shared" si="2"/>
        <v>#N/A</v>
      </c>
      <c r="Y45" s="153" t="e" cm="1">
        <f t="array" ref="Y45">INDEX(AB45:AZ45,MATCH(MAX(AB45:AZ45),AB45:AZ45,0)+1)</f>
        <v>#N/A</v>
      </c>
      <c r="Z45" s="153" t="e" cm="1">
        <f t="array" ref="Z45">INDEX(AB45:AZ45,MATCH(MAX(AB45:AZ45),AB45:AZ45,0)+2)</f>
        <v>#N/A</v>
      </c>
      <c r="AA45" s="154"/>
      <c r="AB45" s="153"/>
      <c r="AC45" s="153"/>
      <c r="AD45" s="153"/>
      <c r="AE45" s="153"/>
      <c r="AF45" s="153"/>
      <c r="AG45" s="153"/>
      <c r="AH45" s="153"/>
      <c r="AI45" s="153"/>
      <c r="AJ45" s="153"/>
      <c r="AK45" s="153"/>
      <c r="AL45" s="153"/>
      <c r="AM45" s="153"/>
      <c r="AN45" s="153"/>
      <c r="AO45" s="153"/>
      <c r="AP45" s="153"/>
      <c r="AQ45" s="153"/>
      <c r="AR45" s="153"/>
      <c r="AS45" s="153"/>
      <c r="AT45" s="153"/>
      <c r="AU45" s="153"/>
    </row>
    <row r="46" spans="1:168">
      <c r="A46" s="152">
        <v>23</v>
      </c>
      <c r="B46" s="153"/>
      <c r="C46" s="153" t="s">
        <v>551</v>
      </c>
      <c r="D46" s="153" t="s">
        <v>552</v>
      </c>
      <c r="E46" s="153" t="s">
        <v>635</v>
      </c>
      <c r="F46" s="153" t="s">
        <v>576</v>
      </c>
      <c r="G46" s="154" t="s">
        <v>636</v>
      </c>
      <c r="H46" s="153" t="s">
        <v>631</v>
      </c>
      <c r="I46" s="153" t="s">
        <v>556</v>
      </c>
      <c r="J46" s="155" t="s">
        <v>557</v>
      </c>
      <c r="K46" s="153"/>
      <c r="L46" s="153"/>
      <c r="M46" s="153"/>
      <c r="N46" s="153"/>
      <c r="O46" s="153"/>
      <c r="P46" s="153"/>
      <c r="Q46" s="153"/>
      <c r="R46" s="153"/>
      <c r="S46" s="153"/>
      <c r="T46" s="156">
        <v>45370</v>
      </c>
      <c r="U46" s="156"/>
      <c r="V46" s="156" t="s">
        <v>637</v>
      </c>
      <c r="W46" s="156" t="s">
        <v>637</v>
      </c>
      <c r="X46" s="156" t="e">
        <f t="shared" si="2"/>
        <v>#N/A</v>
      </c>
      <c r="Y46" s="153" t="e" cm="1">
        <f t="array" ref="Y46">INDEX(AB46:AZ46,MATCH(MAX(AB46:AZ46),AB46:AZ46,0)+1)</f>
        <v>#N/A</v>
      </c>
      <c r="Z46" s="153" t="e" cm="1">
        <f t="array" ref="Z46">INDEX(AB46:AZ46,MATCH(MAX(AB46:AZ46),AB46:AZ46,0)+2)</f>
        <v>#N/A</v>
      </c>
      <c r="AA46" s="154"/>
      <c r="AB46" s="153"/>
      <c r="AC46" s="153"/>
      <c r="AD46" s="153"/>
      <c r="AE46" s="153"/>
      <c r="AF46" s="153"/>
      <c r="AG46" s="153"/>
      <c r="AH46" s="153"/>
      <c r="AI46" s="153"/>
      <c r="AJ46" s="153"/>
      <c r="AK46" s="153"/>
      <c r="AL46" s="153"/>
      <c r="AM46" s="153"/>
      <c r="AN46" s="153"/>
      <c r="AO46" s="153"/>
      <c r="AP46" s="153"/>
      <c r="AQ46" s="153"/>
      <c r="AR46" s="153"/>
      <c r="AS46" s="153"/>
      <c r="AT46" s="153"/>
      <c r="AU46" s="153"/>
    </row>
    <row r="47" spans="1:168">
      <c r="A47" s="152">
        <v>22</v>
      </c>
      <c r="B47" s="153"/>
      <c r="C47" s="153" t="s">
        <v>564</v>
      </c>
      <c r="D47" s="153" t="s">
        <v>552</v>
      </c>
      <c r="E47" s="153" t="s">
        <v>581</v>
      </c>
      <c r="F47" s="153" t="s">
        <v>576</v>
      </c>
      <c r="G47" s="154" t="s">
        <v>638</v>
      </c>
      <c r="H47" s="153" t="s">
        <v>631</v>
      </c>
      <c r="I47" s="153" t="s">
        <v>556</v>
      </c>
      <c r="J47" s="155" t="s">
        <v>557</v>
      </c>
      <c r="K47" s="153"/>
      <c r="L47" s="153"/>
      <c r="M47" s="153"/>
      <c r="N47" s="153"/>
      <c r="O47" s="153"/>
      <c r="P47" s="153"/>
      <c r="Q47" s="153"/>
      <c r="R47" s="153"/>
      <c r="S47" s="153"/>
      <c r="T47" s="156">
        <v>45384</v>
      </c>
      <c r="U47" s="156"/>
      <c r="V47" s="156"/>
      <c r="W47" s="153"/>
      <c r="X47" s="156" t="e">
        <f t="shared" si="2"/>
        <v>#N/A</v>
      </c>
      <c r="Y47" s="153" t="e" cm="1">
        <f t="array" ref="Y47">INDEX(AB47:AZ47,MATCH(MAX(AB47:AZ47),AB47:AZ47,0)+1)</f>
        <v>#N/A</v>
      </c>
      <c r="Z47" s="153" t="e" cm="1">
        <f t="array" ref="Z47">INDEX(AB47:AZ47,MATCH(MAX(AB47:AZ47),AB47:AZ47,0)+2)</f>
        <v>#N/A</v>
      </c>
      <c r="AA47" s="154"/>
      <c r="AB47" s="153"/>
      <c r="AC47" s="153"/>
      <c r="AD47" s="153"/>
      <c r="AE47" s="153"/>
      <c r="AF47" s="153"/>
      <c r="AG47" s="153"/>
      <c r="AH47" s="153"/>
      <c r="AI47" s="153"/>
      <c r="AJ47" s="153"/>
      <c r="AK47" s="153"/>
      <c r="AL47" s="153"/>
      <c r="AM47" s="153"/>
      <c r="AN47" s="153"/>
      <c r="AO47" s="153"/>
      <c r="AP47" s="153"/>
      <c r="AQ47" s="153"/>
      <c r="AR47" s="153"/>
      <c r="AS47" s="153"/>
      <c r="AT47" s="153"/>
      <c r="AU47" s="153"/>
    </row>
    <row r="48" spans="1:168">
      <c r="A48" s="152">
        <v>21</v>
      </c>
      <c r="B48" s="153"/>
      <c r="C48" s="153" t="s">
        <v>564</v>
      </c>
      <c r="D48" s="153" t="s">
        <v>552</v>
      </c>
      <c r="E48" s="153" t="s">
        <v>633</v>
      </c>
      <c r="F48" s="153" t="s">
        <v>576</v>
      </c>
      <c r="G48" s="154" t="s">
        <v>639</v>
      </c>
      <c r="H48" s="153" t="s">
        <v>631</v>
      </c>
      <c r="I48" s="153" t="s">
        <v>556</v>
      </c>
      <c r="J48" s="155" t="s">
        <v>557</v>
      </c>
      <c r="K48" s="153"/>
      <c r="L48" s="153"/>
      <c r="M48" s="153"/>
      <c r="N48" s="153"/>
      <c r="O48" s="153"/>
      <c r="P48" s="153"/>
      <c r="Q48" s="153"/>
      <c r="R48" s="153"/>
      <c r="S48" s="153"/>
      <c r="T48" s="156">
        <v>45384</v>
      </c>
      <c r="U48" s="156"/>
      <c r="V48" s="156"/>
      <c r="W48" s="153"/>
      <c r="X48" s="156" t="e">
        <f t="shared" si="2"/>
        <v>#N/A</v>
      </c>
      <c r="Y48" s="153" t="e" cm="1">
        <f t="array" ref="Y48">INDEX(AB48:AZ48,MATCH(MAX(AB48:AZ48),AB48:AZ48,0)+1)</f>
        <v>#N/A</v>
      </c>
      <c r="Z48" s="153" t="e" cm="1">
        <f t="array" ref="Z48">INDEX(AB48:AZ48,MATCH(MAX(AB48:AZ48),AB48:AZ48,0)+2)</f>
        <v>#N/A</v>
      </c>
      <c r="AA48" s="154"/>
      <c r="AB48" s="153"/>
      <c r="AC48" s="153"/>
      <c r="AD48" s="153"/>
      <c r="AE48" s="153"/>
      <c r="AF48" s="153"/>
      <c r="AG48" s="153"/>
      <c r="AH48" s="153"/>
      <c r="AI48" s="153"/>
      <c r="AJ48" s="153"/>
      <c r="AK48" s="153"/>
      <c r="AL48" s="153"/>
      <c r="AM48" s="153"/>
      <c r="AN48" s="153"/>
      <c r="AO48" s="153"/>
      <c r="AP48" s="153"/>
      <c r="AQ48" s="153"/>
      <c r="AR48" s="153"/>
      <c r="AS48" s="153"/>
      <c r="AT48" s="153"/>
      <c r="AU48" s="153"/>
    </row>
    <row r="49" spans="1:168">
      <c r="A49" s="152">
        <v>24</v>
      </c>
      <c r="B49" s="153"/>
      <c r="C49" s="153" t="s">
        <v>564</v>
      </c>
      <c r="D49" s="153" t="s">
        <v>552</v>
      </c>
      <c r="E49" s="153" t="s">
        <v>635</v>
      </c>
      <c r="F49" s="153" t="s">
        <v>576</v>
      </c>
      <c r="G49" s="154" t="s">
        <v>640</v>
      </c>
      <c r="H49" s="153" t="s">
        <v>631</v>
      </c>
      <c r="I49" s="153" t="s">
        <v>556</v>
      </c>
      <c r="J49" s="155" t="s">
        <v>557</v>
      </c>
      <c r="K49" s="153"/>
      <c r="L49" s="153"/>
      <c r="M49" s="153"/>
      <c r="N49" s="153"/>
      <c r="O49" s="153"/>
      <c r="P49" s="153"/>
      <c r="Q49" s="153"/>
      <c r="R49" s="153"/>
      <c r="S49" s="153"/>
      <c r="T49" s="156">
        <v>45384</v>
      </c>
      <c r="U49" s="156"/>
      <c r="V49" s="156" t="s">
        <v>637</v>
      </c>
      <c r="W49" s="156" t="s">
        <v>637</v>
      </c>
      <c r="X49" s="156" t="e">
        <f t="shared" si="2"/>
        <v>#N/A</v>
      </c>
      <c r="Y49" s="153" t="e" cm="1">
        <f t="array" ref="Y49">INDEX(AB49:AZ49,MATCH(MAX(AB49:AZ49),AB49:AZ49,0)+1)</f>
        <v>#N/A</v>
      </c>
      <c r="Z49" s="153" t="e" cm="1">
        <f t="array" ref="Z49">INDEX(AB49:AZ49,MATCH(MAX(AB49:AZ49),AB49:AZ49,0)+2)</f>
        <v>#N/A</v>
      </c>
      <c r="AA49" s="154"/>
      <c r="AB49" s="153"/>
      <c r="AC49" s="153"/>
      <c r="AD49" s="153"/>
      <c r="AE49" s="153"/>
      <c r="AF49" s="153"/>
      <c r="AG49" s="153"/>
      <c r="AH49" s="153"/>
      <c r="AI49" s="153"/>
      <c r="AJ49" s="153"/>
      <c r="AK49" s="153"/>
      <c r="AL49" s="153"/>
      <c r="AM49" s="153"/>
      <c r="AN49" s="153"/>
      <c r="AO49" s="153"/>
      <c r="AP49" s="153"/>
      <c r="AQ49" s="153"/>
      <c r="AR49" s="153"/>
      <c r="AS49" s="153"/>
      <c r="AT49" s="153"/>
      <c r="AU49" s="153"/>
    </row>
    <row r="50" spans="1:168" s="170" customFormat="1">
      <c r="A50" s="166"/>
      <c r="B50" s="167"/>
      <c r="C50" s="167"/>
      <c r="D50" s="167"/>
      <c r="E50" s="167"/>
      <c r="F50" s="167"/>
      <c r="G50" s="168"/>
      <c r="H50" s="167"/>
      <c r="I50" s="167"/>
      <c r="J50" s="167"/>
      <c r="K50" s="167"/>
      <c r="L50" s="167"/>
      <c r="M50" s="167"/>
      <c r="N50" s="167"/>
      <c r="O50" s="167"/>
      <c r="P50" s="167"/>
      <c r="Q50" s="167"/>
      <c r="R50" s="167"/>
      <c r="S50" s="167"/>
      <c r="T50" s="169"/>
      <c r="U50" s="169"/>
      <c r="V50" s="169"/>
      <c r="W50" s="169"/>
      <c r="X50" s="169"/>
      <c r="Y50" s="167"/>
      <c r="Z50" s="167"/>
      <c r="AA50" s="168"/>
      <c r="AB50" s="167"/>
      <c r="AC50" s="167"/>
      <c r="AD50" s="167"/>
      <c r="AE50" s="167"/>
      <c r="AF50" s="167"/>
      <c r="AG50" s="167"/>
      <c r="AH50" s="167"/>
      <c r="AI50" s="167"/>
      <c r="AJ50" s="167"/>
      <c r="AK50" s="167"/>
      <c r="AL50" s="167"/>
      <c r="AM50" s="167"/>
      <c r="AN50" s="167"/>
      <c r="AO50" s="167"/>
      <c r="AP50" s="167"/>
      <c r="AQ50" s="167"/>
      <c r="AR50" s="167"/>
      <c r="AS50" s="167"/>
      <c r="AT50" s="167"/>
      <c r="AU50" s="167"/>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row>
    <row r="51" spans="1:168">
      <c r="A51" s="152">
        <v>26</v>
      </c>
      <c r="B51" s="153"/>
      <c r="C51" s="153" t="s">
        <v>551</v>
      </c>
      <c r="D51" s="153">
        <v>2</v>
      </c>
      <c r="E51" s="153" t="s">
        <v>581</v>
      </c>
      <c r="F51" s="153" t="s">
        <v>641</v>
      </c>
      <c r="G51" s="154" t="s">
        <v>642</v>
      </c>
      <c r="H51" s="153" t="s">
        <v>631</v>
      </c>
      <c r="I51" s="153" t="s">
        <v>556</v>
      </c>
      <c r="J51" s="155" t="s">
        <v>557</v>
      </c>
      <c r="K51" s="153"/>
      <c r="L51" s="153"/>
      <c r="M51" s="153"/>
      <c r="N51" s="153"/>
      <c r="O51" s="153"/>
      <c r="P51" s="153"/>
      <c r="Q51" s="153"/>
      <c r="R51" s="153"/>
      <c r="S51" s="153"/>
      <c r="T51" s="156">
        <v>45370</v>
      </c>
      <c r="U51" s="156"/>
      <c r="V51" s="156"/>
      <c r="W51" s="153"/>
      <c r="X51" s="156" t="e">
        <f t="shared" ref="X51:X70" si="3">INDEX(AB51:AZ51,MATCH(MAX(AB51:AZ51),AB51:AZ51,0))</f>
        <v>#N/A</v>
      </c>
      <c r="Y51" s="153" t="e" cm="1">
        <f t="array" ref="Y51">INDEX(AB51:AZ51,MATCH(MAX(AB51:AZ51),AB51:AZ51,0)+1)</f>
        <v>#N/A</v>
      </c>
      <c r="Z51" s="153" t="e" cm="1">
        <f t="array" ref="Z51">INDEX(AB51:AZ51,MATCH(MAX(AB51:AZ51),AB51:AZ51,0)+2)</f>
        <v>#N/A</v>
      </c>
      <c r="AA51" s="154"/>
      <c r="AB51" s="153"/>
      <c r="AC51" s="153"/>
      <c r="AD51" s="153"/>
      <c r="AE51" s="153"/>
      <c r="AF51" s="153"/>
      <c r="AG51" s="153"/>
      <c r="AH51" s="153"/>
      <c r="AI51" s="153"/>
      <c r="AJ51" s="153"/>
      <c r="AK51" s="153"/>
      <c r="AL51" s="153"/>
      <c r="AM51" s="153"/>
      <c r="AN51" s="153"/>
      <c r="AO51" s="153"/>
      <c r="AP51" s="153"/>
      <c r="AQ51" s="153"/>
      <c r="AR51" s="153"/>
      <c r="AS51" s="153"/>
      <c r="AT51" s="153"/>
      <c r="AU51" s="153"/>
    </row>
    <row r="52" spans="1:168">
      <c r="A52" s="152">
        <v>26</v>
      </c>
      <c r="B52" s="153"/>
      <c r="C52" s="153" t="s">
        <v>551</v>
      </c>
      <c r="D52" s="153">
        <v>2</v>
      </c>
      <c r="E52" s="153" t="s">
        <v>581</v>
      </c>
      <c r="F52" s="153" t="s">
        <v>643</v>
      </c>
      <c r="G52" s="154" t="s">
        <v>644</v>
      </c>
      <c r="H52" s="153" t="s">
        <v>631</v>
      </c>
      <c r="I52" s="153" t="s">
        <v>556</v>
      </c>
      <c r="J52" s="155" t="s">
        <v>557</v>
      </c>
      <c r="K52" s="153"/>
      <c r="L52" s="153"/>
      <c r="M52" s="153"/>
      <c r="N52" s="153"/>
      <c r="O52" s="153"/>
      <c r="P52" s="153"/>
      <c r="Q52" s="153"/>
      <c r="R52" s="153"/>
      <c r="S52" s="153"/>
      <c r="T52" s="156">
        <v>45370</v>
      </c>
      <c r="U52" s="156"/>
      <c r="V52" s="156"/>
      <c r="W52" s="153"/>
      <c r="X52" s="156" t="e">
        <f t="shared" si="3"/>
        <v>#N/A</v>
      </c>
      <c r="Y52" s="153" t="e" cm="1">
        <f t="array" ref="Y52">INDEX(AB52:AZ52,MATCH(MAX(AB52:AZ52),AB52:AZ52,0)+1)</f>
        <v>#N/A</v>
      </c>
      <c r="Z52" s="153" t="e" cm="1">
        <f t="array" ref="Z52">INDEX(AB52:AZ52,MATCH(MAX(AB52:AZ52),AB52:AZ52,0)+2)</f>
        <v>#N/A</v>
      </c>
      <c r="AA52" s="154"/>
      <c r="AB52" s="153"/>
      <c r="AC52" s="153"/>
      <c r="AD52" s="153"/>
      <c r="AE52" s="153"/>
      <c r="AF52" s="153"/>
      <c r="AG52" s="153"/>
      <c r="AH52" s="153"/>
      <c r="AI52" s="153"/>
      <c r="AJ52" s="153"/>
      <c r="AK52" s="153"/>
      <c r="AL52" s="153"/>
      <c r="AM52" s="153"/>
      <c r="AN52" s="153"/>
      <c r="AO52" s="153"/>
      <c r="AP52" s="153"/>
      <c r="AQ52" s="153"/>
      <c r="AR52" s="153"/>
      <c r="AS52" s="153"/>
      <c r="AT52" s="153"/>
      <c r="AU52" s="153"/>
    </row>
    <row r="53" spans="1:168">
      <c r="A53" s="152">
        <v>27</v>
      </c>
      <c r="B53" s="153"/>
      <c r="C53" s="153" t="s">
        <v>551</v>
      </c>
      <c r="D53" s="153">
        <v>2</v>
      </c>
      <c r="E53" s="153" t="s">
        <v>581</v>
      </c>
      <c r="F53" s="153" t="s">
        <v>645</v>
      </c>
      <c r="G53" s="154" t="s">
        <v>646</v>
      </c>
      <c r="H53" s="153" t="s">
        <v>631</v>
      </c>
      <c r="I53" s="153" t="s">
        <v>556</v>
      </c>
      <c r="J53" s="155" t="s">
        <v>557</v>
      </c>
      <c r="K53" s="153"/>
      <c r="L53" s="153"/>
      <c r="M53" s="153"/>
      <c r="N53" s="153"/>
      <c r="O53" s="153"/>
      <c r="P53" s="153"/>
      <c r="Q53" s="153"/>
      <c r="R53" s="153"/>
      <c r="S53" s="153"/>
      <c r="T53" s="156">
        <v>45370</v>
      </c>
      <c r="U53" s="156"/>
      <c r="V53" s="156"/>
      <c r="W53" s="153"/>
      <c r="X53" s="156" t="e">
        <f t="shared" si="3"/>
        <v>#N/A</v>
      </c>
      <c r="Y53" s="153" t="e" cm="1">
        <f t="array" ref="Y53">INDEX(AB53:AZ53,MATCH(MAX(AB53:AZ53),AB53:AZ53,0)+1)</f>
        <v>#N/A</v>
      </c>
      <c r="Z53" s="153" t="e" cm="1">
        <f t="array" ref="Z53">INDEX(AB53:AZ53,MATCH(MAX(AB53:AZ53),AB53:AZ53,0)+2)</f>
        <v>#N/A</v>
      </c>
      <c r="AA53" s="154"/>
      <c r="AB53" s="153"/>
      <c r="AC53" s="153"/>
      <c r="AD53" s="153"/>
      <c r="AE53" s="153"/>
      <c r="AF53" s="153"/>
      <c r="AG53" s="153"/>
      <c r="AH53" s="153"/>
      <c r="AI53" s="153"/>
      <c r="AJ53" s="153"/>
      <c r="AK53" s="153"/>
      <c r="AL53" s="153"/>
      <c r="AM53" s="153"/>
      <c r="AN53" s="153"/>
      <c r="AO53" s="153"/>
      <c r="AP53" s="153"/>
      <c r="AQ53" s="153"/>
      <c r="AR53" s="153"/>
      <c r="AS53" s="153"/>
      <c r="AT53" s="153"/>
      <c r="AU53" s="153"/>
    </row>
    <row r="54" spans="1:168">
      <c r="A54" s="152"/>
      <c r="B54" s="153"/>
      <c r="C54" s="153" t="s">
        <v>551</v>
      </c>
      <c r="D54" s="153">
        <v>2</v>
      </c>
      <c r="E54" s="153" t="s">
        <v>633</v>
      </c>
      <c r="F54" s="153" t="s">
        <v>647</v>
      </c>
      <c r="G54" s="154" t="s">
        <v>648</v>
      </c>
      <c r="H54" s="153" t="s">
        <v>631</v>
      </c>
      <c r="I54" s="153" t="s">
        <v>556</v>
      </c>
      <c r="J54" s="155" t="s">
        <v>557</v>
      </c>
      <c r="K54" s="153"/>
      <c r="L54" s="153"/>
      <c r="M54" s="153"/>
      <c r="N54" s="153"/>
      <c r="O54" s="153"/>
      <c r="P54" s="153"/>
      <c r="Q54" s="153"/>
      <c r="R54" s="153"/>
      <c r="S54" s="153"/>
      <c r="T54" s="156">
        <v>45370</v>
      </c>
      <c r="U54" s="156"/>
      <c r="V54" s="156"/>
      <c r="W54" s="153"/>
      <c r="X54" s="156" t="e">
        <f t="shared" si="3"/>
        <v>#N/A</v>
      </c>
      <c r="Y54" s="153" t="e" cm="1">
        <f t="array" ref="Y54">INDEX(AB54:AZ54,MATCH(MAX(AB54:AZ54),AB54:AZ54,0)+1)</f>
        <v>#N/A</v>
      </c>
      <c r="Z54" s="153" t="e" cm="1">
        <f t="array" ref="Z54">INDEX(AB54:AZ54,MATCH(MAX(AB54:AZ54),AB54:AZ54,0)+2)</f>
        <v>#N/A</v>
      </c>
      <c r="AA54" s="154"/>
      <c r="AB54" s="153"/>
      <c r="AC54" s="153"/>
      <c r="AD54" s="153"/>
      <c r="AE54" s="153"/>
      <c r="AF54" s="153"/>
      <c r="AG54" s="153"/>
      <c r="AH54" s="153"/>
      <c r="AI54" s="153"/>
      <c r="AJ54" s="153"/>
      <c r="AK54" s="153"/>
      <c r="AL54" s="153"/>
      <c r="AM54" s="153"/>
      <c r="AN54" s="153"/>
      <c r="AO54" s="153"/>
      <c r="AP54" s="153"/>
      <c r="AQ54" s="153"/>
      <c r="AR54" s="153"/>
      <c r="AS54" s="153"/>
      <c r="AT54" s="153"/>
      <c r="AU54" s="153"/>
    </row>
    <row r="55" spans="1:168">
      <c r="A55" s="152">
        <v>29</v>
      </c>
      <c r="B55" s="153"/>
      <c r="C55" s="153" t="s">
        <v>551</v>
      </c>
      <c r="D55" s="153">
        <v>2</v>
      </c>
      <c r="E55" s="153" t="s">
        <v>633</v>
      </c>
      <c r="F55" s="153" t="s">
        <v>649</v>
      </c>
      <c r="G55" s="154" t="s">
        <v>650</v>
      </c>
      <c r="H55" s="153" t="s">
        <v>631</v>
      </c>
      <c r="I55" s="153" t="s">
        <v>556</v>
      </c>
      <c r="J55" s="155" t="s">
        <v>557</v>
      </c>
      <c r="K55" s="153"/>
      <c r="L55" s="153"/>
      <c r="M55" s="153"/>
      <c r="N55" s="153"/>
      <c r="O55" s="153"/>
      <c r="P55" s="153"/>
      <c r="Q55" s="153"/>
      <c r="R55" s="153"/>
      <c r="S55" s="153"/>
      <c r="T55" s="156">
        <v>45370</v>
      </c>
      <c r="U55" s="156"/>
      <c r="V55" s="156"/>
      <c r="W55" s="153"/>
      <c r="X55" s="156" t="e">
        <f t="shared" si="3"/>
        <v>#N/A</v>
      </c>
      <c r="Y55" s="153" t="e" cm="1">
        <f t="array" ref="Y55">INDEX(AB55:AZ55,MATCH(MAX(AB55:AZ55),AB55:AZ55,0)+1)</f>
        <v>#N/A</v>
      </c>
      <c r="Z55" s="153" t="e" cm="1">
        <f t="array" ref="Z55">INDEX(AB55:AZ55,MATCH(MAX(AB55:AZ55),AB55:AZ55,0)+2)</f>
        <v>#N/A</v>
      </c>
      <c r="AA55" s="154"/>
      <c r="AB55" s="153"/>
      <c r="AC55" s="153"/>
      <c r="AD55" s="153"/>
      <c r="AE55" s="153"/>
      <c r="AF55" s="153"/>
      <c r="AG55" s="153"/>
      <c r="AH55" s="153"/>
      <c r="AI55" s="153"/>
      <c r="AJ55" s="153"/>
      <c r="AK55" s="153"/>
      <c r="AL55" s="153"/>
      <c r="AM55" s="153"/>
      <c r="AN55" s="153"/>
      <c r="AO55" s="153"/>
      <c r="AP55" s="153"/>
      <c r="AQ55" s="153"/>
      <c r="AR55" s="153"/>
      <c r="AS55" s="153"/>
      <c r="AT55" s="153"/>
      <c r="AU55" s="153"/>
    </row>
    <row r="56" spans="1:168">
      <c r="A56" s="152">
        <v>30</v>
      </c>
      <c r="B56" s="153"/>
      <c r="C56" s="153" t="s">
        <v>551</v>
      </c>
      <c r="D56" s="153">
        <v>2</v>
      </c>
      <c r="E56" s="153" t="s">
        <v>633</v>
      </c>
      <c r="F56" s="153" t="s">
        <v>651</v>
      </c>
      <c r="G56" s="154" t="s">
        <v>652</v>
      </c>
      <c r="H56" s="153" t="s">
        <v>631</v>
      </c>
      <c r="I56" s="153" t="s">
        <v>556</v>
      </c>
      <c r="J56" s="155" t="s">
        <v>557</v>
      </c>
      <c r="K56" s="153"/>
      <c r="L56" s="153"/>
      <c r="M56" s="153"/>
      <c r="N56" s="153"/>
      <c r="O56" s="153"/>
      <c r="P56" s="153"/>
      <c r="Q56" s="153"/>
      <c r="R56" s="153"/>
      <c r="S56" s="153"/>
      <c r="T56" s="156">
        <v>45320</v>
      </c>
      <c r="U56" s="156"/>
      <c r="V56" s="156"/>
      <c r="W56" s="153"/>
      <c r="X56" s="156" t="e">
        <f t="shared" si="3"/>
        <v>#N/A</v>
      </c>
      <c r="Y56" s="153" t="e" cm="1">
        <f t="array" ref="Y56">INDEX(AB56:AZ56,MATCH(MAX(AB56:AZ56),AB56:AZ56,0)+1)</f>
        <v>#N/A</v>
      </c>
      <c r="Z56" s="153" t="e" cm="1">
        <f t="array" ref="Z56">INDEX(AB56:AZ56,MATCH(MAX(AB56:AZ56),AB56:AZ56,0)+2)</f>
        <v>#N/A</v>
      </c>
      <c r="AA56" s="154"/>
      <c r="AB56" s="153"/>
      <c r="AC56" s="153"/>
      <c r="AD56" s="153"/>
      <c r="AE56" s="153"/>
      <c r="AF56" s="153"/>
      <c r="AG56" s="153"/>
      <c r="AH56" s="153"/>
      <c r="AI56" s="153"/>
      <c r="AJ56" s="153"/>
      <c r="AK56" s="153"/>
      <c r="AL56" s="153"/>
      <c r="AM56" s="153"/>
      <c r="AN56" s="153"/>
      <c r="AO56" s="153"/>
      <c r="AP56" s="153"/>
      <c r="AQ56" s="153"/>
      <c r="AR56" s="153"/>
      <c r="AS56" s="153"/>
      <c r="AT56" s="153"/>
      <c r="AU56" s="153"/>
    </row>
    <row r="57" spans="1:168">
      <c r="A57" s="152"/>
      <c r="B57" s="153"/>
      <c r="C57" s="153" t="s">
        <v>551</v>
      </c>
      <c r="D57" s="153">
        <v>2</v>
      </c>
      <c r="E57" s="153" t="s">
        <v>635</v>
      </c>
      <c r="F57" s="153" t="s">
        <v>653</v>
      </c>
      <c r="G57" s="154" t="s">
        <v>654</v>
      </c>
      <c r="H57" s="153" t="s">
        <v>631</v>
      </c>
      <c r="I57" s="153" t="s">
        <v>556</v>
      </c>
      <c r="J57" s="155" t="s">
        <v>557</v>
      </c>
      <c r="K57" s="153"/>
      <c r="L57" s="153"/>
      <c r="M57" s="153"/>
      <c r="N57" s="153"/>
      <c r="O57" s="153"/>
      <c r="P57" s="153"/>
      <c r="Q57" s="153"/>
      <c r="R57" s="153"/>
      <c r="S57" s="153"/>
      <c r="T57" s="156">
        <v>45377</v>
      </c>
      <c r="U57" s="156"/>
      <c r="V57" s="156"/>
      <c r="W57" s="153"/>
      <c r="X57" s="156" t="e">
        <f t="shared" si="3"/>
        <v>#N/A</v>
      </c>
      <c r="Y57" s="153" t="e" cm="1">
        <f t="array" ref="Y57">INDEX(AB57:AZ57,MATCH(MAX(AB57:AZ57),AB57:AZ57,0)+1)</f>
        <v>#N/A</v>
      </c>
      <c r="Z57" s="153" t="e" cm="1">
        <f t="array" ref="Z57">INDEX(AB57:AZ57,MATCH(MAX(AB57:AZ57),AB57:AZ57,0)+2)</f>
        <v>#N/A</v>
      </c>
      <c r="AA57" s="154"/>
      <c r="AB57" s="153"/>
      <c r="AC57" s="153"/>
      <c r="AD57" s="153"/>
      <c r="AE57" s="153"/>
      <c r="AF57" s="153"/>
      <c r="AG57" s="153"/>
      <c r="AH57" s="153"/>
      <c r="AI57" s="153"/>
      <c r="AJ57" s="153"/>
      <c r="AK57" s="153"/>
      <c r="AL57" s="153"/>
      <c r="AM57" s="153"/>
      <c r="AN57" s="153"/>
      <c r="AO57" s="153"/>
      <c r="AP57" s="153"/>
      <c r="AQ57" s="153"/>
      <c r="AR57" s="153"/>
      <c r="AS57" s="153"/>
      <c r="AT57" s="153"/>
      <c r="AU57" s="153"/>
    </row>
    <row r="58" spans="1:168">
      <c r="A58" s="152">
        <v>28</v>
      </c>
      <c r="B58" s="153"/>
      <c r="C58" s="153" t="s">
        <v>551</v>
      </c>
      <c r="D58" s="153">
        <v>2</v>
      </c>
      <c r="E58" s="153" t="s">
        <v>635</v>
      </c>
      <c r="F58" s="153" t="s">
        <v>655</v>
      </c>
      <c r="G58" s="154" t="s">
        <v>656</v>
      </c>
      <c r="H58" s="153" t="s">
        <v>631</v>
      </c>
      <c r="I58" s="153" t="s">
        <v>556</v>
      </c>
      <c r="J58" s="155" t="s">
        <v>557</v>
      </c>
      <c r="K58" s="153"/>
      <c r="L58" s="153"/>
      <c r="M58" s="153"/>
      <c r="N58" s="153"/>
      <c r="O58" s="153"/>
      <c r="P58" s="153"/>
      <c r="Q58" s="153"/>
      <c r="R58" s="153"/>
      <c r="S58" s="153"/>
      <c r="T58" s="156">
        <v>45377</v>
      </c>
      <c r="U58" s="156"/>
      <c r="V58" s="156"/>
      <c r="W58" s="153"/>
      <c r="X58" s="156" t="e">
        <f t="shared" si="3"/>
        <v>#N/A</v>
      </c>
      <c r="Y58" s="153" t="e" cm="1">
        <f t="array" ref="Y58">INDEX(AB58:AZ58,MATCH(MAX(AB58:AZ58),AB58:AZ58,0)+1)</f>
        <v>#N/A</v>
      </c>
      <c r="Z58" s="153" t="e" cm="1">
        <f t="array" ref="Z58">INDEX(AB58:AZ58,MATCH(MAX(AB58:AZ58),AB58:AZ58,0)+2)</f>
        <v>#N/A</v>
      </c>
      <c r="AA58" s="154"/>
      <c r="AB58" s="153"/>
      <c r="AC58" s="153"/>
      <c r="AD58" s="153"/>
      <c r="AE58" s="153"/>
      <c r="AF58" s="153"/>
      <c r="AG58" s="153"/>
      <c r="AH58" s="153"/>
      <c r="AI58" s="153"/>
      <c r="AJ58" s="153"/>
      <c r="AK58" s="153"/>
      <c r="AL58" s="153"/>
      <c r="AM58" s="153"/>
      <c r="AN58" s="153"/>
      <c r="AO58" s="153"/>
      <c r="AP58" s="153"/>
      <c r="AQ58" s="153"/>
      <c r="AR58" s="153"/>
      <c r="AS58" s="153"/>
      <c r="AT58" s="153"/>
      <c r="AU58" s="153"/>
    </row>
    <row r="59" spans="1:168">
      <c r="A59" s="152"/>
      <c r="B59" s="153"/>
      <c r="C59" s="153" t="s">
        <v>551</v>
      </c>
      <c r="D59" s="153">
        <v>2</v>
      </c>
      <c r="E59" s="153" t="s">
        <v>657</v>
      </c>
      <c r="F59" s="153" t="s">
        <v>658</v>
      </c>
      <c r="G59" s="154" t="s">
        <v>659</v>
      </c>
      <c r="H59" s="153" t="s">
        <v>631</v>
      </c>
      <c r="I59" s="153" t="s">
        <v>556</v>
      </c>
      <c r="J59" s="155" t="s">
        <v>557</v>
      </c>
      <c r="K59" s="153"/>
      <c r="L59" s="153"/>
      <c r="M59" s="153"/>
      <c r="N59" s="153"/>
      <c r="O59" s="153"/>
      <c r="P59" s="153"/>
      <c r="Q59" s="153"/>
      <c r="R59" s="153"/>
      <c r="S59" s="153"/>
      <c r="T59" s="156">
        <v>45320</v>
      </c>
      <c r="U59" s="156"/>
      <c r="V59" s="156"/>
      <c r="W59" s="153"/>
      <c r="X59" s="156" t="e">
        <f t="shared" si="3"/>
        <v>#N/A</v>
      </c>
      <c r="Y59" s="153" t="e" cm="1">
        <f t="array" ref="Y59">INDEX(AB59:AZ59,MATCH(MAX(AB59:AZ59),AB59:AZ59,0)+1)</f>
        <v>#N/A</v>
      </c>
      <c r="Z59" s="153" t="e" cm="1">
        <f t="array" ref="Z59">INDEX(AB59:AZ59,MATCH(MAX(AB59:AZ59),AB59:AZ59,0)+2)</f>
        <v>#N/A</v>
      </c>
      <c r="AA59" s="154"/>
      <c r="AB59" s="153"/>
      <c r="AC59" s="153"/>
      <c r="AD59" s="153"/>
      <c r="AE59" s="153"/>
      <c r="AF59" s="153"/>
      <c r="AG59" s="153"/>
      <c r="AH59" s="153"/>
      <c r="AI59" s="153"/>
      <c r="AJ59" s="153"/>
      <c r="AK59" s="153"/>
      <c r="AL59" s="153"/>
      <c r="AM59" s="153"/>
      <c r="AN59" s="153"/>
      <c r="AO59" s="153"/>
      <c r="AP59" s="153"/>
      <c r="AQ59" s="153"/>
      <c r="AR59" s="153"/>
      <c r="AS59" s="153"/>
      <c r="AT59" s="153"/>
      <c r="AU59" s="153"/>
    </row>
    <row r="60" spans="1:168">
      <c r="A60" s="152"/>
      <c r="B60" s="153"/>
      <c r="C60" s="153" t="s">
        <v>551</v>
      </c>
      <c r="D60" s="153">
        <v>2</v>
      </c>
      <c r="E60" s="153" t="s">
        <v>657</v>
      </c>
      <c r="F60" s="153" t="s">
        <v>660</v>
      </c>
      <c r="G60" s="154" t="s">
        <v>661</v>
      </c>
      <c r="H60" s="153" t="s">
        <v>631</v>
      </c>
      <c r="I60" s="153" t="s">
        <v>556</v>
      </c>
      <c r="J60" s="155" t="s">
        <v>557</v>
      </c>
      <c r="K60" s="153"/>
      <c r="L60" s="153"/>
      <c r="M60" s="153"/>
      <c r="N60" s="153"/>
      <c r="O60" s="153"/>
      <c r="P60" s="153"/>
      <c r="Q60" s="153"/>
      <c r="R60" s="153"/>
      <c r="S60" s="153"/>
      <c r="T60" s="156">
        <v>45320</v>
      </c>
      <c r="U60" s="156"/>
      <c r="V60" s="156"/>
      <c r="W60" s="153"/>
      <c r="X60" s="156" t="e">
        <f t="shared" si="3"/>
        <v>#N/A</v>
      </c>
      <c r="Y60" s="153" t="e" cm="1">
        <f t="array" ref="Y60">INDEX(AB60:AZ60,MATCH(MAX(AB60:AZ60),AB60:AZ60,0)+1)</f>
        <v>#N/A</v>
      </c>
      <c r="Z60" s="153" t="e" cm="1">
        <f t="array" ref="Z60">INDEX(AB60:AZ60,MATCH(MAX(AB60:AZ60),AB60:AZ60,0)+2)</f>
        <v>#N/A</v>
      </c>
      <c r="AA60" s="154"/>
      <c r="AB60" s="153"/>
      <c r="AC60" s="153"/>
      <c r="AD60" s="153"/>
      <c r="AE60" s="153"/>
      <c r="AF60" s="153"/>
      <c r="AG60" s="153"/>
      <c r="AH60" s="153"/>
      <c r="AI60" s="153"/>
      <c r="AJ60" s="153"/>
      <c r="AK60" s="153"/>
      <c r="AL60" s="153"/>
      <c r="AM60" s="153"/>
      <c r="AN60" s="153"/>
      <c r="AO60" s="153"/>
      <c r="AP60" s="153"/>
      <c r="AQ60" s="153"/>
      <c r="AR60" s="153"/>
      <c r="AS60" s="153"/>
      <c r="AT60" s="153"/>
      <c r="AU60" s="153"/>
    </row>
    <row r="61" spans="1:168">
      <c r="A61" s="152"/>
      <c r="B61" s="153"/>
      <c r="C61" s="153" t="s">
        <v>610</v>
      </c>
      <c r="D61" s="153">
        <v>2</v>
      </c>
      <c r="E61" s="153" t="s">
        <v>581</v>
      </c>
      <c r="F61" s="153" t="s">
        <v>662</v>
      </c>
      <c r="G61" s="154" t="s">
        <v>663</v>
      </c>
      <c r="H61" s="153" t="s">
        <v>631</v>
      </c>
      <c r="I61" s="153" t="s">
        <v>556</v>
      </c>
      <c r="J61" s="155" t="s">
        <v>557</v>
      </c>
      <c r="K61" s="153"/>
      <c r="L61" s="153"/>
      <c r="M61" s="153"/>
      <c r="N61" s="153"/>
      <c r="O61" s="153"/>
      <c r="P61" s="153"/>
      <c r="Q61" s="153"/>
      <c r="R61" s="153"/>
      <c r="S61" s="153"/>
      <c r="T61" s="156">
        <v>45384</v>
      </c>
      <c r="U61" s="156"/>
      <c r="V61" s="156"/>
      <c r="W61" s="153"/>
      <c r="X61" s="156" t="e">
        <f t="shared" si="3"/>
        <v>#N/A</v>
      </c>
      <c r="Y61" s="153" t="e" cm="1">
        <f t="array" ref="Y61">INDEX(AB61:AZ61,MATCH(MAX(AB61:AZ61),AB61:AZ61,0)+1)</f>
        <v>#N/A</v>
      </c>
      <c r="Z61" s="153" t="e" cm="1">
        <f t="array" ref="Z61">INDEX(AB61:AZ61,MATCH(MAX(AB61:AZ61),AB61:AZ61,0)+2)</f>
        <v>#N/A</v>
      </c>
      <c r="AA61" s="154"/>
      <c r="AB61" s="153"/>
      <c r="AC61" s="153"/>
      <c r="AD61" s="153"/>
      <c r="AE61" s="153"/>
      <c r="AF61" s="153"/>
      <c r="AG61" s="153"/>
      <c r="AH61" s="153"/>
      <c r="AI61" s="153"/>
      <c r="AJ61" s="153"/>
      <c r="AK61" s="153"/>
      <c r="AL61" s="153"/>
      <c r="AM61" s="153"/>
      <c r="AN61" s="153"/>
      <c r="AO61" s="153"/>
      <c r="AP61" s="153"/>
      <c r="AQ61" s="153"/>
      <c r="AR61" s="153"/>
      <c r="AS61" s="153"/>
      <c r="AT61" s="153"/>
      <c r="AU61" s="153"/>
    </row>
    <row r="62" spans="1:168">
      <c r="A62" s="152">
        <v>31</v>
      </c>
      <c r="B62" s="153"/>
      <c r="C62" s="153" t="s">
        <v>610</v>
      </c>
      <c r="D62" s="153">
        <v>2</v>
      </c>
      <c r="E62" s="153" t="s">
        <v>581</v>
      </c>
      <c r="F62" s="153" t="s">
        <v>664</v>
      </c>
      <c r="G62" s="154" t="s">
        <v>665</v>
      </c>
      <c r="H62" s="153" t="s">
        <v>631</v>
      </c>
      <c r="I62" s="153" t="s">
        <v>556</v>
      </c>
      <c r="J62" s="155" t="s">
        <v>557</v>
      </c>
      <c r="K62" s="153"/>
      <c r="L62" s="153"/>
      <c r="M62" s="153"/>
      <c r="N62" s="153"/>
      <c r="O62" s="153"/>
      <c r="P62" s="153"/>
      <c r="Q62" s="153"/>
      <c r="R62" s="153"/>
      <c r="S62" s="153"/>
      <c r="T62" s="156">
        <v>45384</v>
      </c>
      <c r="U62" s="156"/>
      <c r="V62" s="156"/>
      <c r="W62" s="153"/>
      <c r="X62" s="156" t="e">
        <f t="shared" si="3"/>
        <v>#N/A</v>
      </c>
      <c r="Y62" s="153" t="e" cm="1">
        <f t="array" ref="Y62">INDEX(AB62:AZ62,MATCH(MAX(AB62:AZ62),AB62:AZ62,0)+1)</f>
        <v>#N/A</v>
      </c>
      <c r="Z62" s="153" t="e" cm="1">
        <f t="array" ref="Z62">INDEX(AB62:AZ62,MATCH(MAX(AB62:AZ62),AB62:AZ62,0)+2)</f>
        <v>#N/A</v>
      </c>
      <c r="AA62" s="154"/>
      <c r="AB62" s="153"/>
      <c r="AC62" s="153"/>
      <c r="AD62" s="153"/>
      <c r="AE62" s="153"/>
      <c r="AF62" s="153"/>
      <c r="AG62" s="153"/>
      <c r="AH62" s="153"/>
      <c r="AI62" s="153"/>
      <c r="AJ62" s="153"/>
      <c r="AK62" s="153"/>
      <c r="AL62" s="153"/>
      <c r="AM62" s="153"/>
      <c r="AN62" s="153"/>
      <c r="AO62" s="153"/>
      <c r="AP62" s="153"/>
      <c r="AQ62" s="153"/>
      <c r="AR62" s="153"/>
      <c r="AS62" s="153"/>
      <c r="AT62" s="153"/>
      <c r="AU62" s="153"/>
    </row>
    <row r="63" spans="1:168">
      <c r="A63" s="152">
        <v>32</v>
      </c>
      <c r="B63" s="153"/>
      <c r="C63" s="153" t="s">
        <v>610</v>
      </c>
      <c r="D63" s="153">
        <v>2</v>
      </c>
      <c r="E63" s="153" t="s">
        <v>581</v>
      </c>
      <c r="F63" s="153" t="s">
        <v>666</v>
      </c>
      <c r="G63" s="154" t="s">
        <v>667</v>
      </c>
      <c r="H63" s="153" t="s">
        <v>631</v>
      </c>
      <c r="I63" s="153" t="s">
        <v>556</v>
      </c>
      <c r="J63" s="155" t="s">
        <v>557</v>
      </c>
      <c r="K63" s="153"/>
      <c r="L63" s="153"/>
      <c r="M63" s="153"/>
      <c r="N63" s="153"/>
      <c r="O63" s="153"/>
      <c r="P63" s="153"/>
      <c r="Q63" s="153"/>
      <c r="R63" s="153"/>
      <c r="S63" s="153"/>
      <c r="T63" s="156">
        <v>45384</v>
      </c>
      <c r="U63" s="156"/>
      <c r="V63" s="156"/>
      <c r="W63" s="153"/>
      <c r="X63" s="156" t="e">
        <f t="shared" si="3"/>
        <v>#N/A</v>
      </c>
      <c r="Y63" s="153" t="e" cm="1">
        <f t="array" ref="Y63">INDEX(AB63:AZ63,MATCH(MAX(AB63:AZ63),AB63:AZ63,0)+1)</f>
        <v>#N/A</v>
      </c>
      <c r="Z63" s="153" t="e" cm="1">
        <f t="array" ref="Z63">INDEX(AB63:AZ63,MATCH(MAX(AB63:AZ63),AB63:AZ63,0)+2)</f>
        <v>#N/A</v>
      </c>
      <c r="AA63" s="154"/>
      <c r="AB63" s="153"/>
      <c r="AC63" s="153"/>
      <c r="AD63" s="153"/>
      <c r="AE63" s="153"/>
      <c r="AF63" s="153"/>
      <c r="AG63" s="153"/>
      <c r="AH63" s="153"/>
      <c r="AI63" s="153"/>
      <c r="AJ63" s="153"/>
      <c r="AK63" s="153"/>
      <c r="AL63" s="153"/>
      <c r="AM63" s="153"/>
      <c r="AN63" s="153"/>
      <c r="AO63" s="153"/>
      <c r="AP63" s="153"/>
      <c r="AQ63" s="153"/>
      <c r="AR63" s="153"/>
      <c r="AS63" s="153"/>
      <c r="AT63" s="153"/>
      <c r="AU63" s="153"/>
    </row>
    <row r="64" spans="1:168">
      <c r="A64" s="152"/>
      <c r="B64" s="153"/>
      <c r="C64" s="153" t="s">
        <v>610</v>
      </c>
      <c r="D64" s="153">
        <v>2</v>
      </c>
      <c r="E64" s="153" t="s">
        <v>633</v>
      </c>
      <c r="F64" s="153" t="s">
        <v>668</v>
      </c>
      <c r="G64" s="154" t="s">
        <v>669</v>
      </c>
      <c r="H64" s="153" t="s">
        <v>631</v>
      </c>
      <c r="I64" s="153" t="s">
        <v>556</v>
      </c>
      <c r="J64" s="155" t="s">
        <v>557</v>
      </c>
      <c r="K64" s="153"/>
      <c r="L64" s="153"/>
      <c r="M64" s="153"/>
      <c r="N64" s="153"/>
      <c r="O64" s="153"/>
      <c r="P64" s="153"/>
      <c r="Q64" s="153"/>
      <c r="R64" s="153"/>
      <c r="S64" s="153"/>
      <c r="T64" s="156">
        <v>45384</v>
      </c>
      <c r="U64" s="156"/>
      <c r="V64" s="156"/>
      <c r="W64" s="153"/>
      <c r="X64" s="156" t="e">
        <f t="shared" si="3"/>
        <v>#N/A</v>
      </c>
      <c r="Y64" s="153" t="e" cm="1">
        <f t="array" ref="Y64">INDEX(AB64:AZ64,MATCH(MAX(AB64:AZ64),AB64:AZ64,0)+1)</f>
        <v>#N/A</v>
      </c>
      <c r="Z64" s="153" t="e" cm="1">
        <f t="array" ref="Z64">INDEX(AB64:AZ64,MATCH(MAX(AB64:AZ64),AB64:AZ64,0)+2)</f>
        <v>#N/A</v>
      </c>
      <c r="AA64" s="154"/>
      <c r="AB64" s="153"/>
      <c r="AC64" s="153"/>
      <c r="AD64" s="153"/>
      <c r="AE64" s="153"/>
      <c r="AF64" s="153"/>
      <c r="AG64" s="153"/>
      <c r="AH64" s="153"/>
      <c r="AI64" s="153"/>
      <c r="AJ64" s="153"/>
      <c r="AK64" s="153"/>
      <c r="AL64" s="153"/>
      <c r="AM64" s="153"/>
      <c r="AN64" s="153"/>
      <c r="AO64" s="153"/>
      <c r="AP64" s="153"/>
      <c r="AQ64" s="153"/>
      <c r="AR64" s="153"/>
      <c r="AS64" s="153"/>
      <c r="AT64" s="153"/>
      <c r="AU64" s="153"/>
    </row>
    <row r="65" spans="1:168">
      <c r="A65" s="152">
        <v>34</v>
      </c>
      <c r="B65" s="153"/>
      <c r="C65" s="153" t="s">
        <v>610</v>
      </c>
      <c r="D65" s="153">
        <v>2</v>
      </c>
      <c r="E65" s="153" t="s">
        <v>633</v>
      </c>
      <c r="F65" s="153" t="s">
        <v>670</v>
      </c>
      <c r="G65" s="154" t="s">
        <v>671</v>
      </c>
      <c r="H65" s="153" t="s">
        <v>631</v>
      </c>
      <c r="I65" s="153" t="s">
        <v>556</v>
      </c>
      <c r="J65" s="155" t="s">
        <v>557</v>
      </c>
      <c r="K65" s="153"/>
      <c r="L65" s="153"/>
      <c r="M65" s="153"/>
      <c r="N65" s="153"/>
      <c r="O65" s="153"/>
      <c r="P65" s="153"/>
      <c r="Q65" s="153"/>
      <c r="R65" s="153"/>
      <c r="S65" s="153"/>
      <c r="T65" s="156">
        <v>45384</v>
      </c>
      <c r="U65" s="156"/>
      <c r="V65" s="156"/>
      <c r="W65" s="153"/>
      <c r="X65" s="156" t="e">
        <f t="shared" si="3"/>
        <v>#N/A</v>
      </c>
      <c r="Y65" s="153" t="e" cm="1">
        <f t="array" ref="Y65">INDEX(AB65:AZ65,MATCH(MAX(AB65:AZ65),AB65:AZ65,0)+1)</f>
        <v>#N/A</v>
      </c>
      <c r="Z65" s="153" t="e" cm="1">
        <f t="array" ref="Z65">INDEX(AB65:AZ65,MATCH(MAX(AB65:AZ65),AB65:AZ65,0)+2)</f>
        <v>#N/A</v>
      </c>
      <c r="AA65" s="154"/>
      <c r="AB65" s="153"/>
      <c r="AC65" s="153"/>
      <c r="AD65" s="153"/>
      <c r="AE65" s="153"/>
      <c r="AF65" s="153"/>
      <c r="AG65" s="153"/>
      <c r="AH65" s="153"/>
      <c r="AI65" s="153"/>
      <c r="AJ65" s="153"/>
      <c r="AK65" s="153"/>
      <c r="AL65" s="153"/>
      <c r="AM65" s="153"/>
      <c r="AN65" s="153"/>
      <c r="AO65" s="153"/>
      <c r="AP65" s="153"/>
      <c r="AQ65" s="153"/>
      <c r="AR65" s="153"/>
      <c r="AS65" s="153"/>
      <c r="AT65" s="153"/>
      <c r="AU65" s="153"/>
    </row>
    <row r="66" spans="1:168">
      <c r="A66" s="152">
        <v>35</v>
      </c>
      <c r="B66" s="153"/>
      <c r="C66" s="153" t="s">
        <v>610</v>
      </c>
      <c r="D66" s="153">
        <v>2</v>
      </c>
      <c r="E66" s="153" t="s">
        <v>633</v>
      </c>
      <c r="F66" s="153" t="s">
        <v>672</v>
      </c>
      <c r="G66" s="154" t="s">
        <v>673</v>
      </c>
      <c r="H66" s="153" t="s">
        <v>631</v>
      </c>
      <c r="I66" s="153" t="s">
        <v>556</v>
      </c>
      <c r="J66" s="155" t="s">
        <v>557</v>
      </c>
      <c r="K66" s="153"/>
      <c r="L66" s="153"/>
      <c r="M66" s="153"/>
      <c r="N66" s="153"/>
      <c r="O66" s="153"/>
      <c r="P66" s="153"/>
      <c r="Q66" s="153"/>
      <c r="R66" s="153"/>
      <c r="S66" s="153"/>
      <c r="T66" s="156">
        <v>45384</v>
      </c>
      <c r="U66" s="156"/>
      <c r="V66" s="156"/>
      <c r="W66" s="153"/>
      <c r="X66" s="156" t="e">
        <f t="shared" si="3"/>
        <v>#N/A</v>
      </c>
      <c r="Y66" s="153" t="e" cm="1">
        <f t="array" ref="Y66">INDEX(AB66:AZ66,MATCH(MAX(AB66:AZ66),AB66:AZ66,0)+1)</f>
        <v>#N/A</v>
      </c>
      <c r="Z66" s="153" t="e" cm="1">
        <f t="array" ref="Z66">INDEX(AB66:AZ66,MATCH(MAX(AB66:AZ66),AB66:AZ66,0)+2)</f>
        <v>#N/A</v>
      </c>
      <c r="AA66" s="154"/>
      <c r="AB66" s="153"/>
      <c r="AC66" s="153"/>
      <c r="AD66" s="153"/>
      <c r="AE66" s="153"/>
      <c r="AF66" s="153"/>
      <c r="AG66" s="153"/>
      <c r="AH66" s="153"/>
      <c r="AI66" s="153"/>
      <c r="AJ66" s="153"/>
      <c r="AK66" s="153"/>
      <c r="AL66" s="153"/>
      <c r="AM66" s="153"/>
      <c r="AN66" s="153"/>
      <c r="AO66" s="153"/>
      <c r="AP66" s="153"/>
      <c r="AQ66" s="153"/>
      <c r="AR66" s="153"/>
      <c r="AS66" s="153"/>
      <c r="AT66" s="153"/>
      <c r="AU66" s="153"/>
    </row>
    <row r="67" spans="1:168">
      <c r="A67" s="152"/>
      <c r="B67" s="153"/>
      <c r="C67" s="153" t="s">
        <v>610</v>
      </c>
      <c r="D67" s="153">
        <v>2</v>
      </c>
      <c r="E67" s="153" t="s">
        <v>635</v>
      </c>
      <c r="F67" s="153" t="s">
        <v>674</v>
      </c>
      <c r="G67" s="154" t="s">
        <v>675</v>
      </c>
      <c r="H67" s="153" t="s">
        <v>631</v>
      </c>
      <c r="I67" s="153" t="s">
        <v>556</v>
      </c>
      <c r="J67" s="155" t="s">
        <v>557</v>
      </c>
      <c r="K67" s="153"/>
      <c r="L67" s="153"/>
      <c r="M67" s="153"/>
      <c r="N67" s="153"/>
      <c r="O67" s="153"/>
      <c r="P67" s="153"/>
      <c r="Q67" s="153"/>
      <c r="R67" s="153"/>
      <c r="S67" s="153"/>
      <c r="T67" s="156">
        <v>45388</v>
      </c>
      <c r="U67" s="156"/>
      <c r="V67" s="156"/>
      <c r="W67" s="153"/>
      <c r="X67" s="156" t="e">
        <f t="shared" si="3"/>
        <v>#N/A</v>
      </c>
      <c r="Y67" s="153" t="e" cm="1">
        <f t="array" ref="Y67">INDEX(AB67:AZ67,MATCH(MAX(AB67:AZ67),AB67:AZ67,0)+1)</f>
        <v>#N/A</v>
      </c>
      <c r="Z67" s="153" t="e" cm="1">
        <f t="array" ref="Z67">INDEX(AB67:AZ67,MATCH(MAX(AB67:AZ67),AB67:AZ67,0)+2)</f>
        <v>#N/A</v>
      </c>
      <c r="AA67" s="154"/>
      <c r="AB67" s="153"/>
      <c r="AC67" s="153"/>
      <c r="AD67" s="153"/>
      <c r="AE67" s="153"/>
      <c r="AF67" s="153"/>
      <c r="AG67" s="153"/>
      <c r="AH67" s="153"/>
      <c r="AI67" s="153"/>
      <c r="AJ67" s="153"/>
      <c r="AK67" s="153"/>
      <c r="AL67" s="153"/>
      <c r="AM67" s="153"/>
      <c r="AN67" s="153"/>
      <c r="AO67" s="153"/>
      <c r="AP67" s="153"/>
      <c r="AQ67" s="153"/>
      <c r="AR67" s="153"/>
      <c r="AS67" s="153"/>
      <c r="AT67" s="153"/>
      <c r="AU67" s="153"/>
    </row>
    <row r="68" spans="1:168">
      <c r="A68" s="152">
        <v>33</v>
      </c>
      <c r="B68" s="153"/>
      <c r="C68" s="153" t="s">
        <v>610</v>
      </c>
      <c r="D68" s="153">
        <v>2</v>
      </c>
      <c r="E68" s="153" t="s">
        <v>635</v>
      </c>
      <c r="F68" s="153" t="s">
        <v>676</v>
      </c>
      <c r="G68" s="154" t="s">
        <v>656</v>
      </c>
      <c r="H68" s="153" t="s">
        <v>631</v>
      </c>
      <c r="I68" s="153" t="s">
        <v>556</v>
      </c>
      <c r="J68" s="155" t="s">
        <v>557</v>
      </c>
      <c r="K68" s="153"/>
      <c r="L68" s="153"/>
      <c r="M68" s="153"/>
      <c r="N68" s="153"/>
      <c r="O68" s="153"/>
      <c r="P68" s="153"/>
      <c r="Q68" s="153"/>
      <c r="R68" s="153"/>
      <c r="S68" s="153"/>
      <c r="T68" s="156">
        <v>45388</v>
      </c>
      <c r="U68" s="156"/>
      <c r="V68" s="156"/>
      <c r="W68" s="153"/>
      <c r="X68" s="156" t="e">
        <f t="shared" si="3"/>
        <v>#N/A</v>
      </c>
      <c r="Y68" s="153" t="e" cm="1">
        <f t="array" ref="Y68">INDEX(AB68:AZ68,MATCH(MAX(AB68:AZ68),AB68:AZ68,0)+1)</f>
        <v>#N/A</v>
      </c>
      <c r="Z68" s="153" t="e" cm="1">
        <f t="array" ref="Z68">INDEX(AB68:AZ68,MATCH(MAX(AB68:AZ68),AB68:AZ68,0)+2)</f>
        <v>#N/A</v>
      </c>
      <c r="AA68" s="154"/>
      <c r="AB68" s="153"/>
      <c r="AC68" s="153"/>
      <c r="AD68" s="153"/>
      <c r="AE68" s="153"/>
      <c r="AF68" s="153"/>
      <c r="AG68" s="153"/>
      <c r="AH68" s="153"/>
      <c r="AI68" s="153"/>
      <c r="AJ68" s="153"/>
      <c r="AK68" s="153"/>
      <c r="AL68" s="153"/>
      <c r="AM68" s="153"/>
      <c r="AN68" s="153"/>
      <c r="AO68" s="153"/>
      <c r="AP68" s="153"/>
      <c r="AQ68" s="153"/>
      <c r="AR68" s="153"/>
      <c r="AS68" s="153"/>
      <c r="AT68" s="153"/>
      <c r="AU68" s="153"/>
    </row>
    <row r="69" spans="1:168">
      <c r="A69" s="152"/>
      <c r="B69" s="153"/>
      <c r="C69" s="153" t="s">
        <v>610</v>
      </c>
      <c r="D69" s="153">
        <v>2</v>
      </c>
      <c r="E69" s="153" t="s">
        <v>657</v>
      </c>
      <c r="F69" s="153" t="s">
        <v>677</v>
      </c>
      <c r="G69" s="154" t="s">
        <v>678</v>
      </c>
      <c r="H69" s="153" t="s">
        <v>631</v>
      </c>
      <c r="I69" s="153" t="s">
        <v>556</v>
      </c>
      <c r="J69" s="155" t="s">
        <v>557</v>
      </c>
      <c r="K69" s="153"/>
      <c r="L69" s="153"/>
      <c r="M69" s="153"/>
      <c r="N69" s="153"/>
      <c r="O69" s="153"/>
      <c r="P69" s="153"/>
      <c r="Q69" s="153"/>
      <c r="R69" s="153"/>
      <c r="S69" s="153"/>
      <c r="T69" s="156">
        <v>45384</v>
      </c>
      <c r="U69" s="156"/>
      <c r="V69" s="156"/>
      <c r="W69" s="153"/>
      <c r="X69" s="156" t="e">
        <f t="shared" si="3"/>
        <v>#N/A</v>
      </c>
      <c r="Y69" s="153" t="e" cm="1">
        <f t="array" ref="Y69">INDEX(AB69:AZ69,MATCH(MAX(AB69:AZ69),AB69:AZ69,0)+1)</f>
        <v>#N/A</v>
      </c>
      <c r="Z69" s="153" t="e" cm="1">
        <f t="array" ref="Z69">INDEX(AB69:AZ69,MATCH(MAX(AB69:AZ69),AB69:AZ69,0)+2)</f>
        <v>#N/A</v>
      </c>
      <c r="AA69" s="154"/>
      <c r="AB69" s="153"/>
      <c r="AC69" s="153"/>
      <c r="AD69" s="153"/>
      <c r="AE69" s="153"/>
      <c r="AF69" s="153"/>
      <c r="AG69" s="153"/>
      <c r="AH69" s="153"/>
      <c r="AI69" s="153"/>
      <c r="AJ69" s="153"/>
      <c r="AK69" s="153"/>
      <c r="AL69" s="153"/>
      <c r="AM69" s="153"/>
      <c r="AN69" s="153"/>
      <c r="AO69" s="153"/>
      <c r="AP69" s="153"/>
      <c r="AQ69" s="153"/>
      <c r="AR69" s="153"/>
      <c r="AS69" s="153"/>
      <c r="AT69" s="153"/>
      <c r="AU69" s="153"/>
    </row>
    <row r="70" spans="1:168">
      <c r="A70" s="152"/>
      <c r="B70" s="153"/>
      <c r="C70" s="153" t="s">
        <v>610</v>
      </c>
      <c r="D70" s="153">
        <v>2</v>
      </c>
      <c r="E70" s="153" t="s">
        <v>657</v>
      </c>
      <c r="F70" s="153" t="s">
        <v>679</v>
      </c>
      <c r="G70" s="154" t="s">
        <v>680</v>
      </c>
      <c r="H70" s="153" t="s">
        <v>631</v>
      </c>
      <c r="I70" s="153" t="s">
        <v>556</v>
      </c>
      <c r="J70" s="155" t="s">
        <v>557</v>
      </c>
      <c r="K70" s="153"/>
      <c r="L70" s="153"/>
      <c r="M70" s="153"/>
      <c r="N70" s="153"/>
      <c r="O70" s="153"/>
      <c r="P70" s="153"/>
      <c r="Q70" s="153"/>
      <c r="R70" s="153"/>
      <c r="S70" s="153"/>
      <c r="T70" s="156">
        <v>45384</v>
      </c>
      <c r="U70" s="156"/>
      <c r="V70" s="156"/>
      <c r="W70" s="153"/>
      <c r="X70" s="156" t="e">
        <f t="shared" si="3"/>
        <v>#N/A</v>
      </c>
      <c r="Y70" s="153" t="e" cm="1">
        <f t="array" ref="Y70">INDEX(AB70:AZ70,MATCH(MAX(AB70:AZ70),AB70:AZ70,0)+1)</f>
        <v>#N/A</v>
      </c>
      <c r="Z70" s="153" t="e" cm="1">
        <f t="array" ref="Z70">INDEX(AB70:AZ70,MATCH(MAX(AB70:AZ70),AB70:AZ70,0)+2)</f>
        <v>#N/A</v>
      </c>
      <c r="AA70" s="154"/>
      <c r="AB70" s="153"/>
      <c r="AC70" s="153"/>
      <c r="AD70" s="153"/>
      <c r="AE70" s="153"/>
      <c r="AF70" s="153"/>
      <c r="AG70" s="153"/>
      <c r="AH70" s="153"/>
      <c r="AI70" s="153"/>
      <c r="AJ70" s="153"/>
      <c r="AK70" s="153"/>
      <c r="AL70" s="153"/>
      <c r="AM70" s="153"/>
      <c r="AN70" s="153"/>
      <c r="AO70" s="153"/>
      <c r="AP70" s="153"/>
      <c r="AQ70" s="153"/>
      <c r="AR70" s="153"/>
      <c r="AS70" s="153"/>
      <c r="AT70" s="153"/>
      <c r="AU70" s="153"/>
    </row>
    <row r="71" spans="1:168" s="170" customFormat="1">
      <c r="A71" s="166"/>
      <c r="B71" s="167"/>
      <c r="C71" s="167"/>
      <c r="D71" s="167"/>
      <c r="E71" s="167"/>
      <c r="F71" s="167"/>
      <c r="G71" s="168"/>
      <c r="H71" s="167"/>
      <c r="L71" s="171"/>
      <c r="M71" s="171"/>
      <c r="N71" s="171"/>
      <c r="O71" s="171"/>
      <c r="P71" s="167"/>
      <c r="Q71" s="167"/>
      <c r="R71" s="167"/>
      <c r="S71" s="167"/>
      <c r="T71" s="169"/>
      <c r="U71" s="169"/>
      <c r="V71" s="169"/>
      <c r="W71" s="167"/>
      <c r="X71" s="169"/>
      <c r="Y71" s="167"/>
      <c r="Z71" s="167"/>
      <c r="AA71" s="168"/>
      <c r="AB71" s="167"/>
      <c r="AC71" s="167"/>
      <c r="AD71" s="167"/>
      <c r="AE71" s="167"/>
      <c r="AF71" s="167"/>
      <c r="AG71" s="167"/>
      <c r="AH71" s="167"/>
      <c r="AI71" s="167"/>
      <c r="AJ71" s="167"/>
      <c r="AK71" s="167"/>
      <c r="AL71" s="167"/>
      <c r="AM71" s="167"/>
      <c r="AN71" s="167"/>
      <c r="AO71" s="167"/>
      <c r="AP71" s="167"/>
      <c r="AQ71" s="167"/>
      <c r="AR71" s="167"/>
      <c r="AS71" s="167"/>
      <c r="AT71" s="167"/>
      <c r="AU71" s="167"/>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row>
    <row r="72" spans="1:168">
      <c r="A72" s="152"/>
      <c r="B72" s="153"/>
      <c r="C72" s="153" t="s">
        <v>551</v>
      </c>
      <c r="D72" s="153">
        <v>2</v>
      </c>
      <c r="E72" s="153" t="s">
        <v>581</v>
      </c>
      <c r="F72" s="153"/>
      <c r="G72" s="154" t="s">
        <v>681</v>
      </c>
      <c r="H72" s="153" t="s">
        <v>682</v>
      </c>
      <c r="I72" s="153" t="s">
        <v>556</v>
      </c>
      <c r="J72" s="155" t="s">
        <v>557</v>
      </c>
      <c r="K72" s="172"/>
      <c r="L72" s="153"/>
      <c r="M72" s="153"/>
      <c r="N72" s="173"/>
      <c r="O72" s="153"/>
      <c r="P72" s="153"/>
      <c r="Q72" s="153"/>
      <c r="R72" s="153"/>
      <c r="S72" s="153"/>
      <c r="T72" s="156">
        <v>45370</v>
      </c>
      <c r="U72" s="156"/>
      <c r="V72" s="156"/>
      <c r="W72" s="153"/>
      <c r="X72" s="156" t="e">
        <f>INDEX(AB72:AZ72,MATCH(MAX(AB72:AZ72),AB72:AZ72,0))</f>
        <v>#N/A</v>
      </c>
      <c r="Y72" s="153" t="e" cm="1">
        <f t="array" ref="Y72">INDEX(AB72:AZ72,MATCH(MAX(AB72:AZ72),AB72:AZ72,0)+1)</f>
        <v>#N/A</v>
      </c>
      <c r="Z72" s="153" t="e" cm="1">
        <f t="array" ref="Z72">INDEX(AB72:AZ72,MATCH(MAX(AB72:AZ72),AB72:AZ72,0)+2)</f>
        <v>#N/A</v>
      </c>
      <c r="AA72" s="174"/>
      <c r="AB72" s="153"/>
      <c r="AC72" s="153"/>
      <c r="AD72" s="153"/>
      <c r="AE72" s="153"/>
      <c r="AF72" s="153"/>
      <c r="AG72" s="153"/>
      <c r="AH72" s="153"/>
      <c r="AI72" s="153"/>
      <c r="AJ72" s="153"/>
      <c r="AK72" s="153"/>
      <c r="AL72" s="153"/>
      <c r="AM72" s="153"/>
      <c r="AN72" s="153"/>
      <c r="AO72" s="153"/>
      <c r="AP72" s="153"/>
      <c r="AQ72" s="153"/>
      <c r="AR72" s="153"/>
      <c r="AS72" s="153"/>
      <c r="AT72" s="153"/>
      <c r="AU72" s="153"/>
    </row>
    <row r="73" spans="1:168" s="170" customFormat="1">
      <c r="A73" s="166"/>
      <c r="B73" s="167"/>
      <c r="C73" s="175"/>
      <c r="D73" s="175"/>
      <c r="E73" s="175"/>
      <c r="F73" s="175"/>
      <c r="G73" s="176"/>
      <c r="H73" s="175"/>
      <c r="I73" s="167"/>
      <c r="J73" s="177"/>
      <c r="K73" s="178"/>
      <c r="L73" s="175"/>
      <c r="M73" s="175"/>
      <c r="N73" s="179"/>
      <c r="O73" s="175"/>
      <c r="P73" s="175"/>
      <c r="Q73" s="175"/>
      <c r="R73" s="175"/>
      <c r="S73" s="175"/>
      <c r="T73" s="180"/>
      <c r="U73" s="169"/>
      <c r="V73" s="180"/>
      <c r="W73" s="175"/>
      <c r="X73" s="180"/>
      <c r="Y73" s="175"/>
      <c r="Z73" s="175"/>
      <c r="AA73" s="181"/>
      <c r="AB73" s="167"/>
      <c r="AC73" s="167"/>
      <c r="AD73" s="167"/>
      <c r="AE73" s="167"/>
      <c r="AF73" s="167"/>
      <c r="AG73" s="167"/>
      <c r="AH73" s="167"/>
      <c r="AI73" s="167"/>
      <c r="AJ73" s="167"/>
      <c r="AK73" s="167"/>
      <c r="AL73" s="167"/>
      <c r="AM73" s="167"/>
      <c r="AN73" s="167"/>
      <c r="AO73" s="167"/>
      <c r="AP73" s="167"/>
      <c r="AQ73" s="167"/>
      <c r="AR73" s="167"/>
      <c r="AS73" s="167"/>
      <c r="AT73" s="167"/>
      <c r="AU73" s="167"/>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row>
    <row r="74" spans="1:168">
      <c r="A74" s="152">
        <v>36</v>
      </c>
      <c r="B74" s="153"/>
      <c r="C74" s="153" t="s">
        <v>551</v>
      </c>
      <c r="D74" s="153">
        <v>2</v>
      </c>
      <c r="E74" s="153" t="s">
        <v>633</v>
      </c>
      <c r="F74" s="153"/>
      <c r="G74" s="154" t="s">
        <v>683</v>
      </c>
      <c r="H74" s="153" t="s">
        <v>682</v>
      </c>
      <c r="I74" s="153" t="s">
        <v>556</v>
      </c>
      <c r="J74" s="155" t="s">
        <v>557</v>
      </c>
      <c r="K74" s="172"/>
      <c r="L74" s="153"/>
      <c r="M74" s="153"/>
      <c r="N74" s="182"/>
      <c r="O74" s="153"/>
      <c r="P74" s="153"/>
      <c r="Q74" s="153"/>
      <c r="R74" s="153"/>
      <c r="S74" s="153"/>
      <c r="T74" s="156">
        <v>45370</v>
      </c>
      <c r="U74" s="156"/>
      <c r="V74" s="156"/>
      <c r="W74" s="153"/>
      <c r="X74" s="156" t="e">
        <f>INDEX(AB74:AZ74,MATCH(MAX(AB74:AZ74),AB74:AZ74,0))</f>
        <v>#N/A</v>
      </c>
      <c r="Y74" s="153" t="e" cm="1">
        <f t="array" ref="Y74">INDEX(AB74:AZ74,MATCH(MAX(AB74:AZ74),AB74:AZ74,0)+1)</f>
        <v>#N/A</v>
      </c>
      <c r="Z74" s="153" t="e" cm="1">
        <f t="array" ref="Z74">INDEX(AB74:AZ74,MATCH(MAX(AB74:AZ74),AB74:AZ74,0)+2)</f>
        <v>#N/A</v>
      </c>
      <c r="AA74" s="174"/>
      <c r="AB74" s="182"/>
      <c r="AC74" s="182"/>
      <c r="AD74" s="182"/>
      <c r="AE74" s="182"/>
      <c r="AF74" s="182"/>
      <c r="AG74" s="182"/>
      <c r="AH74" s="153"/>
      <c r="AI74" s="153"/>
      <c r="AJ74" s="153"/>
      <c r="AK74" s="153"/>
      <c r="AL74" s="153"/>
      <c r="AM74" s="153"/>
      <c r="AN74" s="153"/>
      <c r="AO74" s="153"/>
      <c r="AP74" s="153"/>
      <c r="AQ74" s="153"/>
      <c r="AR74" s="153"/>
      <c r="AS74" s="153"/>
      <c r="AT74" s="153"/>
      <c r="AU74" s="153"/>
    </row>
    <row r="75" spans="1:168" s="170" customFormat="1">
      <c r="A75" s="166"/>
      <c r="B75" s="167"/>
      <c r="C75" s="167"/>
      <c r="D75" s="167"/>
      <c r="E75" s="167"/>
      <c r="F75" s="167"/>
      <c r="G75" s="168"/>
      <c r="H75" s="167"/>
      <c r="I75" s="167"/>
      <c r="J75" s="167"/>
      <c r="K75" s="183"/>
      <c r="L75" s="167"/>
      <c r="M75" s="167"/>
      <c r="N75" s="184"/>
      <c r="O75" s="167"/>
      <c r="P75" s="167"/>
      <c r="Q75" s="167"/>
      <c r="R75" s="167"/>
      <c r="S75" s="167"/>
      <c r="T75" s="169"/>
      <c r="U75" s="169"/>
      <c r="V75" s="169"/>
      <c r="W75" s="167"/>
      <c r="X75" s="169"/>
      <c r="Y75" s="167"/>
      <c r="Z75" s="167"/>
      <c r="AA75" s="185"/>
      <c r="AB75" s="184"/>
      <c r="AC75" s="184"/>
      <c r="AD75" s="184"/>
      <c r="AE75" s="184"/>
      <c r="AF75" s="184"/>
      <c r="AG75" s="184"/>
      <c r="AH75" s="167"/>
      <c r="AI75" s="167"/>
      <c r="AJ75" s="167"/>
      <c r="AK75" s="167"/>
      <c r="AL75" s="167"/>
      <c r="AM75" s="167"/>
      <c r="AN75" s="167"/>
      <c r="AO75" s="167"/>
      <c r="AP75" s="167"/>
      <c r="AQ75" s="167"/>
      <c r="AR75" s="167"/>
      <c r="AS75" s="167"/>
      <c r="AT75" s="167"/>
      <c r="AU75" s="167"/>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row>
    <row r="76" spans="1:168" s="126" customFormat="1">
      <c r="A76" s="186">
        <v>539</v>
      </c>
      <c r="B76" s="187"/>
      <c r="C76" s="187" t="s">
        <v>551</v>
      </c>
      <c r="D76" s="187">
        <v>2</v>
      </c>
      <c r="E76" s="187" t="s">
        <v>635</v>
      </c>
      <c r="F76" s="187"/>
      <c r="G76" s="157" t="s">
        <v>684</v>
      </c>
      <c r="H76" s="187" t="s">
        <v>682</v>
      </c>
      <c r="I76" s="153" t="s">
        <v>556</v>
      </c>
      <c r="J76" s="155" t="s">
        <v>557</v>
      </c>
      <c r="K76" s="172"/>
      <c r="L76" s="187"/>
      <c r="M76" s="187"/>
      <c r="N76" s="182"/>
      <c r="O76" s="187"/>
      <c r="P76" s="187"/>
      <c r="Q76" s="187"/>
      <c r="R76" s="187"/>
      <c r="S76" s="187"/>
      <c r="T76" s="156">
        <v>45377</v>
      </c>
      <c r="U76" s="156"/>
      <c r="V76" s="188"/>
      <c r="W76" s="187"/>
      <c r="X76" s="156" t="e">
        <f>INDEX(AB76:AZ76,MATCH(MAX(AB76:AZ76),AB76:AZ76,0))</f>
        <v>#N/A</v>
      </c>
      <c r="Y76" s="153" t="e" cm="1">
        <f t="array" ref="Y76">INDEX(AB76:AZ76,MATCH(MAX(AB76:AZ76),AB76:AZ76,0)+1)</f>
        <v>#N/A</v>
      </c>
      <c r="Z76" s="153" t="e" cm="1">
        <f t="array" ref="Z76">INDEX(AB76:AZ76,MATCH(MAX(AB76:AZ76),AB76:AZ76,0)+2)</f>
        <v>#N/A</v>
      </c>
      <c r="AA76" s="154"/>
      <c r="AB76" s="187"/>
      <c r="AC76" s="187"/>
      <c r="AD76" s="187"/>
      <c r="AE76" s="187"/>
      <c r="AF76" s="187"/>
      <c r="AG76" s="187"/>
      <c r="AH76" s="187"/>
      <c r="AI76" s="187"/>
      <c r="AJ76" s="187"/>
      <c r="AK76" s="187"/>
      <c r="AL76" s="187"/>
      <c r="AM76" s="187"/>
      <c r="AN76" s="187"/>
      <c r="AO76" s="187"/>
      <c r="AP76" s="187"/>
      <c r="AQ76" s="187"/>
      <c r="AR76" s="187"/>
      <c r="AS76" s="187"/>
      <c r="AT76" s="187"/>
      <c r="AU76" s="187"/>
    </row>
    <row r="77" spans="1:168" s="193" customFormat="1">
      <c r="A77" s="189"/>
      <c r="B77" s="190"/>
      <c r="C77" s="190"/>
      <c r="D77" s="190"/>
      <c r="E77" s="190"/>
      <c r="F77" s="190"/>
      <c r="G77" s="191"/>
      <c r="H77" s="190"/>
      <c r="I77" s="190"/>
      <c r="J77" s="190"/>
      <c r="K77" s="183"/>
      <c r="L77" s="190"/>
      <c r="M77" s="190"/>
      <c r="N77" s="184"/>
      <c r="O77" s="190"/>
      <c r="P77" s="190"/>
      <c r="Q77" s="190"/>
      <c r="R77" s="190"/>
      <c r="S77" s="190"/>
      <c r="T77" s="169"/>
      <c r="U77" s="169"/>
      <c r="V77" s="192"/>
      <c r="W77" s="190"/>
      <c r="X77" s="169"/>
      <c r="Y77" s="190"/>
      <c r="Z77" s="167"/>
      <c r="AA77" s="168"/>
      <c r="AB77" s="190"/>
      <c r="AC77" s="190"/>
      <c r="AD77" s="190"/>
      <c r="AE77" s="190"/>
      <c r="AF77" s="190"/>
      <c r="AG77" s="190"/>
      <c r="AH77" s="190"/>
      <c r="AI77" s="190"/>
      <c r="AJ77" s="190"/>
      <c r="AK77" s="190"/>
      <c r="AL77" s="190"/>
      <c r="AM77" s="190"/>
      <c r="AN77" s="190"/>
      <c r="AO77" s="190"/>
      <c r="AP77" s="190"/>
      <c r="AQ77" s="190"/>
      <c r="AR77" s="190"/>
      <c r="AS77" s="190"/>
      <c r="AT77" s="190"/>
      <c r="AU77" s="190"/>
      <c r="AV77" s="126"/>
      <c r="AW77" s="126"/>
      <c r="AX77" s="126"/>
      <c r="AY77" s="126"/>
      <c r="AZ77" s="126"/>
      <c r="BA77" s="126"/>
      <c r="BB77" s="126"/>
      <c r="BC77" s="126"/>
      <c r="BD77" s="126"/>
      <c r="BE77" s="126"/>
      <c r="BF77" s="126"/>
      <c r="BG77" s="126"/>
      <c r="BH77" s="126"/>
      <c r="BI77" s="126"/>
      <c r="BJ77" s="126"/>
      <c r="BK77" s="126"/>
      <c r="BL77" s="126"/>
      <c r="BM77" s="126"/>
      <c r="BN77" s="126"/>
      <c r="BO77" s="126"/>
      <c r="BP77" s="126"/>
      <c r="BQ77" s="126"/>
      <c r="BR77" s="126"/>
      <c r="BS77" s="126"/>
      <c r="BT77" s="126"/>
      <c r="BU77" s="126"/>
      <c r="BV77" s="126"/>
      <c r="BW77" s="126"/>
      <c r="BX77" s="126"/>
      <c r="BY77" s="126"/>
      <c r="BZ77" s="126"/>
      <c r="CA77" s="126"/>
      <c r="CB77" s="126"/>
      <c r="CC77" s="126"/>
      <c r="CD77" s="126"/>
      <c r="CE77" s="126"/>
      <c r="CF77" s="126"/>
      <c r="CG77" s="126"/>
      <c r="CH77" s="126"/>
      <c r="CI77" s="126"/>
      <c r="CJ77" s="126"/>
      <c r="CK77" s="126"/>
      <c r="CL77" s="126"/>
      <c r="CM77" s="126"/>
      <c r="CN77" s="126"/>
      <c r="CO77" s="126"/>
      <c r="CP77" s="126"/>
      <c r="CQ77" s="126"/>
      <c r="CR77" s="126"/>
      <c r="CS77" s="126"/>
      <c r="CT77" s="126"/>
      <c r="CU77" s="126"/>
      <c r="CV77" s="126"/>
      <c r="CW77" s="126"/>
      <c r="CX77" s="126"/>
      <c r="CY77" s="126"/>
      <c r="CZ77" s="126"/>
      <c r="DA77" s="126"/>
      <c r="DB77" s="126"/>
      <c r="DC77" s="126"/>
      <c r="DD77" s="126"/>
      <c r="DE77" s="126"/>
      <c r="DF77" s="126"/>
      <c r="DG77" s="126"/>
      <c r="DH77" s="126"/>
      <c r="DI77" s="126"/>
      <c r="DJ77" s="126"/>
      <c r="DK77" s="126"/>
      <c r="DL77" s="126"/>
      <c r="DM77" s="126"/>
      <c r="DN77" s="126"/>
      <c r="DO77" s="126"/>
      <c r="DP77" s="126"/>
      <c r="DQ77" s="126"/>
      <c r="DR77" s="126"/>
      <c r="DS77" s="126"/>
      <c r="DT77" s="126"/>
      <c r="DU77" s="126"/>
      <c r="DV77" s="126"/>
      <c r="DW77" s="126"/>
      <c r="DX77" s="126"/>
      <c r="DY77" s="126"/>
      <c r="DZ77" s="126"/>
      <c r="EA77" s="126"/>
      <c r="EB77" s="126"/>
      <c r="EC77" s="126"/>
      <c r="ED77" s="126"/>
      <c r="EE77" s="126"/>
      <c r="EF77" s="126"/>
      <c r="EG77" s="126"/>
      <c r="EH77" s="126"/>
      <c r="EI77" s="126"/>
      <c r="EJ77" s="126"/>
      <c r="EK77" s="126"/>
      <c r="EL77" s="126"/>
      <c r="EM77" s="126"/>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row>
    <row r="78" spans="1:168" ht="17.25">
      <c r="A78" s="152">
        <v>827</v>
      </c>
      <c r="B78" s="153"/>
      <c r="C78" s="153" t="s">
        <v>564</v>
      </c>
      <c r="D78" s="153">
        <v>2</v>
      </c>
      <c r="E78" s="153" t="s">
        <v>581</v>
      </c>
      <c r="F78" s="153"/>
      <c r="G78" s="154" t="s">
        <v>685</v>
      </c>
      <c r="H78" s="153" t="s">
        <v>682</v>
      </c>
      <c r="I78" s="153" t="s">
        <v>556</v>
      </c>
      <c r="J78" s="153" t="s">
        <v>686</v>
      </c>
      <c r="K78" s="172"/>
      <c r="L78" s="153"/>
      <c r="M78" s="153"/>
      <c r="N78" s="182"/>
      <c r="O78" s="153"/>
      <c r="P78" s="153"/>
      <c r="Q78" s="153"/>
      <c r="R78" s="153"/>
      <c r="S78" s="153"/>
      <c r="T78" s="156">
        <v>45384</v>
      </c>
      <c r="U78" s="156"/>
      <c r="V78" s="156"/>
      <c r="W78" s="153"/>
      <c r="X78" s="156" t="e">
        <f>INDEX(AB78:AZ78,MATCH(MAX(AB78:AZ78),AB78:AZ78,0))</f>
        <v>#N/A</v>
      </c>
      <c r="Y78" s="153" t="e" cm="1">
        <f t="array" ref="Y78">INDEX(AB78:AZ78,MATCH(MAX(AB78:AZ78),AB78:AZ78,0)+1)</f>
        <v>#N/A</v>
      </c>
      <c r="Z78" s="153" t="e" cm="1">
        <f t="array" ref="Z78">INDEX(AB78:AZ78,MATCH(MAX(AB78:AZ78),AB78:AZ78,0)+2)</f>
        <v>#N/A</v>
      </c>
      <c r="AA78" s="174"/>
      <c r="AB78" s="194"/>
      <c r="AC78" s="153"/>
      <c r="AD78" s="153"/>
      <c r="AE78" s="153"/>
      <c r="AF78" s="153"/>
      <c r="AG78" s="153"/>
      <c r="AH78" s="153"/>
      <c r="AI78" s="153"/>
      <c r="AJ78" s="153"/>
      <c r="AK78" s="153"/>
      <c r="AL78" s="153"/>
      <c r="AM78" s="153"/>
      <c r="AN78" s="153"/>
      <c r="AO78" s="153"/>
      <c r="AP78" s="153"/>
      <c r="AQ78" s="153"/>
      <c r="AR78" s="153"/>
      <c r="AS78" s="153"/>
      <c r="AT78" s="153"/>
      <c r="AU78" s="153"/>
    </row>
    <row r="79" spans="1:168" s="170" customFormat="1" ht="17.25">
      <c r="A79" s="166"/>
      <c r="B79" s="167"/>
      <c r="C79" s="167"/>
      <c r="D79" s="167"/>
      <c r="E79" s="167"/>
      <c r="F79" s="167"/>
      <c r="G79" s="168"/>
      <c r="H79" s="167"/>
      <c r="I79" s="167"/>
      <c r="J79" s="167"/>
      <c r="K79" s="183"/>
      <c r="L79" s="167"/>
      <c r="M79" s="167"/>
      <c r="N79" s="184"/>
      <c r="O79" s="167"/>
      <c r="P79" s="167"/>
      <c r="Q79" s="167"/>
      <c r="R79" s="167"/>
      <c r="S79" s="167"/>
      <c r="T79" s="169"/>
      <c r="U79" s="169"/>
      <c r="V79" s="169"/>
      <c r="W79" s="167"/>
      <c r="X79" s="169"/>
      <c r="Y79" s="167"/>
      <c r="Z79" s="167"/>
      <c r="AA79" s="185"/>
      <c r="AB79" s="195"/>
      <c r="AC79" s="167"/>
      <c r="AD79" s="167"/>
      <c r="AE79" s="167"/>
      <c r="AF79" s="167"/>
      <c r="AG79" s="167"/>
      <c r="AH79" s="167"/>
      <c r="AI79" s="167"/>
      <c r="AJ79" s="167"/>
      <c r="AK79" s="167"/>
      <c r="AL79" s="167"/>
      <c r="AM79" s="167"/>
      <c r="AN79" s="167"/>
      <c r="AO79" s="167"/>
      <c r="AP79" s="167"/>
      <c r="AQ79" s="167"/>
      <c r="AR79" s="167"/>
      <c r="AS79" s="167"/>
      <c r="AT79" s="167"/>
      <c r="AU79" s="167"/>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row>
    <row r="80" spans="1:168" ht="17.25">
      <c r="A80" s="152">
        <v>1126</v>
      </c>
      <c r="B80" s="153"/>
      <c r="C80" s="153" t="s">
        <v>564</v>
      </c>
      <c r="D80" s="153">
        <v>2</v>
      </c>
      <c r="E80" s="153" t="s">
        <v>633</v>
      </c>
      <c r="F80" s="153"/>
      <c r="G80" s="154" t="s">
        <v>687</v>
      </c>
      <c r="H80" s="153" t="s">
        <v>682</v>
      </c>
      <c r="I80" s="153" t="s">
        <v>556</v>
      </c>
      <c r="J80" s="153" t="s">
        <v>686</v>
      </c>
      <c r="K80" s="172"/>
      <c r="L80" s="153"/>
      <c r="M80" s="153"/>
      <c r="N80" s="182"/>
      <c r="O80" s="153"/>
      <c r="P80" s="153"/>
      <c r="Q80" s="153"/>
      <c r="R80" s="153"/>
      <c r="S80" s="153"/>
      <c r="T80" s="156">
        <v>45384</v>
      </c>
      <c r="U80" s="156"/>
      <c r="V80" s="156"/>
      <c r="W80" s="153"/>
      <c r="X80" s="156" t="e">
        <f>INDEX(AB80:AZ80,MATCH(MAX(AB80:AZ80),AB80:AZ80,0))</f>
        <v>#N/A</v>
      </c>
      <c r="Y80" s="153" t="e" cm="1">
        <f t="array" ref="Y80">INDEX(AB80:AZ80,MATCH(MAX(AB80:AZ80),AB80:AZ80,0)+1)</f>
        <v>#N/A</v>
      </c>
      <c r="Z80" s="153" t="e" cm="1">
        <f t="array" ref="Z80">INDEX(AB80:AZ80,MATCH(MAX(AB80:AZ80),AB80:AZ80,0)+2)</f>
        <v>#N/A</v>
      </c>
      <c r="AA80" s="174"/>
      <c r="AB80" s="194"/>
      <c r="AC80" s="153"/>
      <c r="AD80" s="153"/>
      <c r="AE80" s="153"/>
      <c r="AF80" s="153"/>
      <c r="AG80" s="153"/>
      <c r="AH80" s="153"/>
      <c r="AI80" s="153"/>
      <c r="AJ80" s="153"/>
      <c r="AK80" s="153"/>
      <c r="AL80" s="153"/>
      <c r="AM80" s="153"/>
      <c r="AN80" s="153"/>
      <c r="AO80" s="153"/>
      <c r="AP80" s="153"/>
      <c r="AQ80" s="153"/>
      <c r="AR80" s="153"/>
      <c r="AS80" s="153"/>
      <c r="AT80" s="153"/>
      <c r="AU80" s="153"/>
    </row>
    <row r="81" spans="1:168" s="170" customFormat="1">
      <c r="A81" s="166"/>
      <c r="B81" s="167"/>
      <c r="C81" s="167"/>
      <c r="D81" s="167"/>
      <c r="E81" s="167"/>
      <c r="F81" s="167"/>
      <c r="G81" s="168"/>
      <c r="H81" s="167"/>
      <c r="I81" s="167"/>
      <c r="J81" s="167"/>
      <c r="K81" s="183"/>
      <c r="L81" s="167"/>
      <c r="M81" s="167"/>
      <c r="N81" s="184"/>
      <c r="O81" s="167"/>
      <c r="P81" s="167"/>
      <c r="Q81" s="167"/>
      <c r="R81" s="167"/>
      <c r="S81" s="167"/>
      <c r="T81" s="169"/>
      <c r="U81" s="169"/>
      <c r="V81" s="169"/>
      <c r="W81" s="167"/>
      <c r="X81" s="169"/>
      <c r="Y81" s="167"/>
      <c r="Z81" s="167"/>
      <c r="AA81" s="185"/>
      <c r="AB81" s="167"/>
      <c r="AC81" s="167"/>
      <c r="AD81" s="167"/>
      <c r="AE81" s="167"/>
      <c r="AF81" s="167"/>
      <c r="AG81" s="167"/>
      <c r="AH81" s="167"/>
      <c r="AI81" s="167"/>
      <c r="AJ81" s="167"/>
      <c r="AK81" s="167"/>
      <c r="AL81" s="167"/>
      <c r="AM81" s="167"/>
      <c r="AN81" s="167"/>
      <c r="AO81" s="167"/>
      <c r="AP81" s="167"/>
      <c r="AQ81" s="167"/>
      <c r="AR81" s="167"/>
      <c r="AS81" s="167"/>
      <c r="AT81" s="167"/>
      <c r="AU81" s="167"/>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row>
    <row r="82" spans="1:168">
      <c r="A82" s="152">
        <v>1376</v>
      </c>
      <c r="B82" s="153"/>
      <c r="C82" s="153" t="s">
        <v>580</v>
      </c>
      <c r="D82" s="153">
        <v>2</v>
      </c>
      <c r="E82" s="153" t="s">
        <v>688</v>
      </c>
      <c r="F82" s="153" t="s">
        <v>689</v>
      </c>
      <c r="G82" s="154" t="s">
        <v>690</v>
      </c>
      <c r="H82" s="153" t="s">
        <v>691</v>
      </c>
      <c r="I82" s="153" t="s">
        <v>692</v>
      </c>
      <c r="J82" s="153" t="s">
        <v>693</v>
      </c>
      <c r="K82" s="172"/>
      <c r="L82" s="153"/>
      <c r="M82" s="153"/>
      <c r="N82" s="182"/>
      <c r="O82" s="153"/>
      <c r="P82" s="153"/>
      <c r="Q82" s="153"/>
      <c r="R82" s="153"/>
      <c r="S82" s="153"/>
      <c r="T82" s="156">
        <v>45412</v>
      </c>
      <c r="U82" s="156"/>
      <c r="V82" s="156"/>
      <c r="W82" s="153"/>
      <c r="X82" s="156" t="e">
        <f>INDEX(AB82:AZ82,MATCH(MAX(AB82:AZ82),AB82:AZ82,0))</f>
        <v>#N/A</v>
      </c>
      <c r="Y82" s="153" t="e" cm="1">
        <f t="array" ref="Y82">INDEX(AB82:AZ82,MATCH(MAX(AB82:AZ82),AB82:AZ82,0)+1)</f>
        <v>#N/A</v>
      </c>
      <c r="Z82" s="153" t="e" cm="1">
        <f t="array" ref="Z82">INDEX(AB82:AZ82,MATCH(MAX(AB82:AZ82),AB82:AZ82,0)+2)</f>
        <v>#N/A</v>
      </c>
      <c r="AA82" s="174"/>
      <c r="AB82" s="153"/>
      <c r="AC82" s="153"/>
      <c r="AD82" s="153"/>
      <c r="AE82" s="153"/>
      <c r="AF82" s="153"/>
      <c r="AG82" s="153"/>
      <c r="AH82" s="153"/>
      <c r="AI82" s="153"/>
      <c r="AJ82" s="153"/>
      <c r="AK82" s="153"/>
      <c r="AL82" s="153"/>
      <c r="AM82" s="153"/>
      <c r="AN82" s="153"/>
      <c r="AO82" s="153"/>
      <c r="AP82" s="153"/>
      <c r="AQ82" s="153"/>
      <c r="AR82" s="153"/>
      <c r="AS82" s="153"/>
      <c r="AT82" s="153"/>
      <c r="AU82" s="153"/>
    </row>
    <row r="83" spans="1:168">
      <c r="A83" s="152">
        <v>1376</v>
      </c>
      <c r="B83" s="153"/>
      <c r="C83" s="153" t="s">
        <v>580</v>
      </c>
      <c r="D83" s="153">
        <v>2</v>
      </c>
      <c r="E83" s="153" t="s">
        <v>688</v>
      </c>
      <c r="F83" s="153" t="s">
        <v>689</v>
      </c>
      <c r="G83" s="154" t="s">
        <v>694</v>
      </c>
      <c r="H83" s="153" t="s">
        <v>691</v>
      </c>
      <c r="I83" s="153" t="s">
        <v>692</v>
      </c>
      <c r="J83" s="153" t="s">
        <v>693</v>
      </c>
      <c r="K83" s="172"/>
      <c r="L83" s="153"/>
      <c r="M83" s="153"/>
      <c r="N83" s="182"/>
      <c r="O83" s="153"/>
      <c r="P83" s="153"/>
      <c r="Q83" s="153"/>
      <c r="R83" s="153"/>
      <c r="S83" s="153"/>
      <c r="T83" s="156">
        <v>45412</v>
      </c>
      <c r="U83" s="156"/>
      <c r="V83" s="156"/>
      <c r="W83" s="153"/>
      <c r="X83" s="156" t="e">
        <f>INDEX(AB83:AZ83,MATCH(MAX(AB83:AZ83),AB83:AZ83,0))</f>
        <v>#N/A</v>
      </c>
      <c r="Y83" s="153" t="e" cm="1">
        <f t="array" ref="Y83">INDEX(AB83:AZ83,MATCH(MAX(AB83:AZ83),AB83:AZ83,0)+1)</f>
        <v>#N/A</v>
      </c>
      <c r="Z83" s="153" t="e" cm="1">
        <f t="array" ref="Z83">INDEX(AB83:AZ83,MATCH(MAX(AB83:AZ83),AB83:AZ83,0)+2)</f>
        <v>#N/A</v>
      </c>
      <c r="AA83" s="174"/>
      <c r="AB83" s="153"/>
      <c r="AC83" s="153"/>
      <c r="AD83" s="153"/>
      <c r="AE83" s="153"/>
      <c r="AF83" s="153"/>
      <c r="AG83" s="153"/>
      <c r="AH83" s="153"/>
      <c r="AI83" s="153"/>
      <c r="AJ83" s="153"/>
      <c r="AK83" s="153"/>
      <c r="AL83" s="153"/>
      <c r="AM83" s="153"/>
      <c r="AN83" s="153"/>
      <c r="AO83" s="153"/>
      <c r="AP83" s="153"/>
      <c r="AQ83" s="153"/>
      <c r="AR83" s="153"/>
      <c r="AS83" s="153"/>
      <c r="AT83" s="153"/>
      <c r="AU83" s="153"/>
    </row>
    <row r="84" spans="1:168">
      <c r="A84" s="152">
        <v>1376</v>
      </c>
      <c r="B84" s="153"/>
      <c r="C84" s="153" t="s">
        <v>564</v>
      </c>
      <c r="D84" s="153">
        <v>2</v>
      </c>
      <c r="E84" s="153" t="s">
        <v>688</v>
      </c>
      <c r="F84" s="153" t="s">
        <v>689</v>
      </c>
      <c r="G84" s="154" t="s">
        <v>690</v>
      </c>
      <c r="H84" s="153" t="s">
        <v>691</v>
      </c>
      <c r="I84" s="153" t="s">
        <v>692</v>
      </c>
      <c r="J84" s="153" t="s">
        <v>693</v>
      </c>
      <c r="K84" s="172"/>
      <c r="L84" s="153"/>
      <c r="M84" s="153"/>
      <c r="N84" s="182"/>
      <c r="O84" s="153"/>
      <c r="P84" s="153"/>
      <c r="Q84" s="153"/>
      <c r="R84" s="153"/>
      <c r="S84" s="153"/>
      <c r="T84" s="156">
        <v>45412</v>
      </c>
      <c r="U84" s="156"/>
      <c r="V84" s="156"/>
      <c r="W84" s="153"/>
      <c r="X84" s="156" t="e">
        <f t="shared" ref="X84:X89" si="4">INDEX(AB84:AZ84,MATCH(MAX(AB84:AZ84),AB84:AZ84,0))</f>
        <v>#N/A</v>
      </c>
      <c r="Y84" s="153" t="e" cm="1">
        <f t="array" ref="Y84">INDEX(AB84:AZ84,MATCH(MAX(AB84:AZ84),AB84:AZ84,0)+1)</f>
        <v>#N/A</v>
      </c>
      <c r="Z84" s="153" t="e" cm="1">
        <f t="array" ref="Z84">INDEX(AB84:AZ84,MATCH(MAX(AB84:AZ84),AB84:AZ84,0)+2)</f>
        <v>#N/A</v>
      </c>
      <c r="AA84" s="174"/>
      <c r="AB84" s="153"/>
      <c r="AC84" s="153"/>
      <c r="AD84" s="153"/>
      <c r="AE84" s="153"/>
      <c r="AF84" s="153"/>
      <c r="AG84" s="153"/>
      <c r="AH84" s="153"/>
      <c r="AI84" s="153"/>
      <c r="AJ84" s="153"/>
      <c r="AK84" s="153"/>
      <c r="AL84" s="153"/>
      <c r="AM84" s="153"/>
      <c r="AN84" s="153"/>
      <c r="AO84" s="153"/>
      <c r="AP84" s="153"/>
      <c r="AQ84" s="153"/>
      <c r="AR84" s="153"/>
      <c r="AS84" s="153"/>
      <c r="AT84" s="153"/>
      <c r="AU84" s="153"/>
    </row>
    <row r="85" spans="1:168">
      <c r="A85" s="152">
        <v>1376</v>
      </c>
      <c r="B85" s="153"/>
      <c r="C85" s="153" t="s">
        <v>564</v>
      </c>
      <c r="D85" s="153">
        <v>2</v>
      </c>
      <c r="E85" s="153" t="s">
        <v>688</v>
      </c>
      <c r="F85" s="153" t="s">
        <v>689</v>
      </c>
      <c r="G85" s="154" t="s">
        <v>694</v>
      </c>
      <c r="H85" s="153" t="s">
        <v>691</v>
      </c>
      <c r="I85" s="153" t="s">
        <v>692</v>
      </c>
      <c r="J85" s="153" t="s">
        <v>693</v>
      </c>
      <c r="K85" s="172"/>
      <c r="L85" s="153"/>
      <c r="M85" s="153"/>
      <c r="N85" s="182"/>
      <c r="O85" s="153"/>
      <c r="P85" s="153"/>
      <c r="Q85" s="153"/>
      <c r="R85" s="153"/>
      <c r="S85" s="153"/>
      <c r="T85" s="156">
        <v>45412</v>
      </c>
      <c r="U85" s="156"/>
      <c r="V85" s="156"/>
      <c r="W85" s="153"/>
      <c r="X85" s="156" t="e">
        <f t="shared" si="4"/>
        <v>#N/A</v>
      </c>
      <c r="Y85" s="153" t="e" cm="1">
        <f t="array" ref="Y85">INDEX(AB85:AZ85,MATCH(MAX(AB85:AZ85),AB85:AZ85,0)+1)</f>
        <v>#N/A</v>
      </c>
      <c r="Z85" s="153" t="e" cm="1">
        <f t="array" ref="Z85">INDEX(AB85:AZ85,MATCH(MAX(AB85:AZ85),AB85:AZ85,0)+2)</f>
        <v>#N/A</v>
      </c>
      <c r="AA85" s="174"/>
      <c r="AB85" s="153"/>
      <c r="AC85" s="153"/>
      <c r="AD85" s="153"/>
      <c r="AE85" s="153"/>
      <c r="AF85" s="153"/>
      <c r="AG85" s="153"/>
      <c r="AH85" s="153"/>
      <c r="AI85" s="153"/>
      <c r="AJ85" s="153"/>
      <c r="AK85" s="153"/>
      <c r="AL85" s="153"/>
      <c r="AM85" s="153"/>
      <c r="AN85" s="153"/>
      <c r="AO85" s="153"/>
      <c r="AP85" s="153"/>
      <c r="AQ85" s="153"/>
      <c r="AR85" s="153"/>
      <c r="AS85" s="153"/>
      <c r="AT85" s="153"/>
      <c r="AU85" s="153"/>
    </row>
    <row r="86" spans="1:168">
      <c r="A86" s="152">
        <v>1376</v>
      </c>
      <c r="B86" s="153"/>
      <c r="C86" s="153" t="s">
        <v>564</v>
      </c>
      <c r="D86" s="153">
        <v>2</v>
      </c>
      <c r="E86" s="153" t="s">
        <v>688</v>
      </c>
      <c r="F86" s="153" t="s">
        <v>689</v>
      </c>
      <c r="G86" s="154" t="s">
        <v>694</v>
      </c>
      <c r="H86" s="153" t="s">
        <v>691</v>
      </c>
      <c r="I86" s="153" t="s">
        <v>692</v>
      </c>
      <c r="J86" s="153" t="s">
        <v>693</v>
      </c>
      <c r="K86" s="172"/>
      <c r="L86" s="153"/>
      <c r="M86" s="153"/>
      <c r="N86" s="182"/>
      <c r="O86" s="153"/>
      <c r="P86" s="153"/>
      <c r="Q86" s="153"/>
      <c r="R86" s="153"/>
      <c r="S86" s="153"/>
      <c r="T86" s="156">
        <v>45412</v>
      </c>
      <c r="U86" s="156"/>
      <c r="V86" s="156"/>
      <c r="W86" s="153"/>
      <c r="X86" s="156" t="e">
        <f t="shared" si="4"/>
        <v>#N/A</v>
      </c>
      <c r="Y86" s="153" t="e" cm="1">
        <f t="array" ref="Y86">INDEX(AB86:AZ86,MATCH(MAX(AB86:AZ86),AB86:AZ86,0)+1)</f>
        <v>#N/A</v>
      </c>
      <c r="Z86" s="153" t="e" cm="1">
        <f t="array" ref="Z86">INDEX(AB86:AZ86,MATCH(MAX(AB86:AZ86),AB86:AZ86,0)+2)</f>
        <v>#N/A</v>
      </c>
      <c r="AA86" s="174"/>
      <c r="AB86" s="153"/>
      <c r="AC86" s="153"/>
      <c r="AD86" s="153"/>
      <c r="AE86" s="153"/>
      <c r="AF86" s="153"/>
      <c r="AG86" s="153"/>
      <c r="AH86" s="153"/>
      <c r="AI86" s="153"/>
      <c r="AJ86" s="153"/>
      <c r="AK86" s="153"/>
      <c r="AL86" s="153"/>
      <c r="AM86" s="153"/>
      <c r="AN86" s="153"/>
      <c r="AO86" s="153"/>
      <c r="AP86" s="153"/>
      <c r="AQ86" s="153"/>
      <c r="AR86" s="153"/>
      <c r="AS86" s="153"/>
      <c r="AT86" s="153"/>
      <c r="AU86" s="153"/>
    </row>
    <row r="87" spans="1:168">
      <c r="A87" s="152">
        <v>1376</v>
      </c>
      <c r="B87" s="153"/>
      <c r="C87" s="153" t="s">
        <v>688</v>
      </c>
      <c r="D87" s="153">
        <v>2</v>
      </c>
      <c r="E87" s="153" t="s">
        <v>688</v>
      </c>
      <c r="F87" s="153"/>
      <c r="G87" s="154" t="s">
        <v>695</v>
      </c>
      <c r="H87" s="153" t="s">
        <v>691</v>
      </c>
      <c r="I87" s="153" t="s">
        <v>692</v>
      </c>
      <c r="J87" s="153" t="s">
        <v>693</v>
      </c>
      <c r="K87" s="172"/>
      <c r="L87" s="153"/>
      <c r="M87" s="153"/>
      <c r="N87" s="182"/>
      <c r="O87" s="153"/>
      <c r="P87" s="153"/>
      <c r="Q87" s="153"/>
      <c r="R87" s="153"/>
      <c r="S87" s="153"/>
      <c r="T87" s="156">
        <v>45412</v>
      </c>
      <c r="U87" s="156"/>
      <c r="V87" s="156"/>
      <c r="W87" s="153"/>
      <c r="X87" s="156" t="e">
        <f t="shared" si="4"/>
        <v>#N/A</v>
      </c>
      <c r="Y87" s="153" t="e" cm="1">
        <f t="array" ref="Y87">INDEX(AB87:AZ87,MATCH(MAX(AB87:AZ87),AB87:AZ87,0)+1)</f>
        <v>#N/A</v>
      </c>
      <c r="Z87" s="153" t="e" cm="1">
        <f t="array" ref="Z87">INDEX(AB87:AZ87,MATCH(MAX(AB87:AZ87),AB87:AZ87,0)+2)</f>
        <v>#N/A</v>
      </c>
      <c r="AA87" s="174"/>
      <c r="AB87" s="153"/>
      <c r="AC87" s="153"/>
      <c r="AD87" s="153"/>
      <c r="AE87" s="153"/>
      <c r="AF87" s="153"/>
      <c r="AG87" s="153"/>
      <c r="AH87" s="153"/>
      <c r="AI87" s="153"/>
      <c r="AJ87" s="153"/>
      <c r="AK87" s="153"/>
      <c r="AL87" s="153"/>
      <c r="AM87" s="153"/>
      <c r="AN87" s="153"/>
      <c r="AO87" s="153"/>
      <c r="AP87" s="153"/>
      <c r="AQ87" s="153"/>
      <c r="AR87" s="153"/>
      <c r="AS87" s="153"/>
      <c r="AT87" s="153"/>
      <c r="AU87" s="153"/>
    </row>
    <row r="88" spans="1:168">
      <c r="A88" s="152">
        <v>1376</v>
      </c>
      <c r="B88" s="153"/>
      <c r="C88" s="153" t="s">
        <v>688</v>
      </c>
      <c r="D88" s="153">
        <v>2</v>
      </c>
      <c r="E88" s="153" t="s">
        <v>688</v>
      </c>
      <c r="F88" s="153"/>
      <c r="G88" s="154" t="s">
        <v>696</v>
      </c>
      <c r="H88" s="153" t="s">
        <v>691</v>
      </c>
      <c r="I88" s="153" t="s">
        <v>692</v>
      </c>
      <c r="J88" s="153" t="s">
        <v>693</v>
      </c>
      <c r="K88" s="172"/>
      <c r="L88" s="153"/>
      <c r="M88" s="153"/>
      <c r="N88" s="182"/>
      <c r="O88" s="153"/>
      <c r="P88" s="153"/>
      <c r="Q88" s="153"/>
      <c r="R88" s="153"/>
      <c r="S88" s="153"/>
      <c r="T88" s="196" t="s">
        <v>697</v>
      </c>
      <c r="U88" s="156"/>
      <c r="V88" s="156"/>
      <c r="W88" s="153"/>
      <c r="X88" s="156" t="e">
        <f t="shared" si="4"/>
        <v>#N/A</v>
      </c>
      <c r="Y88" s="153" t="e" cm="1">
        <f t="array" ref="Y88">INDEX(AB88:AZ88,MATCH(MAX(AB88:AZ88),AB88:AZ88,0)+1)</f>
        <v>#N/A</v>
      </c>
      <c r="Z88" s="153" t="e" cm="1">
        <f t="array" ref="Z88">INDEX(AB88:AZ88,MATCH(MAX(AB88:AZ88),AB88:AZ88,0)+2)</f>
        <v>#N/A</v>
      </c>
      <c r="AA88" s="174" t="s">
        <v>577</v>
      </c>
      <c r="AB88" s="153"/>
      <c r="AC88" s="153"/>
      <c r="AD88" s="153"/>
      <c r="AE88" s="153"/>
      <c r="AF88" s="153"/>
      <c r="AG88" s="153"/>
      <c r="AH88" s="153"/>
      <c r="AI88" s="153"/>
      <c r="AJ88" s="153"/>
      <c r="AK88" s="153"/>
      <c r="AL88" s="153"/>
      <c r="AM88" s="153"/>
      <c r="AN88" s="153"/>
      <c r="AO88" s="153"/>
      <c r="AP88" s="153"/>
      <c r="AQ88" s="153"/>
      <c r="AR88" s="153"/>
      <c r="AS88" s="153"/>
      <c r="AT88" s="153"/>
      <c r="AU88" s="153"/>
    </row>
    <row r="89" spans="1:168">
      <c r="A89" s="152">
        <v>1376</v>
      </c>
      <c r="B89" s="153"/>
      <c r="C89" s="153" t="s">
        <v>688</v>
      </c>
      <c r="D89" s="153">
        <v>2</v>
      </c>
      <c r="E89" s="153" t="s">
        <v>688</v>
      </c>
      <c r="F89" s="153"/>
      <c r="G89" s="154" t="s">
        <v>698</v>
      </c>
      <c r="H89" s="153" t="s">
        <v>691</v>
      </c>
      <c r="I89" s="153" t="s">
        <v>692</v>
      </c>
      <c r="J89" s="153" t="s">
        <v>693</v>
      </c>
      <c r="K89" s="172"/>
      <c r="L89" s="153"/>
      <c r="M89" s="153"/>
      <c r="N89" s="182"/>
      <c r="O89" s="153"/>
      <c r="P89" s="153"/>
      <c r="Q89" s="153"/>
      <c r="R89" s="153"/>
      <c r="S89" s="153"/>
      <c r="T89" s="196" t="s">
        <v>697</v>
      </c>
      <c r="U89" s="156"/>
      <c r="V89" s="156"/>
      <c r="W89" s="153"/>
      <c r="X89" s="156" t="e">
        <f t="shared" si="4"/>
        <v>#N/A</v>
      </c>
      <c r="Y89" s="153" t="e" cm="1">
        <f t="array" ref="Y89">INDEX(AB89:AZ89,MATCH(MAX(AB89:AZ89),AB89:AZ89,0)+1)</f>
        <v>#N/A</v>
      </c>
      <c r="Z89" s="153" t="e" cm="1">
        <f t="array" ref="Z89">INDEX(AB89:AZ89,MATCH(MAX(AB89:AZ89),AB89:AZ89,0)+2)</f>
        <v>#N/A</v>
      </c>
      <c r="AA89" s="174" t="s">
        <v>577</v>
      </c>
      <c r="AB89" s="153"/>
      <c r="AC89" s="153"/>
      <c r="AD89" s="153"/>
      <c r="AE89" s="153"/>
      <c r="AF89" s="153"/>
      <c r="AG89" s="153"/>
      <c r="AH89" s="153"/>
      <c r="AI89" s="153"/>
      <c r="AJ89" s="153"/>
      <c r="AK89" s="153"/>
      <c r="AL89" s="153"/>
      <c r="AM89" s="153"/>
      <c r="AN89" s="153"/>
      <c r="AO89" s="153"/>
      <c r="AP89" s="153"/>
      <c r="AQ89" s="153"/>
      <c r="AR89" s="153"/>
      <c r="AS89" s="153"/>
      <c r="AT89" s="153"/>
      <c r="AU89" s="153"/>
    </row>
  </sheetData>
  <autoFilter ref="A8:AU82" xr:uid="{76E7FBF4-E94E-469D-90F4-183943E8A456}"/>
  <mergeCells count="1">
    <mergeCell ref="K6:M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252E9-708E-4BDC-91EE-56D30C4F896C}">
  <dimension ref="A1:FL91"/>
  <sheetViews>
    <sheetView topLeftCell="B1" zoomScale="70" zoomScaleNormal="70" workbookViewId="0">
      <pane ySplit="7" topLeftCell="A77" activePane="bottomLeft" state="frozen"/>
      <selection activeCell="C82" sqref="C82:T87"/>
      <selection pane="bottomLeft" activeCell="C82" sqref="C82:T87"/>
    </sheetView>
  </sheetViews>
  <sheetFormatPr defaultColWidth="8.5703125" defaultRowHeight="15" outlineLevelCol="1"/>
  <cols>
    <col min="1" max="1" width="5.28515625" style="123" hidden="1" customWidth="1"/>
    <col min="2" max="2" width="5.28515625" style="123" customWidth="1"/>
    <col min="3" max="3" width="9.28515625" style="123" bestFit="1" customWidth="1"/>
    <col min="4" max="4" width="8.7109375" style="123" bestFit="1" customWidth="1"/>
    <col min="5" max="5" width="12.5703125" style="123" customWidth="1"/>
    <col min="6" max="6" width="30.42578125" style="123" bestFit="1" customWidth="1"/>
    <col min="7" max="7" width="71.42578125" style="127" bestFit="1" customWidth="1"/>
    <col min="8" max="8" width="8.42578125" style="123" customWidth="1"/>
    <col min="9" max="9" width="11.5703125" style="123" bestFit="1" customWidth="1"/>
    <col min="10" max="10" width="8.42578125" style="123" customWidth="1"/>
    <col min="11" max="13" width="8.5703125" style="123" hidden="1" customWidth="1" outlineLevel="1"/>
    <col min="14" max="14" width="27.5703125" style="123" hidden="1" customWidth="1" outlineLevel="1"/>
    <col min="15" max="15" width="10.5703125" style="123" hidden="1" customWidth="1" outlineLevel="1"/>
    <col min="16" max="18" width="8.5703125" style="123" hidden="1" customWidth="1" outlineLevel="1"/>
    <col min="19" max="19" width="8.5703125" style="123" customWidth="1" collapsed="1"/>
    <col min="20" max="20" width="12.5703125" style="123" customWidth="1"/>
    <col min="21" max="21" width="12.5703125" style="123" hidden="1" customWidth="1"/>
    <col min="22" max="22" width="4.7109375" style="123" hidden="1" customWidth="1"/>
    <col min="23" max="23" width="8.42578125" style="123" hidden="1" customWidth="1"/>
    <col min="24" max="24" width="12.28515625" style="128" hidden="1" customWidth="1"/>
    <col min="25" max="25" width="8.28515625" style="123" hidden="1" customWidth="1"/>
    <col min="26" max="26" width="5" style="123" hidden="1" customWidth="1"/>
    <col min="27" max="27" width="55.5703125" style="127" hidden="1" customWidth="1"/>
    <col min="28" max="28" width="13.42578125" style="123" hidden="1" customWidth="1" outlineLevel="1"/>
    <col min="29" max="29" width="8.28515625" style="123" hidden="1" customWidth="1" outlineLevel="1"/>
    <col min="30" max="30" width="4.85546875" style="123" hidden="1" customWidth="1" outlineLevel="1"/>
    <col min="31" max="31" width="7.5703125" style="123" hidden="1" customWidth="1" outlineLevel="1"/>
    <col min="32" max="32" width="9.42578125" style="123" hidden="1" customWidth="1" outlineLevel="1"/>
    <col min="33" max="33" width="8.28515625" style="123" hidden="1" customWidth="1" outlineLevel="1"/>
    <col min="34" max="34" width="4.85546875" style="123" hidden="1" customWidth="1" outlineLevel="1"/>
    <col min="35" max="35" width="7.5703125" style="123" hidden="1" customWidth="1" outlineLevel="1"/>
    <col min="36" max="36" width="9.140625" style="123" hidden="1" customWidth="1" outlineLevel="1"/>
    <col min="37" max="37" width="8.28515625" style="123" hidden="1" customWidth="1" outlineLevel="1"/>
    <col min="38" max="38" width="4.85546875" style="123" hidden="1" customWidth="1" outlineLevel="1"/>
    <col min="39" max="39" width="7.5703125" style="123" hidden="1" customWidth="1" outlineLevel="1"/>
    <col min="40" max="40" width="9.140625" style="123" hidden="1" customWidth="1" outlineLevel="1"/>
    <col min="41" max="41" width="8.28515625" style="123" hidden="1" customWidth="1" outlineLevel="1"/>
    <col min="42" max="42" width="4.85546875" style="123" hidden="1" customWidth="1" outlineLevel="1"/>
    <col min="43" max="43" width="7.5703125" style="123" hidden="1" customWidth="1" outlineLevel="1"/>
    <col min="44" max="44" width="9.140625" style="123" hidden="1" customWidth="1" outlineLevel="1"/>
    <col min="45" max="45" width="8.28515625" style="123" hidden="1" customWidth="1" outlineLevel="1"/>
    <col min="46" max="46" width="4.85546875" style="123" hidden="1" customWidth="1" outlineLevel="1"/>
    <col min="47" max="47" width="7.5703125" style="123" hidden="1" customWidth="1" outlineLevel="1"/>
    <col min="48" max="48" width="8.5703125" style="123" customWidth="1" collapsed="1"/>
    <col min="49" max="50" width="8.5703125" style="123" customWidth="1"/>
    <col min="51" max="51" width="1.7109375" style="123" customWidth="1"/>
    <col min="52" max="16384" width="8.5703125" style="123"/>
  </cols>
  <sheetData>
    <row r="1" spans="1:47">
      <c r="B1" s="124" t="s">
        <v>508</v>
      </c>
      <c r="C1" s="125"/>
      <c r="D1" s="126"/>
    </row>
    <row r="2" spans="1:47">
      <c r="B2" s="129" t="s">
        <v>509</v>
      </c>
      <c r="C2" s="125" t="s">
        <v>699</v>
      </c>
      <c r="D2" s="126"/>
    </row>
    <row r="3" spans="1:47">
      <c r="B3" s="129" t="s">
        <v>511</v>
      </c>
      <c r="C3" s="125" t="s">
        <v>512</v>
      </c>
      <c r="D3" s="126"/>
    </row>
    <row r="4" spans="1:47">
      <c r="B4" s="129" t="s">
        <v>513</v>
      </c>
      <c r="C4" s="125" t="s">
        <v>514</v>
      </c>
      <c r="D4" s="126"/>
    </row>
    <row r="5" spans="1:47">
      <c r="B5" s="129" t="s">
        <v>515</v>
      </c>
      <c r="C5" s="125" t="s">
        <v>516</v>
      </c>
      <c r="D5" s="126"/>
    </row>
    <row r="6" spans="1:47">
      <c r="K6" s="281" t="s">
        <v>517</v>
      </c>
      <c r="L6" s="281"/>
      <c r="M6" s="281"/>
      <c r="X6" s="128" t="s">
        <v>518</v>
      </c>
      <c r="AB6" s="123" t="s">
        <v>519</v>
      </c>
      <c r="AF6" s="123" t="s">
        <v>520</v>
      </c>
      <c r="AJ6" s="123" t="s">
        <v>521</v>
      </c>
      <c r="AN6" s="123" t="s">
        <v>522</v>
      </c>
      <c r="AR6" s="123" t="s">
        <v>523</v>
      </c>
    </row>
    <row r="7" spans="1:47" ht="30">
      <c r="A7" s="130" t="s">
        <v>524</v>
      </c>
      <c r="B7" s="130" t="s">
        <v>524</v>
      </c>
      <c r="C7" s="130" t="s">
        <v>525</v>
      </c>
      <c r="D7" s="130" t="s">
        <v>526</v>
      </c>
      <c r="E7" s="130" t="s">
        <v>527</v>
      </c>
      <c r="F7" s="130" t="s">
        <v>528</v>
      </c>
      <c r="G7" s="130" t="s">
        <v>529</v>
      </c>
      <c r="H7" s="131" t="s">
        <v>530</v>
      </c>
      <c r="I7" s="132" t="s">
        <v>531</v>
      </c>
      <c r="J7" s="132" t="s">
        <v>532</v>
      </c>
      <c r="K7" s="133" t="s">
        <v>533</v>
      </c>
      <c r="L7" s="133" t="s">
        <v>534</v>
      </c>
      <c r="M7" s="133" t="s">
        <v>535</v>
      </c>
      <c r="N7" s="133" t="s">
        <v>536</v>
      </c>
      <c r="O7" s="133" t="s">
        <v>537</v>
      </c>
      <c r="P7" s="133" t="s">
        <v>538</v>
      </c>
      <c r="Q7" s="134" t="s">
        <v>539</v>
      </c>
      <c r="R7" s="134" t="s">
        <v>540</v>
      </c>
      <c r="S7" s="134" t="s">
        <v>541</v>
      </c>
      <c r="T7" s="135" t="s">
        <v>542</v>
      </c>
      <c r="U7" s="136" t="s">
        <v>543</v>
      </c>
      <c r="V7" s="135" t="s">
        <v>544</v>
      </c>
      <c r="W7" s="135" t="s">
        <v>545</v>
      </c>
      <c r="X7" s="137" t="s">
        <v>546</v>
      </c>
      <c r="Y7" s="138" t="s">
        <v>547</v>
      </c>
      <c r="Z7" s="138" t="s">
        <v>548</v>
      </c>
      <c r="AA7" s="138" t="s">
        <v>549</v>
      </c>
      <c r="AB7" s="139" t="s">
        <v>546</v>
      </c>
      <c r="AC7" s="140" t="s">
        <v>547</v>
      </c>
      <c r="AD7" s="140" t="s">
        <v>548</v>
      </c>
      <c r="AE7" s="140" t="s">
        <v>549</v>
      </c>
      <c r="AF7" s="141" t="s">
        <v>546</v>
      </c>
      <c r="AG7" s="142" t="s">
        <v>547</v>
      </c>
      <c r="AH7" s="142" t="s">
        <v>548</v>
      </c>
      <c r="AI7" s="142" t="s">
        <v>549</v>
      </c>
      <c r="AJ7" s="139" t="s">
        <v>546</v>
      </c>
      <c r="AK7" s="140" t="s">
        <v>547</v>
      </c>
      <c r="AL7" s="140" t="s">
        <v>548</v>
      </c>
      <c r="AM7" s="140" t="s">
        <v>549</v>
      </c>
      <c r="AN7" s="141" t="s">
        <v>546</v>
      </c>
      <c r="AO7" s="142" t="s">
        <v>547</v>
      </c>
      <c r="AP7" s="142" t="s">
        <v>548</v>
      </c>
      <c r="AQ7" s="142" t="s">
        <v>549</v>
      </c>
      <c r="AR7" s="139" t="s">
        <v>546</v>
      </c>
      <c r="AS7" s="140" t="s">
        <v>547</v>
      </c>
      <c r="AT7" s="140" t="s">
        <v>548</v>
      </c>
      <c r="AU7" s="140" t="s">
        <v>549</v>
      </c>
    </row>
    <row r="8" spans="1:47">
      <c r="A8" s="130"/>
      <c r="B8" s="130"/>
      <c r="C8" s="130"/>
      <c r="D8" s="130"/>
      <c r="E8" s="130"/>
      <c r="F8" s="130"/>
      <c r="G8" s="143"/>
      <c r="H8" s="131"/>
      <c r="I8" s="131"/>
      <c r="J8" s="131"/>
      <c r="K8" s="133"/>
      <c r="L8" s="133"/>
      <c r="M8" s="133"/>
      <c r="N8" s="133"/>
      <c r="O8" s="133"/>
      <c r="P8" s="133"/>
      <c r="Q8" s="134"/>
      <c r="R8" s="134"/>
      <c r="S8" s="134"/>
      <c r="T8" s="135"/>
      <c r="U8" s="135"/>
      <c r="V8" s="135"/>
      <c r="W8" s="135"/>
      <c r="X8" s="137"/>
      <c r="Y8" s="138"/>
      <c r="Z8" s="138"/>
      <c r="AA8" s="144"/>
      <c r="AB8" s="139"/>
      <c r="AC8" s="140"/>
      <c r="AD8" s="140"/>
      <c r="AE8" s="140"/>
      <c r="AF8" s="141"/>
      <c r="AG8" s="142"/>
      <c r="AH8" s="142"/>
      <c r="AI8" s="142"/>
      <c r="AJ8" s="139"/>
      <c r="AK8" s="140"/>
      <c r="AL8" s="140"/>
      <c r="AM8" s="140"/>
      <c r="AN8" s="141"/>
      <c r="AO8" s="142"/>
      <c r="AP8" s="142"/>
      <c r="AQ8" s="142"/>
      <c r="AR8" s="139"/>
      <c r="AS8" s="140"/>
      <c r="AT8" s="140"/>
      <c r="AU8" s="140"/>
    </row>
    <row r="9" spans="1:47" s="151" customFormat="1">
      <c r="A9" s="145"/>
      <c r="B9" s="146"/>
      <c r="C9" s="147" t="s">
        <v>550</v>
      </c>
      <c r="D9" s="146"/>
      <c r="E9" s="146"/>
      <c r="F9" s="146"/>
      <c r="G9" s="148"/>
      <c r="H9" s="146"/>
      <c r="I9" s="146"/>
      <c r="J9" s="146"/>
      <c r="K9" s="146"/>
      <c r="L9" s="146"/>
      <c r="M9" s="146"/>
      <c r="N9" s="146"/>
      <c r="O9" s="146"/>
      <c r="P9" s="146"/>
      <c r="Q9" s="146"/>
      <c r="R9" s="146"/>
      <c r="S9" s="146"/>
      <c r="T9" s="146"/>
      <c r="U9" s="146"/>
      <c r="V9" s="146"/>
      <c r="W9" s="146"/>
      <c r="X9" s="149"/>
      <c r="Y9" s="146"/>
      <c r="Z9" s="146"/>
      <c r="AA9" s="148"/>
      <c r="AB9" s="146"/>
      <c r="AC9" s="146"/>
      <c r="AD9" s="146"/>
      <c r="AE9" s="146"/>
      <c r="AF9" s="146"/>
      <c r="AG9" s="146"/>
      <c r="AH9" s="146"/>
      <c r="AI9" s="146"/>
      <c r="AJ9" s="146"/>
      <c r="AK9" s="146"/>
      <c r="AL9" s="146"/>
      <c r="AM9" s="146"/>
      <c r="AN9" s="146"/>
      <c r="AO9" s="146"/>
      <c r="AP9" s="146"/>
      <c r="AQ9" s="146"/>
      <c r="AR9" s="146"/>
      <c r="AS9" s="146"/>
      <c r="AT9" s="146"/>
      <c r="AU9" s="146"/>
    </row>
    <row r="10" spans="1:47">
      <c r="A10" s="152">
        <v>2</v>
      </c>
      <c r="B10" s="153"/>
      <c r="C10" s="153" t="s">
        <v>551</v>
      </c>
      <c r="D10" s="153">
        <v>3</v>
      </c>
      <c r="E10" s="153" t="s">
        <v>552</v>
      </c>
      <c r="F10" s="153" t="s">
        <v>700</v>
      </c>
      <c r="G10" s="154" t="s">
        <v>701</v>
      </c>
      <c r="H10" s="153" t="s">
        <v>555</v>
      </c>
      <c r="I10" s="153" t="s">
        <v>556</v>
      </c>
      <c r="J10" s="155" t="s">
        <v>557</v>
      </c>
      <c r="K10" s="153"/>
      <c r="L10" s="153"/>
      <c r="M10" s="153"/>
      <c r="N10" s="153"/>
      <c r="O10" s="153"/>
      <c r="P10" s="153"/>
      <c r="Q10" s="153"/>
      <c r="R10" s="153"/>
      <c r="S10" s="153"/>
      <c r="T10" s="156">
        <v>45415</v>
      </c>
      <c r="V10" s="153"/>
      <c r="W10" s="153"/>
      <c r="X10" s="156" t="e">
        <f t="shared" ref="X10:X15" si="0">INDEX(AB10:AZ10,MATCH(MAX(AB10:AZ10),AB10:AZ10,0))</f>
        <v>#N/A</v>
      </c>
      <c r="Y10" s="153" t="e" cm="1">
        <f t="array" ref="Y10">INDEX(AB10:AZ10,MATCH(MAX(AB10:AZ10),AB10:AZ10,0)+1)</f>
        <v>#N/A</v>
      </c>
      <c r="Z10" s="153" t="e" cm="1">
        <f t="array" ref="Z10">INDEX(AB10:AZ10,MATCH(MAX(AB10:AZ10),AB10:AZ10,0)+2)</f>
        <v>#N/A</v>
      </c>
      <c r="AA10" s="154"/>
      <c r="AB10" s="156"/>
      <c r="AC10" s="153"/>
      <c r="AD10" s="153"/>
      <c r="AE10" s="153"/>
      <c r="AF10" s="153"/>
      <c r="AG10" s="153"/>
      <c r="AH10" s="153"/>
      <c r="AI10" s="153"/>
      <c r="AJ10" s="156"/>
      <c r="AK10" s="153"/>
      <c r="AL10" s="153"/>
      <c r="AM10" s="153"/>
      <c r="AN10" s="153"/>
      <c r="AO10" s="153"/>
      <c r="AP10" s="153"/>
      <c r="AQ10" s="153"/>
      <c r="AR10" s="153"/>
      <c r="AS10" s="153"/>
      <c r="AT10" s="153"/>
      <c r="AU10" s="153"/>
    </row>
    <row r="11" spans="1:47">
      <c r="A11" s="152"/>
      <c r="B11" s="153"/>
      <c r="C11" s="153" t="s">
        <v>551</v>
      </c>
      <c r="D11" s="153">
        <v>3</v>
      </c>
      <c r="E11" s="153" t="s">
        <v>552</v>
      </c>
      <c r="F11" s="153" t="s">
        <v>702</v>
      </c>
      <c r="G11" s="157" t="s">
        <v>703</v>
      </c>
      <c r="H11" s="153" t="s">
        <v>560</v>
      </c>
      <c r="I11" s="153" t="s">
        <v>556</v>
      </c>
      <c r="J11" s="155" t="s">
        <v>557</v>
      </c>
      <c r="K11" s="153"/>
      <c r="L11" s="153"/>
      <c r="M11" s="153"/>
      <c r="N11" s="153"/>
      <c r="O11" s="153"/>
      <c r="P11" s="153"/>
      <c r="Q11" s="153"/>
      <c r="R11" s="153"/>
      <c r="S11" s="153"/>
      <c r="T11" s="156">
        <v>45415</v>
      </c>
      <c r="U11" s="156"/>
      <c r="V11" s="153"/>
      <c r="W11" s="153"/>
      <c r="X11" s="156" t="e">
        <f t="shared" si="0"/>
        <v>#N/A</v>
      </c>
      <c r="Y11" s="153" t="e" cm="1">
        <f t="array" ref="Y11">INDEX(AB11:AZ11,MATCH(MAX(AB11:AZ11),AB11:AZ11,0)+1)</f>
        <v>#N/A</v>
      </c>
      <c r="Z11" s="153" t="e" cm="1">
        <f t="array" ref="Z11">INDEX(AB11:AZ11,MATCH(MAX(AB11:AZ11),AB11:AZ11,0)+2)</f>
        <v>#N/A</v>
      </c>
      <c r="AA11" s="154"/>
      <c r="AB11" s="156"/>
      <c r="AC11" s="153"/>
      <c r="AD11" s="153"/>
      <c r="AE11" s="153"/>
      <c r="AF11" s="156"/>
      <c r="AG11" s="153"/>
      <c r="AH11" s="153"/>
      <c r="AI11" s="153"/>
      <c r="AJ11" s="156"/>
      <c r="AK11" s="153"/>
      <c r="AL11" s="153"/>
      <c r="AM11" s="153"/>
      <c r="AN11" s="153"/>
      <c r="AO11" s="153"/>
      <c r="AP11" s="153"/>
      <c r="AQ11" s="153"/>
      <c r="AR11" s="153"/>
      <c r="AS11" s="153"/>
      <c r="AT11" s="153"/>
      <c r="AU11" s="153"/>
    </row>
    <row r="12" spans="1:47">
      <c r="A12" s="152">
        <v>4</v>
      </c>
      <c r="B12" s="153"/>
      <c r="C12" s="153" t="s">
        <v>551</v>
      </c>
      <c r="D12" s="153">
        <v>3</v>
      </c>
      <c r="E12" s="153" t="s">
        <v>552</v>
      </c>
      <c r="F12" s="153" t="s">
        <v>704</v>
      </c>
      <c r="G12" s="154" t="s">
        <v>705</v>
      </c>
      <c r="H12" s="153" t="s">
        <v>563</v>
      </c>
      <c r="I12" s="153" t="s">
        <v>556</v>
      </c>
      <c r="J12" s="155" t="s">
        <v>557</v>
      </c>
      <c r="K12" s="153"/>
      <c r="L12" s="153"/>
      <c r="M12" s="153"/>
      <c r="N12" s="153"/>
      <c r="O12" s="153"/>
      <c r="P12" s="153"/>
      <c r="Q12" s="153"/>
      <c r="R12" s="153"/>
      <c r="S12" s="153"/>
      <c r="T12" s="156">
        <v>45415</v>
      </c>
      <c r="U12" s="156"/>
      <c r="V12" s="156"/>
      <c r="W12" s="153"/>
      <c r="X12" s="156" t="e">
        <f t="shared" si="0"/>
        <v>#N/A</v>
      </c>
      <c r="Y12" s="153" t="e" cm="1">
        <f t="array" ref="Y12">INDEX(AB12:AZ12,MATCH(MAX(AB12:AZ12),AB12:AZ12,0)+1)</f>
        <v>#N/A</v>
      </c>
      <c r="Z12" s="153" t="e" cm="1">
        <f t="array" ref="Z12">INDEX(AB12:AZ12,MATCH(MAX(AB12:AZ12),AB12:AZ12,0)+2)</f>
        <v>#N/A</v>
      </c>
      <c r="AA12" s="154"/>
      <c r="AB12" s="156"/>
      <c r="AC12" s="153"/>
      <c r="AD12" s="153"/>
      <c r="AE12" s="153"/>
      <c r="AF12" s="156"/>
      <c r="AG12" s="153"/>
      <c r="AH12" s="153"/>
      <c r="AI12" s="153"/>
      <c r="AJ12" s="153"/>
      <c r="AK12" s="153"/>
      <c r="AL12" s="153"/>
      <c r="AM12" s="153"/>
      <c r="AN12" s="153"/>
      <c r="AO12" s="153"/>
      <c r="AP12" s="153"/>
      <c r="AQ12" s="153"/>
      <c r="AR12" s="153"/>
      <c r="AS12" s="153"/>
      <c r="AT12" s="153"/>
      <c r="AU12" s="153"/>
    </row>
    <row r="13" spans="1:47">
      <c r="A13" s="152"/>
      <c r="B13" s="153"/>
      <c r="C13" s="153" t="s">
        <v>564</v>
      </c>
      <c r="D13" s="153">
        <v>3</v>
      </c>
      <c r="E13" s="153" t="s">
        <v>552</v>
      </c>
      <c r="F13" s="153" t="s">
        <v>706</v>
      </c>
      <c r="G13" s="154" t="s">
        <v>707</v>
      </c>
      <c r="H13" s="153" t="s">
        <v>555</v>
      </c>
      <c r="I13" s="153" t="s">
        <v>556</v>
      </c>
      <c r="J13" s="155" t="s">
        <v>557</v>
      </c>
      <c r="K13" s="153"/>
      <c r="L13" s="153"/>
      <c r="M13" s="153"/>
      <c r="N13" s="153"/>
      <c r="O13" s="153"/>
      <c r="P13" s="153"/>
      <c r="Q13" s="153"/>
      <c r="R13" s="153"/>
      <c r="S13" s="153"/>
      <c r="T13" s="156">
        <v>45429</v>
      </c>
      <c r="U13" s="156"/>
      <c r="V13" s="153"/>
      <c r="W13" s="153"/>
      <c r="X13" s="156" t="e">
        <f t="shared" si="0"/>
        <v>#N/A</v>
      </c>
      <c r="Y13" s="153" t="e" cm="1">
        <f t="array" ref="Y13">INDEX(AB13:AZ13,MATCH(MAX(AB13:AZ13),AB13:AZ13,0)+1)</f>
        <v>#N/A</v>
      </c>
      <c r="Z13" s="153" t="e" cm="1">
        <f t="array" ref="Z13">INDEX(AB13:AZ13,MATCH(MAX(AB13:AZ13),AB13:AZ13,0)+2)</f>
        <v>#N/A</v>
      </c>
      <c r="AA13" s="154"/>
      <c r="AB13" s="156"/>
      <c r="AC13" s="153"/>
      <c r="AD13" s="153"/>
      <c r="AE13" s="153"/>
      <c r="AF13" s="153"/>
      <c r="AG13" s="153"/>
      <c r="AH13" s="153"/>
      <c r="AI13" s="153"/>
      <c r="AJ13" s="156"/>
      <c r="AK13" s="153"/>
      <c r="AL13" s="153"/>
      <c r="AM13" s="153"/>
      <c r="AN13" s="153"/>
      <c r="AO13" s="153"/>
      <c r="AP13" s="153"/>
      <c r="AQ13" s="153"/>
      <c r="AR13" s="153"/>
      <c r="AS13" s="153"/>
      <c r="AT13" s="153"/>
      <c r="AU13" s="153"/>
    </row>
    <row r="14" spans="1:47">
      <c r="A14" s="152"/>
      <c r="B14" s="153"/>
      <c r="C14" s="153" t="s">
        <v>564</v>
      </c>
      <c r="D14" s="153">
        <v>3</v>
      </c>
      <c r="E14" s="153" t="s">
        <v>552</v>
      </c>
      <c r="F14" s="153" t="s">
        <v>708</v>
      </c>
      <c r="G14" s="157" t="s">
        <v>709</v>
      </c>
      <c r="H14" s="153" t="s">
        <v>560</v>
      </c>
      <c r="I14" s="153" t="s">
        <v>556</v>
      </c>
      <c r="J14" s="155" t="s">
        <v>557</v>
      </c>
      <c r="K14" s="153"/>
      <c r="L14" s="153"/>
      <c r="M14" s="153"/>
      <c r="N14" s="153"/>
      <c r="O14" s="153"/>
      <c r="P14" s="153"/>
      <c r="Q14" s="153"/>
      <c r="R14" s="153"/>
      <c r="S14" s="153"/>
      <c r="T14" s="156">
        <v>45429</v>
      </c>
      <c r="U14" s="156"/>
      <c r="V14" s="153"/>
      <c r="W14" s="153"/>
      <c r="X14" s="156" t="e">
        <f t="shared" si="0"/>
        <v>#N/A</v>
      </c>
      <c r="Y14" s="153" t="e" cm="1">
        <f t="array" ref="Y14">INDEX(AB14:AZ14,MATCH(MAX(AB14:AZ14),AB14:AZ14,0)+1)</f>
        <v>#N/A</v>
      </c>
      <c r="Z14" s="153" t="e" cm="1">
        <f t="array" ref="Z14">INDEX(AB14:AZ14,MATCH(MAX(AB14:AZ14),AB14:AZ14,0)+2)</f>
        <v>#N/A</v>
      </c>
      <c r="AA14" s="154"/>
      <c r="AB14" s="156"/>
      <c r="AC14" s="153"/>
      <c r="AD14" s="153"/>
      <c r="AE14" s="153"/>
      <c r="AF14" s="156"/>
      <c r="AG14" s="153"/>
      <c r="AH14" s="153"/>
      <c r="AI14" s="153"/>
      <c r="AJ14" s="156"/>
      <c r="AK14" s="153"/>
      <c r="AL14" s="153"/>
      <c r="AM14" s="153"/>
      <c r="AN14" s="153"/>
      <c r="AO14" s="153"/>
      <c r="AP14" s="153"/>
      <c r="AQ14" s="153"/>
      <c r="AR14" s="153"/>
      <c r="AS14" s="153"/>
      <c r="AT14" s="153"/>
      <c r="AU14" s="153"/>
    </row>
    <row r="15" spans="1:47">
      <c r="A15" s="152">
        <v>3</v>
      </c>
      <c r="B15" s="153"/>
      <c r="C15" s="153" t="s">
        <v>564</v>
      </c>
      <c r="D15" s="153">
        <v>3</v>
      </c>
      <c r="E15" s="153" t="s">
        <v>552</v>
      </c>
      <c r="F15" s="153" t="s">
        <v>710</v>
      </c>
      <c r="G15" s="154" t="s">
        <v>711</v>
      </c>
      <c r="H15" s="153" t="s">
        <v>563</v>
      </c>
      <c r="I15" s="153" t="s">
        <v>556</v>
      </c>
      <c r="J15" s="155" t="s">
        <v>557</v>
      </c>
      <c r="K15" s="153"/>
      <c r="L15" s="153"/>
      <c r="M15" s="153"/>
      <c r="N15" s="153"/>
      <c r="O15" s="153"/>
      <c r="P15" s="153"/>
      <c r="Q15" s="153"/>
      <c r="R15" s="153"/>
      <c r="S15" s="153"/>
      <c r="T15" s="156">
        <v>45429</v>
      </c>
      <c r="U15" s="156"/>
      <c r="V15" s="156"/>
      <c r="W15" s="153"/>
      <c r="X15" s="156" t="e">
        <f t="shared" si="0"/>
        <v>#N/A</v>
      </c>
      <c r="Y15" s="153" t="e" cm="1">
        <f t="array" ref="Y15">INDEX(AB15:AZ15,MATCH(MAX(AB15:AZ15),AB15:AZ15,0)+1)</f>
        <v>#N/A</v>
      </c>
      <c r="Z15" s="153" t="e" cm="1">
        <f t="array" ref="Z15">INDEX(AB15:AZ15,MATCH(MAX(AB15:AZ15),AB15:AZ15,0)+2)</f>
        <v>#N/A</v>
      </c>
      <c r="AA15" s="154"/>
      <c r="AB15" s="156"/>
      <c r="AC15" s="153"/>
      <c r="AD15" s="153"/>
      <c r="AE15" s="153"/>
      <c r="AF15" s="156"/>
      <c r="AG15" s="153"/>
      <c r="AH15" s="153"/>
      <c r="AI15" s="153"/>
      <c r="AJ15" s="153"/>
      <c r="AK15" s="153"/>
      <c r="AL15" s="153"/>
      <c r="AM15" s="153"/>
      <c r="AN15" s="153"/>
      <c r="AO15" s="153"/>
      <c r="AP15" s="153"/>
      <c r="AQ15" s="153"/>
      <c r="AR15" s="153"/>
      <c r="AS15" s="153"/>
      <c r="AT15" s="153"/>
      <c r="AU15" s="153"/>
    </row>
    <row r="16" spans="1:47" s="151" customFormat="1">
      <c r="A16" s="145"/>
      <c r="B16" s="146"/>
      <c r="C16" s="147" t="s">
        <v>571</v>
      </c>
      <c r="D16" s="146"/>
      <c r="E16" s="146"/>
      <c r="F16" s="146"/>
      <c r="G16" s="148"/>
      <c r="H16" s="146"/>
      <c r="I16" s="146"/>
      <c r="J16" s="146"/>
      <c r="K16" s="146"/>
      <c r="L16" s="146"/>
      <c r="M16" s="146"/>
      <c r="N16" s="146"/>
      <c r="O16" s="146"/>
      <c r="P16" s="146"/>
      <c r="Q16" s="146"/>
      <c r="R16" s="146"/>
      <c r="S16" s="146"/>
      <c r="T16" s="149"/>
      <c r="U16" s="149"/>
      <c r="V16" s="149"/>
      <c r="W16" s="146"/>
      <c r="X16" s="149"/>
      <c r="Y16" s="146"/>
      <c r="Z16" s="146"/>
      <c r="AA16" s="148"/>
      <c r="AB16" s="146"/>
      <c r="AC16" s="146"/>
      <c r="AD16" s="146"/>
      <c r="AE16" s="146"/>
      <c r="AF16" s="146"/>
      <c r="AG16" s="146"/>
      <c r="AH16" s="146"/>
      <c r="AI16" s="146"/>
      <c r="AJ16" s="146"/>
      <c r="AK16" s="146"/>
      <c r="AL16" s="146"/>
      <c r="AM16" s="146"/>
      <c r="AN16" s="146"/>
      <c r="AO16" s="146"/>
      <c r="AP16" s="146"/>
      <c r="AQ16" s="146"/>
      <c r="AR16" s="146"/>
      <c r="AS16" s="146"/>
      <c r="AT16" s="146"/>
      <c r="AU16" s="146"/>
    </row>
    <row r="17" spans="1:47">
      <c r="A17" s="152">
        <v>5</v>
      </c>
      <c r="B17" s="153"/>
      <c r="C17" s="153" t="s">
        <v>552</v>
      </c>
      <c r="D17" s="153" t="s">
        <v>552</v>
      </c>
      <c r="E17" s="153" t="s">
        <v>552</v>
      </c>
      <c r="F17" s="153" t="s">
        <v>572</v>
      </c>
      <c r="G17" s="154" t="s">
        <v>573</v>
      </c>
      <c r="H17" s="153" t="s">
        <v>574</v>
      </c>
      <c r="I17" s="153" t="s">
        <v>556</v>
      </c>
      <c r="J17" s="155" t="s">
        <v>575</v>
      </c>
      <c r="K17" s="153"/>
      <c r="L17" s="153"/>
      <c r="M17" s="153"/>
      <c r="N17" s="153"/>
      <c r="O17" s="153"/>
      <c r="P17" s="153"/>
      <c r="Q17" s="153"/>
      <c r="R17" s="153"/>
      <c r="S17" s="153"/>
      <c r="T17" s="156" t="s">
        <v>576</v>
      </c>
      <c r="U17" s="156"/>
      <c r="V17" s="156"/>
      <c r="W17" s="153"/>
      <c r="X17" s="156" t="e">
        <f>INDEX(AB17:AZ17,MATCH(MAX(AB17:AZ17),AB17:AZ17,0))</f>
        <v>#N/A</v>
      </c>
      <c r="Y17" s="153" t="e" cm="1">
        <f t="array" ref="Y17">INDEX(AB17:AZ17,MATCH(MAX(AB17:AZ17),AB17:AZ17,0)+1)</f>
        <v>#N/A</v>
      </c>
      <c r="Z17" s="153" t="e" cm="1">
        <f t="array" ref="Z17">INDEX(AB17:AZ17,MATCH(MAX(AB17:AZ17),AB17:AZ17,0)+2)</f>
        <v>#N/A</v>
      </c>
      <c r="AA17" s="154"/>
      <c r="AB17" s="156"/>
      <c r="AC17" s="153"/>
      <c r="AD17" s="153"/>
      <c r="AE17" s="153"/>
      <c r="AF17" s="156"/>
      <c r="AG17" s="153"/>
      <c r="AH17" s="153"/>
      <c r="AI17" s="153"/>
      <c r="AJ17" s="156"/>
      <c r="AK17" s="153"/>
      <c r="AL17" s="153"/>
      <c r="AM17" s="153"/>
      <c r="AN17" s="153"/>
      <c r="AO17" s="153"/>
      <c r="AP17" s="153"/>
      <c r="AQ17" s="153"/>
      <c r="AR17" s="153"/>
      <c r="AS17" s="153"/>
      <c r="AT17" s="153"/>
      <c r="AU17" s="153"/>
    </row>
    <row r="18" spans="1:47">
      <c r="A18" s="152">
        <v>6</v>
      </c>
      <c r="B18" s="153"/>
      <c r="C18" s="153" t="s">
        <v>552</v>
      </c>
      <c r="D18" s="153" t="s">
        <v>552</v>
      </c>
      <c r="E18" s="153" t="s">
        <v>552</v>
      </c>
      <c r="F18" s="153" t="s">
        <v>578</v>
      </c>
      <c r="G18" s="154" t="s">
        <v>579</v>
      </c>
      <c r="H18" s="153" t="s">
        <v>574</v>
      </c>
      <c r="I18" s="153" t="s">
        <v>556</v>
      </c>
      <c r="J18" s="155" t="s">
        <v>575</v>
      </c>
      <c r="K18" s="153"/>
      <c r="L18" s="153"/>
      <c r="M18" s="153"/>
      <c r="N18" s="153"/>
      <c r="O18" s="153"/>
      <c r="P18" s="153"/>
      <c r="Q18" s="153"/>
      <c r="R18" s="153"/>
      <c r="S18" s="153"/>
      <c r="T18" s="156" t="s">
        <v>576</v>
      </c>
      <c r="U18" s="156"/>
      <c r="V18" s="156"/>
      <c r="W18" s="153"/>
      <c r="X18" s="156" t="e">
        <f>INDEX(AB18:AZ18,MATCH(MAX(AB18:AZ18),AB18:AZ18,0))</f>
        <v>#N/A</v>
      </c>
      <c r="Y18" s="153" t="e" cm="1">
        <f t="array" ref="Y18">INDEX(AB18:AZ18,MATCH(MAX(AB18:AZ18),AB18:AZ18,0)+1)</f>
        <v>#N/A</v>
      </c>
      <c r="Z18" s="153" t="e" cm="1">
        <f t="array" ref="Z18">INDEX(AB18:AZ18,MATCH(MAX(AB18:AZ18),AB18:AZ18,0)+2)</f>
        <v>#N/A</v>
      </c>
      <c r="AA18" s="154"/>
      <c r="AB18" s="156"/>
      <c r="AC18" s="153"/>
      <c r="AD18" s="153"/>
      <c r="AE18" s="153"/>
      <c r="AF18" s="156"/>
      <c r="AG18" s="153"/>
      <c r="AH18" s="153"/>
      <c r="AI18" s="153"/>
      <c r="AJ18" s="156"/>
      <c r="AK18" s="153"/>
      <c r="AL18" s="153"/>
      <c r="AM18" s="153"/>
      <c r="AN18" s="153"/>
      <c r="AO18" s="153"/>
      <c r="AP18" s="153"/>
      <c r="AQ18" s="153"/>
      <c r="AR18" s="153"/>
      <c r="AS18" s="153"/>
      <c r="AT18" s="153"/>
      <c r="AU18" s="153"/>
    </row>
    <row r="19" spans="1:47" s="163" customFormat="1">
      <c r="A19" s="158"/>
      <c r="B19" s="159"/>
      <c r="C19" s="159"/>
      <c r="D19" s="159"/>
      <c r="E19" s="159"/>
      <c r="F19" s="159"/>
      <c r="G19" s="160"/>
      <c r="H19" s="159"/>
      <c r="I19" s="159"/>
      <c r="J19" s="159"/>
      <c r="K19" s="159"/>
      <c r="L19" s="159"/>
      <c r="M19" s="159"/>
      <c r="N19" s="159"/>
      <c r="O19" s="159"/>
      <c r="P19" s="159"/>
      <c r="Q19" s="159"/>
      <c r="R19" s="159"/>
      <c r="S19" s="159"/>
      <c r="T19" s="161"/>
      <c r="U19" s="161"/>
      <c r="V19" s="161"/>
      <c r="W19" s="159"/>
      <c r="X19" s="161"/>
      <c r="Y19" s="159"/>
      <c r="Z19" s="159"/>
      <c r="AA19" s="160"/>
      <c r="AB19" s="161"/>
      <c r="AC19" s="159"/>
      <c r="AD19" s="159"/>
      <c r="AE19" s="159"/>
      <c r="AF19" s="161"/>
      <c r="AG19" s="159"/>
      <c r="AH19" s="159"/>
      <c r="AI19" s="159"/>
      <c r="AJ19" s="159"/>
      <c r="AK19" s="159"/>
      <c r="AL19" s="159"/>
      <c r="AM19" s="159"/>
      <c r="AN19" s="159"/>
      <c r="AO19" s="159"/>
      <c r="AP19" s="159"/>
      <c r="AQ19" s="159"/>
      <c r="AR19" s="159"/>
      <c r="AS19" s="159"/>
      <c r="AT19" s="159"/>
      <c r="AU19" s="159"/>
    </row>
    <row r="20" spans="1:47">
      <c r="A20" s="152">
        <v>7</v>
      </c>
      <c r="B20" s="153"/>
      <c r="C20" s="153" t="s">
        <v>580</v>
      </c>
      <c r="D20" s="153">
        <v>3</v>
      </c>
      <c r="E20" s="153" t="s">
        <v>581</v>
      </c>
      <c r="F20" s="153" t="s">
        <v>712</v>
      </c>
      <c r="G20" s="154" t="s">
        <v>713</v>
      </c>
      <c r="H20" s="153" t="s">
        <v>584</v>
      </c>
      <c r="I20" s="153" t="s">
        <v>556</v>
      </c>
      <c r="J20" s="155" t="s">
        <v>585</v>
      </c>
      <c r="K20" s="153"/>
      <c r="L20" s="153"/>
      <c r="M20" s="153"/>
      <c r="N20" s="153"/>
      <c r="O20" s="153"/>
      <c r="P20" s="153"/>
      <c r="Q20" s="153"/>
      <c r="R20" s="153"/>
      <c r="S20" s="153"/>
      <c r="T20" s="156">
        <v>45415</v>
      </c>
      <c r="U20" s="156"/>
      <c r="V20" s="156"/>
      <c r="W20" s="153"/>
      <c r="X20" s="156" t="e">
        <f t="shared" ref="X20:X40" si="1">INDEX(AB20:AZ20,MATCH(MAX(AB20:AZ20),AB20:AZ20,0))</f>
        <v>#N/A</v>
      </c>
      <c r="Y20" s="153" t="e" cm="1">
        <f t="array" ref="Y20">INDEX(AB20:AZ20,MATCH(MAX(AB20:AZ20),AB20:AZ20,0)+1)</f>
        <v>#N/A</v>
      </c>
      <c r="Z20" s="153" t="e" cm="1">
        <f t="array" ref="Z20">INDEX(AB20:AZ20,MATCH(MAX(AB20:AZ20),AB20:AZ20,0)+2)</f>
        <v>#N/A</v>
      </c>
      <c r="AA20" s="164"/>
      <c r="AB20" s="153"/>
      <c r="AC20" s="153"/>
      <c r="AD20" s="153"/>
      <c r="AE20" s="153"/>
      <c r="AF20" s="153"/>
      <c r="AG20" s="153"/>
      <c r="AH20" s="153"/>
      <c r="AI20" s="153"/>
      <c r="AJ20" s="153"/>
      <c r="AK20" s="153"/>
      <c r="AL20" s="153"/>
      <c r="AM20" s="153"/>
      <c r="AN20" s="153"/>
      <c r="AO20" s="153"/>
      <c r="AP20" s="153"/>
      <c r="AQ20" s="153"/>
      <c r="AR20" s="153"/>
      <c r="AS20" s="153"/>
      <c r="AT20" s="153"/>
      <c r="AU20" s="153"/>
    </row>
    <row r="21" spans="1:47">
      <c r="A21" s="152"/>
      <c r="B21" s="153"/>
      <c r="C21" s="153" t="s">
        <v>580</v>
      </c>
      <c r="D21" s="153">
        <v>3</v>
      </c>
      <c r="E21" s="153" t="s">
        <v>581</v>
      </c>
      <c r="F21" s="153" t="s">
        <v>714</v>
      </c>
      <c r="G21" s="154" t="s">
        <v>715</v>
      </c>
      <c r="H21" s="153" t="s">
        <v>584</v>
      </c>
      <c r="I21" s="153" t="s">
        <v>556</v>
      </c>
      <c r="J21" s="155" t="s">
        <v>585</v>
      </c>
      <c r="K21" s="153"/>
      <c r="L21" s="153"/>
      <c r="M21" s="153"/>
      <c r="N21" s="153"/>
      <c r="O21" s="153"/>
      <c r="P21" s="153"/>
      <c r="Q21" s="153"/>
      <c r="R21" s="153"/>
      <c r="S21" s="153"/>
      <c r="T21" s="156">
        <v>45415</v>
      </c>
      <c r="U21" s="156"/>
      <c r="V21" s="156"/>
      <c r="W21" s="153"/>
      <c r="X21" s="156" t="e">
        <f t="shared" si="1"/>
        <v>#N/A</v>
      </c>
      <c r="Y21" s="153" t="e" cm="1">
        <f t="array" ref="Y21">INDEX(AB21:AZ21,MATCH(MAX(AB21:AZ21),AB21:AZ21,0)+1)</f>
        <v>#N/A</v>
      </c>
      <c r="Z21" s="153" t="e" cm="1">
        <f t="array" ref="Z21">INDEX(AB21:AZ21,MATCH(MAX(AB21:AZ21),AB21:AZ21,0)+2)</f>
        <v>#N/A</v>
      </c>
      <c r="AA21" s="165"/>
      <c r="AB21" s="153"/>
      <c r="AC21" s="153"/>
      <c r="AD21" s="153"/>
      <c r="AE21" s="153"/>
      <c r="AF21" s="153"/>
      <c r="AG21" s="153"/>
      <c r="AH21" s="153"/>
      <c r="AI21" s="153"/>
      <c r="AJ21" s="153"/>
      <c r="AK21" s="153"/>
      <c r="AL21" s="153"/>
      <c r="AM21" s="153"/>
      <c r="AN21" s="153"/>
      <c r="AO21" s="153"/>
      <c r="AP21" s="153"/>
      <c r="AQ21" s="153"/>
      <c r="AR21" s="153"/>
      <c r="AS21" s="153"/>
      <c r="AT21" s="153"/>
      <c r="AU21" s="153"/>
    </row>
    <row r="22" spans="1:47">
      <c r="A22" s="152"/>
      <c r="B22" s="153"/>
      <c r="C22" s="153" t="s">
        <v>580</v>
      </c>
      <c r="D22" s="153">
        <v>3</v>
      </c>
      <c r="E22" s="153" t="s">
        <v>581</v>
      </c>
      <c r="F22" s="153" t="s">
        <v>716</v>
      </c>
      <c r="G22" s="154" t="s">
        <v>717</v>
      </c>
      <c r="H22" s="153" t="s">
        <v>584</v>
      </c>
      <c r="I22" s="153" t="s">
        <v>556</v>
      </c>
      <c r="J22" s="155" t="s">
        <v>585</v>
      </c>
      <c r="K22" s="153"/>
      <c r="L22" s="153"/>
      <c r="M22" s="153"/>
      <c r="N22" s="153"/>
      <c r="O22" s="153"/>
      <c r="P22" s="153"/>
      <c r="Q22" s="153"/>
      <c r="R22" s="153"/>
      <c r="S22" s="153"/>
      <c r="T22" s="156">
        <v>45415</v>
      </c>
      <c r="U22" s="156"/>
      <c r="V22" s="156"/>
      <c r="W22" s="153"/>
      <c r="X22" s="156" t="e">
        <f t="shared" si="1"/>
        <v>#N/A</v>
      </c>
      <c r="Y22" s="153" t="e" cm="1">
        <f t="array" ref="Y22">INDEX(AB22:AZ22,MATCH(MAX(AB22:AZ22),AB22:AZ22,0)+1)</f>
        <v>#N/A</v>
      </c>
      <c r="Z22" s="153" t="e" cm="1">
        <f t="array" ref="Z22">INDEX(AB22:AZ22,MATCH(MAX(AB22:AZ22),AB22:AZ22,0)+2)</f>
        <v>#N/A</v>
      </c>
      <c r="AA22" s="154"/>
      <c r="AB22" s="153"/>
      <c r="AC22" s="153"/>
      <c r="AD22" s="153"/>
      <c r="AE22" s="153"/>
      <c r="AF22" s="153"/>
      <c r="AG22" s="153"/>
      <c r="AH22" s="153"/>
      <c r="AI22" s="153"/>
      <c r="AJ22" s="153"/>
      <c r="AK22" s="153"/>
      <c r="AL22" s="153"/>
      <c r="AM22" s="153"/>
      <c r="AN22" s="153"/>
      <c r="AO22" s="153"/>
      <c r="AP22" s="153"/>
      <c r="AQ22" s="153"/>
      <c r="AR22" s="153"/>
      <c r="AS22" s="153"/>
      <c r="AT22" s="153"/>
      <c r="AU22" s="153"/>
    </row>
    <row r="23" spans="1:47">
      <c r="A23" s="152">
        <v>11</v>
      </c>
      <c r="B23" s="153"/>
      <c r="C23" s="153" t="s">
        <v>580</v>
      </c>
      <c r="D23" s="153">
        <v>3</v>
      </c>
      <c r="E23" s="153" t="s">
        <v>581</v>
      </c>
      <c r="F23" s="153" t="s">
        <v>718</v>
      </c>
      <c r="G23" s="154" t="s">
        <v>719</v>
      </c>
      <c r="H23" s="153" t="s">
        <v>584</v>
      </c>
      <c r="I23" s="153" t="s">
        <v>556</v>
      </c>
      <c r="J23" s="155" t="s">
        <v>585</v>
      </c>
      <c r="K23" s="153"/>
      <c r="L23" s="153"/>
      <c r="M23" s="153"/>
      <c r="N23" s="153"/>
      <c r="O23" s="153"/>
      <c r="P23" s="153"/>
      <c r="Q23" s="153"/>
      <c r="R23" s="153"/>
      <c r="S23" s="153"/>
      <c r="T23" s="156">
        <v>45415</v>
      </c>
      <c r="U23" s="156"/>
      <c r="V23" s="156"/>
      <c r="W23" s="153"/>
      <c r="X23" s="156" t="e">
        <f t="shared" si="1"/>
        <v>#N/A</v>
      </c>
      <c r="Y23" s="153" t="e" cm="1">
        <f t="array" ref="Y23">INDEX(AB23:AZ23,MATCH(MAX(AB23:AZ23),AB23:AZ23,0)+1)</f>
        <v>#N/A</v>
      </c>
      <c r="Z23" s="153" t="e" cm="1">
        <f t="array" ref="Z23">INDEX(AB23:AZ23,MATCH(MAX(AB23:AZ23),AB23:AZ23,0)+2)</f>
        <v>#N/A</v>
      </c>
      <c r="AA23" s="154"/>
      <c r="AB23" s="153"/>
      <c r="AC23" s="153"/>
      <c r="AD23" s="153"/>
      <c r="AE23" s="153"/>
      <c r="AF23" s="153"/>
      <c r="AG23" s="153"/>
      <c r="AH23" s="153"/>
      <c r="AI23" s="153"/>
      <c r="AJ23" s="153"/>
      <c r="AK23" s="153"/>
      <c r="AL23" s="153"/>
      <c r="AM23" s="153"/>
      <c r="AN23" s="153"/>
      <c r="AO23" s="153"/>
      <c r="AP23" s="153"/>
      <c r="AQ23" s="153"/>
      <c r="AR23" s="153"/>
      <c r="AS23" s="153"/>
      <c r="AT23" s="153"/>
      <c r="AU23" s="153"/>
    </row>
    <row r="24" spans="1:47">
      <c r="A24" s="152">
        <v>11</v>
      </c>
      <c r="B24" s="153"/>
      <c r="C24" s="153" t="s">
        <v>580</v>
      </c>
      <c r="D24" s="153">
        <v>3</v>
      </c>
      <c r="E24" s="153" t="s">
        <v>581</v>
      </c>
      <c r="F24" s="153" t="s">
        <v>720</v>
      </c>
      <c r="G24" s="154" t="s">
        <v>593</v>
      </c>
      <c r="H24" s="153" t="s">
        <v>584</v>
      </c>
      <c r="I24" s="153" t="s">
        <v>556</v>
      </c>
      <c r="J24" s="155" t="s">
        <v>585</v>
      </c>
      <c r="K24" s="153"/>
      <c r="L24" s="153"/>
      <c r="M24" s="153"/>
      <c r="N24" s="153"/>
      <c r="O24" s="153"/>
      <c r="P24" s="153"/>
      <c r="Q24" s="153"/>
      <c r="R24" s="153"/>
      <c r="S24" s="153"/>
      <c r="T24" s="156">
        <v>45415</v>
      </c>
      <c r="U24" s="156"/>
      <c r="V24" s="156"/>
      <c r="W24" s="153"/>
      <c r="X24" s="156" t="e">
        <f t="shared" si="1"/>
        <v>#N/A</v>
      </c>
      <c r="Y24" s="153" t="e" cm="1">
        <f t="array" ref="Y24">INDEX(AB24:AZ24,MATCH(MAX(AB24:AZ24),AB24:AZ24,0)+1)</f>
        <v>#N/A</v>
      </c>
      <c r="Z24" s="153" t="e" cm="1">
        <f t="array" ref="Z24">INDEX(AB24:AZ24,MATCH(MAX(AB24:AZ24),AB24:AZ24,0)+2)</f>
        <v>#N/A</v>
      </c>
      <c r="AA24" s="154"/>
      <c r="AB24" s="153"/>
      <c r="AC24" s="153"/>
      <c r="AD24" s="153"/>
      <c r="AE24" s="153"/>
      <c r="AF24" s="153"/>
      <c r="AG24" s="153"/>
      <c r="AH24" s="153"/>
      <c r="AI24" s="153"/>
      <c r="AJ24" s="153"/>
      <c r="AK24" s="153"/>
      <c r="AL24" s="153"/>
      <c r="AM24" s="153"/>
      <c r="AN24" s="153"/>
      <c r="AO24" s="153"/>
      <c r="AP24" s="153"/>
      <c r="AQ24" s="153"/>
      <c r="AR24" s="153"/>
      <c r="AS24" s="153"/>
      <c r="AT24" s="153"/>
      <c r="AU24" s="153"/>
    </row>
    <row r="25" spans="1:47">
      <c r="A25" s="152">
        <v>8</v>
      </c>
      <c r="B25" s="153"/>
      <c r="C25" s="153" t="s">
        <v>580</v>
      </c>
      <c r="D25" s="153">
        <v>3</v>
      </c>
      <c r="E25" s="153" t="s">
        <v>594</v>
      </c>
      <c r="F25" s="153" t="s">
        <v>721</v>
      </c>
      <c r="G25" s="154" t="s">
        <v>722</v>
      </c>
      <c r="H25" s="153" t="s">
        <v>584</v>
      </c>
      <c r="I25" s="153" t="s">
        <v>556</v>
      </c>
      <c r="J25" s="155" t="s">
        <v>585</v>
      </c>
      <c r="K25" s="153"/>
      <c r="L25" s="153"/>
      <c r="M25" s="153"/>
      <c r="N25" s="153"/>
      <c r="O25" s="153"/>
      <c r="P25" s="153"/>
      <c r="Q25" s="153"/>
      <c r="R25" s="153"/>
      <c r="S25" s="153"/>
      <c r="T25" s="156">
        <v>45415</v>
      </c>
      <c r="U25" s="156"/>
      <c r="V25" s="156"/>
      <c r="W25" s="153"/>
      <c r="X25" s="156" t="e">
        <f t="shared" si="1"/>
        <v>#N/A</v>
      </c>
      <c r="Y25" s="153" t="e" cm="1">
        <f t="array" ref="Y25">INDEX(AB25:AZ25,MATCH(MAX(AB25:AZ25),AB25:AZ25,0)+1)</f>
        <v>#N/A</v>
      </c>
      <c r="Z25" s="153" t="e" cm="1">
        <f t="array" ref="Z25">INDEX(AB25:AZ25,MATCH(MAX(AB25:AZ25),AB25:AZ25,0)+2)</f>
        <v>#N/A</v>
      </c>
      <c r="AA25" s="154"/>
      <c r="AB25" s="153"/>
      <c r="AC25" s="153"/>
      <c r="AD25" s="153"/>
      <c r="AE25" s="153"/>
      <c r="AF25" s="153"/>
      <c r="AG25" s="153"/>
      <c r="AH25" s="153"/>
      <c r="AI25" s="153"/>
      <c r="AJ25" s="153"/>
      <c r="AK25" s="153"/>
      <c r="AL25" s="153"/>
      <c r="AM25" s="153"/>
      <c r="AN25" s="153"/>
      <c r="AO25" s="153"/>
      <c r="AP25" s="153"/>
      <c r="AQ25" s="153"/>
      <c r="AR25" s="153"/>
      <c r="AS25" s="153"/>
      <c r="AT25" s="153"/>
      <c r="AU25" s="153"/>
    </row>
    <row r="26" spans="1:47">
      <c r="A26" s="152"/>
      <c r="B26" s="153"/>
      <c r="C26" s="153" t="s">
        <v>580</v>
      </c>
      <c r="D26" s="153">
        <v>3</v>
      </c>
      <c r="E26" s="153" t="s">
        <v>594</v>
      </c>
      <c r="F26" s="153" t="s">
        <v>723</v>
      </c>
      <c r="G26" s="154" t="s">
        <v>724</v>
      </c>
      <c r="H26" s="153" t="s">
        <v>584</v>
      </c>
      <c r="I26" s="153" t="s">
        <v>556</v>
      </c>
      <c r="J26" s="155" t="s">
        <v>585</v>
      </c>
      <c r="K26" s="153"/>
      <c r="L26" s="153"/>
      <c r="M26" s="153"/>
      <c r="N26" s="153"/>
      <c r="O26" s="153"/>
      <c r="P26" s="153"/>
      <c r="Q26" s="153"/>
      <c r="R26" s="153"/>
      <c r="S26" s="153"/>
      <c r="T26" s="156">
        <v>45415</v>
      </c>
      <c r="U26" s="156"/>
      <c r="V26" s="156"/>
      <c r="W26" s="153"/>
      <c r="X26" s="156" t="e">
        <f t="shared" si="1"/>
        <v>#N/A</v>
      </c>
      <c r="Y26" s="153" t="e" cm="1">
        <f t="array" ref="Y26">INDEX(AB26:AZ26,MATCH(MAX(AB26:AZ26),AB26:AZ26,0)+1)</f>
        <v>#N/A</v>
      </c>
      <c r="Z26" s="153" t="e" cm="1">
        <f t="array" ref="Z26">INDEX(AB26:AZ26,MATCH(MAX(AB26:AZ26),AB26:AZ26,0)+2)</f>
        <v>#N/A</v>
      </c>
      <c r="AA26" s="154"/>
      <c r="AB26" s="153"/>
      <c r="AC26" s="153"/>
      <c r="AD26" s="153"/>
      <c r="AE26" s="153"/>
      <c r="AF26" s="153"/>
      <c r="AG26" s="153"/>
      <c r="AH26" s="153"/>
      <c r="AI26" s="153"/>
      <c r="AJ26" s="153"/>
      <c r="AK26" s="153"/>
      <c r="AL26" s="153"/>
      <c r="AM26" s="153"/>
      <c r="AN26" s="153"/>
      <c r="AO26" s="153"/>
      <c r="AP26" s="153"/>
      <c r="AQ26" s="153"/>
      <c r="AR26" s="153"/>
      <c r="AS26" s="153"/>
      <c r="AT26" s="153"/>
      <c r="AU26" s="153"/>
    </row>
    <row r="27" spans="1:47">
      <c r="A27" s="152"/>
      <c r="B27" s="153"/>
      <c r="C27" s="153" t="s">
        <v>580</v>
      </c>
      <c r="D27" s="153">
        <v>3</v>
      </c>
      <c r="E27" s="153" t="s">
        <v>594</v>
      </c>
      <c r="F27" s="153" t="s">
        <v>725</v>
      </c>
      <c r="G27" s="154" t="s">
        <v>726</v>
      </c>
      <c r="H27" s="153" t="s">
        <v>584</v>
      </c>
      <c r="I27" s="153" t="s">
        <v>556</v>
      </c>
      <c r="J27" s="155" t="s">
        <v>585</v>
      </c>
      <c r="K27" s="153"/>
      <c r="L27" s="153"/>
      <c r="M27" s="153"/>
      <c r="N27" s="153"/>
      <c r="O27" s="153"/>
      <c r="P27" s="153"/>
      <c r="Q27" s="153"/>
      <c r="R27" s="153"/>
      <c r="S27" s="153"/>
      <c r="T27" s="156">
        <v>45415</v>
      </c>
      <c r="U27" s="156"/>
      <c r="V27" s="156"/>
      <c r="W27" s="153"/>
      <c r="X27" s="156" t="e">
        <f t="shared" si="1"/>
        <v>#N/A</v>
      </c>
      <c r="Y27" s="153" t="e" cm="1">
        <f t="array" ref="Y27">INDEX(AB27:AZ27,MATCH(MAX(AB27:AZ27),AB27:AZ27,0)+1)</f>
        <v>#N/A</v>
      </c>
      <c r="Z27" s="153" t="e" cm="1">
        <f t="array" ref="Z27">INDEX(AB27:AZ27,MATCH(MAX(AB27:AZ27),AB27:AZ27,0)+2)</f>
        <v>#N/A</v>
      </c>
      <c r="AA27" s="154"/>
      <c r="AB27" s="153"/>
      <c r="AC27" s="153"/>
      <c r="AD27" s="153"/>
      <c r="AE27" s="153"/>
      <c r="AF27" s="153"/>
      <c r="AG27" s="153"/>
      <c r="AH27" s="153"/>
      <c r="AI27" s="153"/>
      <c r="AJ27" s="153"/>
      <c r="AK27" s="153"/>
      <c r="AL27" s="153"/>
      <c r="AM27" s="153"/>
      <c r="AN27" s="153"/>
      <c r="AO27" s="153"/>
      <c r="AP27" s="153"/>
      <c r="AQ27" s="153"/>
      <c r="AR27" s="153"/>
      <c r="AS27" s="153"/>
      <c r="AT27" s="153"/>
      <c r="AU27" s="153"/>
    </row>
    <row r="28" spans="1:47">
      <c r="A28" s="152"/>
      <c r="B28" s="153"/>
      <c r="C28" s="153" t="s">
        <v>580</v>
      </c>
      <c r="D28" s="153">
        <v>3</v>
      </c>
      <c r="E28" s="153" t="s">
        <v>594</v>
      </c>
      <c r="F28" s="153" t="s">
        <v>727</v>
      </c>
      <c r="G28" s="154" t="s">
        <v>728</v>
      </c>
      <c r="H28" s="153" t="s">
        <v>584</v>
      </c>
      <c r="I28" s="153" t="s">
        <v>556</v>
      </c>
      <c r="J28" s="155" t="s">
        <v>585</v>
      </c>
      <c r="K28" s="153"/>
      <c r="L28" s="153"/>
      <c r="M28" s="153"/>
      <c r="N28" s="153"/>
      <c r="O28" s="153"/>
      <c r="P28" s="153"/>
      <c r="Q28" s="153"/>
      <c r="R28" s="153"/>
      <c r="S28" s="153"/>
      <c r="T28" s="156">
        <v>45415</v>
      </c>
      <c r="U28" s="156"/>
      <c r="V28" s="156"/>
      <c r="W28" s="153"/>
      <c r="X28" s="156" t="e">
        <f t="shared" si="1"/>
        <v>#N/A</v>
      </c>
      <c r="Y28" s="153" t="e" cm="1">
        <f t="array" ref="Y28">INDEX(AB28:AZ28,MATCH(MAX(AB28:AZ28),AB28:AZ28,0)+1)</f>
        <v>#N/A</v>
      </c>
      <c r="Z28" s="153" t="e" cm="1">
        <f t="array" ref="Z28">INDEX(AB28:AZ28,MATCH(MAX(AB28:AZ28),AB28:AZ28,0)+2)</f>
        <v>#N/A</v>
      </c>
      <c r="AA28" s="154"/>
      <c r="AB28" s="153"/>
      <c r="AC28" s="153"/>
      <c r="AD28" s="153"/>
      <c r="AE28" s="153"/>
      <c r="AF28" s="153"/>
      <c r="AG28" s="153"/>
      <c r="AH28" s="153"/>
      <c r="AI28" s="153"/>
      <c r="AJ28" s="153"/>
      <c r="AK28" s="153"/>
      <c r="AL28" s="153"/>
      <c r="AM28" s="153"/>
      <c r="AN28" s="153"/>
      <c r="AO28" s="153"/>
      <c r="AP28" s="153"/>
      <c r="AQ28" s="153"/>
      <c r="AR28" s="153"/>
      <c r="AS28" s="153"/>
      <c r="AT28" s="153"/>
      <c r="AU28" s="153"/>
    </row>
    <row r="29" spans="1:47">
      <c r="A29" s="152">
        <v>9</v>
      </c>
      <c r="B29" s="153"/>
      <c r="C29" s="153" t="s">
        <v>580</v>
      </c>
      <c r="D29" s="153">
        <v>3</v>
      </c>
      <c r="E29" s="153" t="s">
        <v>594</v>
      </c>
      <c r="F29" s="153" t="s">
        <v>729</v>
      </c>
      <c r="G29" s="154" t="s">
        <v>730</v>
      </c>
      <c r="H29" s="153" t="s">
        <v>584</v>
      </c>
      <c r="I29" s="153" t="s">
        <v>556</v>
      </c>
      <c r="J29" s="155" t="s">
        <v>585</v>
      </c>
      <c r="K29" s="153"/>
      <c r="L29" s="153"/>
      <c r="M29" s="153"/>
      <c r="N29" s="153"/>
      <c r="O29" s="153"/>
      <c r="P29" s="153"/>
      <c r="Q29" s="153"/>
      <c r="R29" s="153"/>
      <c r="S29" s="153"/>
      <c r="T29" s="156">
        <v>45415</v>
      </c>
      <c r="U29" s="156"/>
      <c r="V29" s="156"/>
      <c r="W29" s="156"/>
      <c r="X29" s="156" t="e">
        <f t="shared" si="1"/>
        <v>#N/A</v>
      </c>
      <c r="Y29" s="153" t="e" cm="1">
        <f t="array" ref="Y29">INDEX(AB29:AZ29,MATCH(MAX(AB29:AZ29),AB29:AZ29,0)+1)</f>
        <v>#N/A</v>
      </c>
      <c r="Z29" s="153" t="e" cm="1">
        <f t="array" ref="Z29">INDEX(AB29:AZ29,MATCH(MAX(AB29:AZ29),AB29:AZ29,0)+2)</f>
        <v>#N/A</v>
      </c>
      <c r="AA29" s="154"/>
      <c r="AB29" s="153"/>
      <c r="AC29" s="153"/>
      <c r="AD29" s="153"/>
      <c r="AE29" s="153"/>
      <c r="AF29" s="153"/>
      <c r="AG29" s="153"/>
      <c r="AH29" s="153"/>
      <c r="AI29" s="153"/>
      <c r="AJ29" s="153"/>
      <c r="AK29" s="153"/>
      <c r="AL29" s="153"/>
      <c r="AM29" s="153"/>
      <c r="AN29" s="153"/>
      <c r="AO29" s="153"/>
      <c r="AP29" s="153"/>
      <c r="AQ29" s="153"/>
      <c r="AR29" s="153"/>
      <c r="AS29" s="153"/>
      <c r="AT29" s="153"/>
      <c r="AU29" s="153"/>
    </row>
    <row r="30" spans="1:47">
      <c r="A30" s="152"/>
      <c r="B30" s="153"/>
      <c r="C30" s="153" t="s">
        <v>580</v>
      </c>
      <c r="D30" s="153">
        <v>3</v>
      </c>
      <c r="E30" s="153" t="s">
        <v>594</v>
      </c>
      <c r="F30" s="153" t="s">
        <v>731</v>
      </c>
      <c r="G30" s="154" t="s">
        <v>732</v>
      </c>
      <c r="H30" s="153" t="s">
        <v>584</v>
      </c>
      <c r="I30" s="153" t="s">
        <v>556</v>
      </c>
      <c r="J30" s="155" t="s">
        <v>585</v>
      </c>
      <c r="K30" s="153"/>
      <c r="L30" s="153"/>
      <c r="M30" s="153"/>
      <c r="N30" s="153"/>
      <c r="O30" s="153"/>
      <c r="P30" s="153"/>
      <c r="Q30" s="153"/>
      <c r="R30" s="153"/>
      <c r="S30" s="153"/>
      <c r="T30" s="156">
        <v>45415</v>
      </c>
      <c r="U30" s="156"/>
      <c r="V30" s="156"/>
      <c r="W30" s="156"/>
      <c r="X30" s="156" t="e">
        <f t="shared" si="1"/>
        <v>#N/A</v>
      </c>
      <c r="Y30" s="153" t="e" cm="1">
        <f t="array" ref="Y30">INDEX(AB30:AZ30,MATCH(MAX(AB30:AZ30),AB30:AZ30,0)+1)</f>
        <v>#N/A</v>
      </c>
      <c r="Z30" s="153" t="e" cm="1">
        <f t="array" ref="Z30">INDEX(AB30:AZ30,MATCH(MAX(AB30:AZ30),AB30:AZ30,0)+2)</f>
        <v>#N/A</v>
      </c>
      <c r="AA30" s="154"/>
      <c r="AB30" s="153"/>
      <c r="AC30" s="153"/>
      <c r="AD30" s="153"/>
      <c r="AE30" s="153"/>
      <c r="AF30" s="153"/>
      <c r="AG30" s="153"/>
      <c r="AH30" s="153"/>
      <c r="AI30" s="153"/>
      <c r="AJ30" s="153"/>
      <c r="AK30" s="153"/>
      <c r="AL30" s="153"/>
      <c r="AM30" s="153"/>
      <c r="AN30" s="153"/>
      <c r="AO30" s="153"/>
      <c r="AP30" s="153"/>
      <c r="AQ30" s="153"/>
      <c r="AR30" s="153"/>
      <c r="AS30" s="153"/>
      <c r="AT30" s="153"/>
      <c r="AU30" s="153"/>
    </row>
    <row r="31" spans="1:47">
      <c r="A31" s="152">
        <v>12</v>
      </c>
      <c r="B31" s="153"/>
      <c r="C31" s="153" t="s">
        <v>580</v>
      </c>
      <c r="D31" s="153">
        <v>3</v>
      </c>
      <c r="E31" s="153" t="s">
        <v>607</v>
      </c>
      <c r="F31" s="153" t="s">
        <v>733</v>
      </c>
      <c r="G31" s="154" t="s">
        <v>734</v>
      </c>
      <c r="H31" s="153" t="s">
        <v>584</v>
      </c>
      <c r="I31" s="153" t="s">
        <v>556</v>
      </c>
      <c r="J31" s="155" t="s">
        <v>585</v>
      </c>
      <c r="K31" s="153"/>
      <c r="L31" s="153"/>
      <c r="M31" s="153"/>
      <c r="N31" s="153"/>
      <c r="O31" s="153"/>
      <c r="P31" s="153"/>
      <c r="Q31" s="153"/>
      <c r="R31" s="153"/>
      <c r="S31" s="153"/>
      <c r="T31" s="156">
        <v>45422</v>
      </c>
      <c r="U31" s="156"/>
      <c r="V31" s="156"/>
      <c r="W31" s="153"/>
      <c r="X31" s="156" t="e">
        <f t="shared" si="1"/>
        <v>#N/A</v>
      </c>
      <c r="Y31" s="153" t="e" cm="1">
        <f t="array" ref="Y31">INDEX(AB31:AZ31,MATCH(MAX(AB31:AZ31),AB31:AZ31,0)+1)</f>
        <v>#N/A</v>
      </c>
      <c r="Z31" s="153" t="e" cm="1">
        <f t="array" ref="Z31">INDEX(AB31:AZ31,MATCH(MAX(AB31:AZ31),AB31:AZ31,0)+2)</f>
        <v>#N/A</v>
      </c>
      <c r="AA31" s="154"/>
      <c r="AB31" s="153"/>
      <c r="AC31" s="153"/>
      <c r="AD31" s="153"/>
      <c r="AE31" s="153"/>
      <c r="AF31" s="153"/>
      <c r="AG31" s="153"/>
      <c r="AH31" s="153"/>
      <c r="AI31" s="153"/>
      <c r="AJ31" s="153"/>
      <c r="AK31" s="153"/>
      <c r="AL31" s="153"/>
      <c r="AM31" s="153"/>
      <c r="AN31" s="153"/>
      <c r="AO31" s="153"/>
      <c r="AP31" s="153"/>
      <c r="AQ31" s="153"/>
      <c r="AR31" s="153"/>
      <c r="AS31" s="153"/>
      <c r="AT31" s="153"/>
      <c r="AU31" s="153"/>
    </row>
    <row r="32" spans="1:47">
      <c r="A32" s="152">
        <v>13</v>
      </c>
      <c r="B32" s="153"/>
      <c r="C32" s="153" t="s">
        <v>610</v>
      </c>
      <c r="D32" s="153">
        <v>3</v>
      </c>
      <c r="E32" s="153" t="s">
        <v>611</v>
      </c>
      <c r="F32" s="153" t="s">
        <v>735</v>
      </c>
      <c r="G32" s="154" t="s">
        <v>736</v>
      </c>
      <c r="H32" s="153" t="s">
        <v>584</v>
      </c>
      <c r="I32" s="153" t="s">
        <v>556</v>
      </c>
      <c r="J32" s="155" t="s">
        <v>585</v>
      </c>
      <c r="K32" s="153"/>
      <c r="L32" s="153"/>
      <c r="M32" s="153"/>
      <c r="N32" s="153"/>
      <c r="O32" s="153"/>
      <c r="P32" s="153"/>
      <c r="Q32" s="153"/>
      <c r="R32" s="153"/>
      <c r="S32" s="153"/>
      <c r="T32" s="156">
        <v>45429</v>
      </c>
      <c r="U32" s="156"/>
      <c r="V32" s="156"/>
      <c r="W32" s="153"/>
      <c r="X32" s="156" t="e">
        <f t="shared" si="1"/>
        <v>#N/A</v>
      </c>
      <c r="Y32" s="153" t="e" cm="1">
        <f t="array" ref="Y32">INDEX(AB32:AZ32,MATCH(MAX(AB32:AZ32),AB32:AZ32,0)+1)</f>
        <v>#N/A</v>
      </c>
      <c r="Z32" s="153" t="e" cm="1">
        <f t="array" ref="Z32">INDEX(AB32:AZ32,MATCH(MAX(AB32:AZ32),AB32:AZ32,0)+2)</f>
        <v>#N/A</v>
      </c>
      <c r="AA32" s="154"/>
      <c r="AB32" s="153"/>
      <c r="AC32" s="153"/>
      <c r="AD32" s="153"/>
      <c r="AE32" s="153"/>
      <c r="AF32" s="153"/>
      <c r="AG32" s="153"/>
      <c r="AH32" s="153"/>
      <c r="AI32" s="153"/>
      <c r="AJ32" s="153"/>
      <c r="AK32" s="153"/>
      <c r="AL32" s="153"/>
      <c r="AM32" s="153"/>
      <c r="AN32" s="153"/>
      <c r="AO32" s="153"/>
      <c r="AP32" s="153"/>
      <c r="AQ32" s="153"/>
      <c r="AR32" s="153"/>
      <c r="AS32" s="153"/>
      <c r="AT32" s="153"/>
      <c r="AU32" s="153"/>
    </row>
    <row r="33" spans="1:47">
      <c r="A33" s="152"/>
      <c r="B33" s="153"/>
      <c r="C33" s="153" t="s">
        <v>610</v>
      </c>
      <c r="D33" s="153">
        <v>3</v>
      </c>
      <c r="E33" s="153" t="s">
        <v>581</v>
      </c>
      <c r="F33" s="153" t="s">
        <v>737</v>
      </c>
      <c r="G33" s="154" t="s">
        <v>738</v>
      </c>
      <c r="H33" s="153" t="s">
        <v>584</v>
      </c>
      <c r="I33" s="153" t="s">
        <v>556</v>
      </c>
      <c r="J33" s="155" t="s">
        <v>585</v>
      </c>
      <c r="K33" s="153"/>
      <c r="L33" s="153"/>
      <c r="M33" s="153"/>
      <c r="N33" s="153"/>
      <c r="O33" s="153"/>
      <c r="P33" s="153"/>
      <c r="Q33" s="153"/>
      <c r="R33" s="153"/>
      <c r="S33" s="153"/>
      <c r="T33" s="156">
        <v>45429</v>
      </c>
      <c r="U33" s="156"/>
      <c r="V33" s="156"/>
      <c r="W33" s="153"/>
      <c r="X33" s="156" t="e">
        <f t="shared" si="1"/>
        <v>#N/A</v>
      </c>
      <c r="Y33" s="153" t="e" cm="1">
        <f t="array" ref="Y33">INDEX(AB33:AZ33,MATCH(MAX(AB33:AZ33),AB33:AZ33,0)+1)</f>
        <v>#N/A</v>
      </c>
      <c r="Z33" s="153" t="e" cm="1">
        <f t="array" ref="Z33">INDEX(AB33:AZ33,MATCH(MAX(AB33:AZ33),AB33:AZ33,0)+2)</f>
        <v>#N/A</v>
      </c>
      <c r="AA33" s="154"/>
      <c r="AB33" s="153"/>
      <c r="AC33" s="153"/>
      <c r="AD33" s="153"/>
      <c r="AE33" s="153"/>
      <c r="AF33" s="153"/>
      <c r="AG33" s="153"/>
      <c r="AH33" s="153"/>
      <c r="AI33" s="153"/>
      <c r="AJ33" s="153"/>
      <c r="AK33" s="153"/>
      <c r="AL33" s="153"/>
      <c r="AM33" s="153"/>
      <c r="AN33" s="153"/>
      <c r="AO33" s="153"/>
      <c r="AP33" s="153"/>
      <c r="AQ33" s="153"/>
      <c r="AR33" s="153"/>
      <c r="AS33" s="153"/>
      <c r="AT33" s="153"/>
      <c r="AU33" s="153"/>
    </row>
    <row r="34" spans="1:47">
      <c r="A34" s="152"/>
      <c r="B34" s="153"/>
      <c r="C34" s="153" t="s">
        <v>610</v>
      </c>
      <c r="D34" s="153">
        <v>3</v>
      </c>
      <c r="E34" s="153" t="s">
        <v>581</v>
      </c>
      <c r="F34" s="153" t="s">
        <v>739</v>
      </c>
      <c r="G34" s="154" t="s">
        <v>740</v>
      </c>
      <c r="H34" s="153" t="s">
        <v>584</v>
      </c>
      <c r="I34" s="153" t="s">
        <v>556</v>
      </c>
      <c r="J34" s="155" t="s">
        <v>585</v>
      </c>
      <c r="K34" s="153"/>
      <c r="L34" s="153"/>
      <c r="M34" s="153"/>
      <c r="N34" s="153"/>
      <c r="O34" s="153"/>
      <c r="P34" s="153"/>
      <c r="Q34" s="153"/>
      <c r="R34" s="153"/>
      <c r="S34" s="153"/>
      <c r="T34" s="156">
        <v>45429</v>
      </c>
      <c r="U34" s="156"/>
      <c r="V34" s="156"/>
      <c r="W34" s="153"/>
      <c r="X34" s="156" t="e">
        <f t="shared" si="1"/>
        <v>#N/A</v>
      </c>
      <c r="Y34" s="153" t="e" cm="1">
        <f t="array" ref="Y34">INDEX(AB34:AZ34,MATCH(MAX(AB34:AZ34),AB34:AZ34,0)+1)</f>
        <v>#N/A</v>
      </c>
      <c r="Z34" s="153" t="e" cm="1">
        <f t="array" ref="Z34">INDEX(AB34:AZ34,MATCH(MAX(AB34:AZ34),AB34:AZ34,0)+2)</f>
        <v>#N/A</v>
      </c>
      <c r="AA34" s="154"/>
      <c r="AB34" s="153"/>
      <c r="AC34" s="153"/>
      <c r="AD34" s="153"/>
      <c r="AE34" s="153"/>
      <c r="AF34" s="153"/>
      <c r="AG34" s="153"/>
      <c r="AH34" s="153"/>
      <c r="AI34" s="153"/>
      <c r="AJ34" s="153"/>
      <c r="AK34" s="153"/>
      <c r="AL34" s="153"/>
      <c r="AM34" s="153"/>
      <c r="AN34" s="153"/>
      <c r="AO34" s="153"/>
      <c r="AP34" s="153"/>
      <c r="AQ34" s="153"/>
      <c r="AR34" s="153"/>
      <c r="AS34" s="153"/>
      <c r="AT34" s="153"/>
      <c r="AU34" s="153"/>
    </row>
    <row r="35" spans="1:47">
      <c r="A35" s="152"/>
      <c r="B35" s="153"/>
      <c r="C35" s="153" t="s">
        <v>610</v>
      </c>
      <c r="D35" s="153">
        <v>3</v>
      </c>
      <c r="E35" s="153" t="s">
        <v>581</v>
      </c>
      <c r="F35" s="153" t="s">
        <v>741</v>
      </c>
      <c r="G35" s="154" t="s">
        <v>719</v>
      </c>
      <c r="H35" s="153" t="s">
        <v>584</v>
      </c>
      <c r="I35" s="153" t="s">
        <v>556</v>
      </c>
      <c r="J35" s="155" t="s">
        <v>585</v>
      </c>
      <c r="K35" s="153"/>
      <c r="L35" s="153"/>
      <c r="M35" s="153"/>
      <c r="N35" s="153"/>
      <c r="O35" s="153"/>
      <c r="P35" s="153"/>
      <c r="Q35" s="153"/>
      <c r="R35" s="153"/>
      <c r="S35" s="153"/>
      <c r="T35" s="156">
        <v>45429</v>
      </c>
      <c r="U35" s="156"/>
      <c r="V35" s="156"/>
      <c r="W35" s="153"/>
      <c r="X35" s="156" t="e">
        <f t="shared" si="1"/>
        <v>#N/A</v>
      </c>
      <c r="Y35" s="153" t="e" cm="1">
        <f t="array" ref="Y35">INDEX(AB35:AZ35,MATCH(MAX(AB35:AZ35),AB35:AZ35,0)+1)</f>
        <v>#N/A</v>
      </c>
      <c r="Z35" s="153" t="e" cm="1">
        <f t="array" ref="Z35">INDEX(AB35:AZ35,MATCH(MAX(AB35:AZ35),AB35:AZ35,0)+2)</f>
        <v>#N/A</v>
      </c>
      <c r="AA35" s="154"/>
      <c r="AB35" s="153"/>
      <c r="AC35" s="153"/>
      <c r="AD35" s="153"/>
      <c r="AE35" s="153"/>
      <c r="AF35" s="153"/>
      <c r="AG35" s="153"/>
      <c r="AH35" s="153"/>
      <c r="AI35" s="153"/>
      <c r="AJ35" s="153"/>
      <c r="AK35" s="153"/>
      <c r="AL35" s="153"/>
      <c r="AM35" s="153"/>
      <c r="AN35" s="153"/>
      <c r="AO35" s="153"/>
      <c r="AP35" s="153"/>
      <c r="AQ35" s="153"/>
      <c r="AR35" s="153"/>
      <c r="AS35" s="153"/>
      <c r="AT35" s="153"/>
      <c r="AU35" s="153"/>
    </row>
    <row r="36" spans="1:47">
      <c r="A36" s="152">
        <v>16</v>
      </c>
      <c r="B36" s="153"/>
      <c r="C36" s="153" t="s">
        <v>610</v>
      </c>
      <c r="D36" s="153">
        <v>3</v>
      </c>
      <c r="E36" s="153" t="s">
        <v>581</v>
      </c>
      <c r="F36" s="153" t="s">
        <v>742</v>
      </c>
      <c r="G36" s="154" t="s">
        <v>620</v>
      </c>
      <c r="H36" s="153" t="s">
        <v>584</v>
      </c>
      <c r="I36" s="153" t="s">
        <v>556</v>
      </c>
      <c r="J36" s="155" t="s">
        <v>585</v>
      </c>
      <c r="K36" s="153"/>
      <c r="L36" s="153"/>
      <c r="M36" s="153"/>
      <c r="N36" s="153"/>
      <c r="O36" s="153"/>
      <c r="P36" s="153"/>
      <c r="Q36" s="153"/>
      <c r="R36" s="153"/>
      <c r="S36" s="153"/>
      <c r="T36" s="156">
        <v>45429</v>
      </c>
      <c r="U36" s="156"/>
      <c r="V36" s="156"/>
      <c r="W36" s="153"/>
      <c r="X36" s="156" t="e">
        <f t="shared" si="1"/>
        <v>#N/A</v>
      </c>
      <c r="Y36" s="153" t="e" cm="1">
        <f t="array" ref="Y36">INDEX(AB36:AZ36,MATCH(MAX(AB36:AZ36),AB36:AZ36,0)+1)</f>
        <v>#N/A</v>
      </c>
      <c r="Z36" s="153" t="e" cm="1">
        <f t="array" ref="Z36">INDEX(AB36:AZ36,MATCH(MAX(AB36:AZ36),AB36:AZ36,0)+2)</f>
        <v>#N/A</v>
      </c>
      <c r="AA36" s="154"/>
      <c r="AB36" s="153"/>
      <c r="AC36" s="153"/>
      <c r="AD36" s="153"/>
      <c r="AE36" s="153"/>
      <c r="AF36" s="153"/>
      <c r="AG36" s="153"/>
      <c r="AH36" s="153"/>
      <c r="AI36" s="153"/>
      <c r="AJ36" s="153"/>
      <c r="AK36" s="153"/>
      <c r="AL36" s="153"/>
      <c r="AM36" s="153"/>
      <c r="AN36" s="153"/>
      <c r="AO36" s="153"/>
      <c r="AP36" s="153"/>
      <c r="AQ36" s="153"/>
      <c r="AR36" s="153"/>
      <c r="AS36" s="153"/>
      <c r="AT36" s="153"/>
      <c r="AU36" s="153"/>
    </row>
    <row r="37" spans="1:47">
      <c r="A37" s="152">
        <v>14</v>
      </c>
      <c r="B37" s="153"/>
      <c r="C37" s="153" t="s">
        <v>610</v>
      </c>
      <c r="D37" s="153">
        <v>3</v>
      </c>
      <c r="E37" s="153" t="s">
        <v>594</v>
      </c>
      <c r="F37" s="153" t="s">
        <v>743</v>
      </c>
      <c r="G37" s="154" t="s">
        <v>744</v>
      </c>
      <c r="H37" s="153" t="s">
        <v>584</v>
      </c>
      <c r="I37" s="153" t="s">
        <v>556</v>
      </c>
      <c r="J37" s="155" t="s">
        <v>585</v>
      </c>
      <c r="K37" s="153"/>
      <c r="L37" s="153"/>
      <c r="M37" s="153"/>
      <c r="N37" s="153"/>
      <c r="O37" s="153"/>
      <c r="P37" s="153"/>
      <c r="Q37" s="153"/>
      <c r="R37" s="153"/>
      <c r="S37" s="153"/>
      <c r="T37" s="156">
        <v>45429</v>
      </c>
      <c r="U37" s="156"/>
      <c r="V37" s="156"/>
      <c r="W37" s="153"/>
      <c r="X37" s="156" t="e">
        <f t="shared" si="1"/>
        <v>#N/A</v>
      </c>
      <c r="Y37" s="153" t="e" cm="1">
        <f t="array" ref="Y37">INDEX(AB37:AZ37,MATCH(MAX(AB37:AZ37),AB37:AZ37,0)+1)</f>
        <v>#N/A</v>
      </c>
      <c r="Z37" s="153" t="e" cm="1">
        <f t="array" ref="Z37">INDEX(AB37:AZ37,MATCH(MAX(AB37:AZ37),AB37:AZ37,0)+2)</f>
        <v>#N/A</v>
      </c>
      <c r="AA37" s="154"/>
      <c r="AB37" s="153"/>
      <c r="AC37" s="153"/>
      <c r="AD37" s="153"/>
      <c r="AE37" s="153"/>
      <c r="AF37" s="153"/>
      <c r="AG37" s="153"/>
      <c r="AH37" s="153"/>
      <c r="AI37" s="153"/>
      <c r="AJ37" s="153"/>
      <c r="AK37" s="153"/>
      <c r="AL37" s="153"/>
      <c r="AM37" s="153"/>
      <c r="AN37" s="153"/>
      <c r="AO37" s="153"/>
      <c r="AP37" s="153"/>
      <c r="AQ37" s="153"/>
      <c r="AR37" s="153"/>
      <c r="AS37" s="153"/>
      <c r="AT37" s="153"/>
      <c r="AU37" s="153"/>
    </row>
    <row r="38" spans="1:47">
      <c r="A38" s="152">
        <v>15</v>
      </c>
      <c r="B38" s="153"/>
      <c r="C38" s="153" t="s">
        <v>610</v>
      </c>
      <c r="D38" s="153">
        <v>3</v>
      </c>
      <c r="E38" s="153" t="s">
        <v>594</v>
      </c>
      <c r="F38" s="153" t="s">
        <v>745</v>
      </c>
      <c r="G38" s="154" t="s">
        <v>746</v>
      </c>
      <c r="H38" s="153" t="s">
        <v>584</v>
      </c>
      <c r="I38" s="153" t="s">
        <v>556</v>
      </c>
      <c r="J38" s="155" t="s">
        <v>585</v>
      </c>
      <c r="K38" s="153"/>
      <c r="L38" s="153"/>
      <c r="M38" s="153"/>
      <c r="N38" s="153"/>
      <c r="O38" s="153"/>
      <c r="P38" s="153"/>
      <c r="Q38" s="153"/>
      <c r="R38" s="153"/>
      <c r="S38" s="153"/>
      <c r="T38" s="156">
        <v>45429</v>
      </c>
      <c r="U38" s="156"/>
      <c r="V38" s="156"/>
      <c r="W38" s="156"/>
      <c r="X38" s="156" t="e">
        <f t="shared" si="1"/>
        <v>#N/A</v>
      </c>
      <c r="Y38" s="153" t="e" cm="1">
        <f t="array" ref="Y38">INDEX(AB38:AZ38,MATCH(MAX(AB38:AZ38),AB38:AZ38,0)+1)</f>
        <v>#N/A</v>
      </c>
      <c r="Z38" s="153" t="e" cm="1">
        <f t="array" ref="Z38">INDEX(AB38:AZ38,MATCH(MAX(AB38:AZ38),AB38:AZ38,0)+2)</f>
        <v>#N/A</v>
      </c>
      <c r="AA38" s="154"/>
      <c r="AB38" s="153"/>
      <c r="AC38" s="153"/>
      <c r="AD38" s="153"/>
      <c r="AE38" s="153"/>
      <c r="AF38" s="153"/>
      <c r="AG38" s="153"/>
      <c r="AH38" s="153"/>
      <c r="AI38" s="153"/>
      <c r="AJ38" s="153"/>
      <c r="AK38" s="153"/>
      <c r="AL38" s="153"/>
      <c r="AM38" s="153"/>
      <c r="AN38" s="153"/>
      <c r="AO38" s="153"/>
      <c r="AP38" s="153"/>
      <c r="AQ38" s="153"/>
      <c r="AR38" s="153"/>
      <c r="AS38" s="153"/>
      <c r="AT38" s="153"/>
      <c r="AU38" s="153"/>
    </row>
    <row r="39" spans="1:47">
      <c r="A39" s="152"/>
      <c r="B39" s="153"/>
      <c r="C39" s="153" t="s">
        <v>610</v>
      </c>
      <c r="D39" s="153">
        <v>3</v>
      </c>
      <c r="E39" s="153" t="s">
        <v>594</v>
      </c>
      <c r="F39" s="153" t="s">
        <v>747</v>
      </c>
      <c r="G39" s="154" t="s">
        <v>748</v>
      </c>
      <c r="H39" s="153" t="s">
        <v>584</v>
      </c>
      <c r="I39" s="153" t="s">
        <v>556</v>
      </c>
      <c r="J39" s="155" t="s">
        <v>585</v>
      </c>
      <c r="K39" s="153"/>
      <c r="L39" s="153"/>
      <c r="M39" s="153"/>
      <c r="N39" s="153"/>
      <c r="O39" s="153"/>
      <c r="P39" s="153"/>
      <c r="Q39" s="153"/>
      <c r="R39" s="153"/>
      <c r="S39" s="153"/>
      <c r="T39" s="156">
        <v>45429</v>
      </c>
      <c r="U39" s="156"/>
      <c r="V39" s="156"/>
      <c r="W39" s="156"/>
      <c r="X39" s="156" t="e">
        <f t="shared" si="1"/>
        <v>#N/A</v>
      </c>
      <c r="Y39" s="153" t="e" cm="1">
        <f t="array" ref="Y39">INDEX(AB39:AZ39,MATCH(MAX(AB39:AZ39),AB39:AZ39,0)+1)</f>
        <v>#N/A</v>
      </c>
      <c r="Z39" s="153" t="e" cm="1">
        <f t="array" ref="Z39">INDEX(AB39:AZ39,MATCH(MAX(AB39:AZ39),AB39:AZ39,0)+2)</f>
        <v>#N/A</v>
      </c>
      <c r="AA39" s="154"/>
      <c r="AB39" s="153"/>
      <c r="AC39" s="153"/>
      <c r="AD39" s="153"/>
      <c r="AE39" s="153"/>
      <c r="AF39" s="153"/>
      <c r="AG39" s="153"/>
      <c r="AH39" s="153"/>
      <c r="AI39" s="153"/>
      <c r="AJ39" s="153"/>
      <c r="AK39" s="153"/>
      <c r="AL39" s="153"/>
      <c r="AM39" s="153"/>
      <c r="AN39" s="153"/>
      <c r="AO39" s="153"/>
      <c r="AP39" s="153"/>
      <c r="AQ39" s="153"/>
      <c r="AR39" s="153"/>
      <c r="AS39" s="153"/>
      <c r="AT39" s="153"/>
      <c r="AU39" s="153"/>
    </row>
    <row r="40" spans="1:47">
      <c r="A40" s="152">
        <v>17</v>
      </c>
      <c r="B40" s="153"/>
      <c r="C40" s="153" t="s">
        <v>610</v>
      </c>
      <c r="D40" s="153">
        <v>3</v>
      </c>
      <c r="E40" s="153" t="s">
        <v>607</v>
      </c>
      <c r="F40" s="153" t="s">
        <v>749</v>
      </c>
      <c r="G40" s="154" t="s">
        <v>750</v>
      </c>
      <c r="H40" s="153" t="s">
        <v>584</v>
      </c>
      <c r="I40" s="153" t="s">
        <v>556</v>
      </c>
      <c r="J40" s="155" t="s">
        <v>585</v>
      </c>
      <c r="K40" s="153"/>
      <c r="L40" s="153"/>
      <c r="M40" s="153"/>
      <c r="N40" s="153"/>
      <c r="O40" s="153"/>
      <c r="P40" s="153"/>
      <c r="Q40" s="153"/>
      <c r="R40" s="153"/>
      <c r="S40" s="153"/>
      <c r="T40" s="156">
        <v>45436</v>
      </c>
      <c r="U40" s="156"/>
      <c r="V40" s="156"/>
      <c r="W40" s="153"/>
      <c r="X40" s="156" t="e">
        <f t="shared" si="1"/>
        <v>#N/A</v>
      </c>
      <c r="Y40" s="153" t="e" cm="1">
        <f t="array" ref="Y40">INDEX(AB40:AZ40,MATCH(MAX(AB40:AZ40),AB40:AZ40,0)+1)</f>
        <v>#N/A</v>
      </c>
      <c r="Z40" s="153" t="e" cm="1">
        <f t="array" ref="Z40">INDEX(AB40:AZ40,MATCH(MAX(AB40:AZ40),AB40:AZ40,0)+2)</f>
        <v>#N/A</v>
      </c>
      <c r="AA40" s="154"/>
      <c r="AB40" s="153"/>
      <c r="AC40" s="153"/>
      <c r="AD40" s="153"/>
      <c r="AE40" s="153"/>
      <c r="AF40" s="153"/>
      <c r="AG40" s="153"/>
      <c r="AH40" s="153"/>
      <c r="AI40" s="153"/>
      <c r="AJ40" s="153"/>
      <c r="AK40" s="153"/>
      <c r="AL40" s="153"/>
      <c r="AM40" s="153"/>
      <c r="AN40" s="153"/>
      <c r="AO40" s="153"/>
      <c r="AP40" s="153"/>
      <c r="AQ40" s="153"/>
      <c r="AR40" s="153"/>
      <c r="AS40" s="153"/>
      <c r="AT40" s="153"/>
      <c r="AU40" s="153"/>
    </row>
    <row r="41" spans="1:47" s="151" customFormat="1">
      <c r="A41" s="145"/>
      <c r="B41" s="146"/>
      <c r="C41" s="147" t="s">
        <v>629</v>
      </c>
      <c r="D41" s="146"/>
      <c r="E41" s="146"/>
      <c r="F41" s="146"/>
      <c r="G41" s="148"/>
      <c r="H41" s="146"/>
      <c r="I41" s="146"/>
      <c r="J41" s="146"/>
      <c r="K41" s="146"/>
      <c r="L41" s="146"/>
      <c r="M41" s="146"/>
      <c r="N41" s="146"/>
      <c r="O41" s="146"/>
      <c r="P41" s="146"/>
      <c r="Q41" s="146"/>
      <c r="R41" s="146"/>
      <c r="S41" s="146"/>
      <c r="T41" s="149"/>
      <c r="U41" s="149"/>
      <c r="V41" s="149"/>
      <c r="W41" s="146"/>
      <c r="X41" s="149"/>
      <c r="Y41" s="146"/>
      <c r="Z41" s="146"/>
      <c r="AA41" s="148"/>
      <c r="AB41" s="146"/>
      <c r="AC41" s="146"/>
      <c r="AD41" s="146"/>
      <c r="AE41" s="146"/>
      <c r="AF41" s="146"/>
      <c r="AG41" s="146"/>
      <c r="AH41" s="146"/>
      <c r="AI41" s="146"/>
      <c r="AJ41" s="146"/>
      <c r="AK41" s="146"/>
      <c r="AL41" s="146"/>
      <c r="AM41" s="146"/>
      <c r="AN41" s="146"/>
      <c r="AO41" s="146"/>
      <c r="AP41" s="146"/>
      <c r="AQ41" s="146"/>
      <c r="AR41" s="146"/>
      <c r="AS41" s="146"/>
      <c r="AT41" s="146"/>
      <c r="AU41" s="146"/>
    </row>
    <row r="42" spans="1:47">
      <c r="A42" s="152">
        <v>18</v>
      </c>
      <c r="B42" s="153"/>
      <c r="C42" s="153" t="s">
        <v>552</v>
      </c>
      <c r="D42" s="153" t="s">
        <v>552</v>
      </c>
      <c r="E42" s="153" t="s">
        <v>552</v>
      </c>
      <c r="F42" s="153" t="s">
        <v>576</v>
      </c>
      <c r="G42" s="154" t="s">
        <v>630</v>
      </c>
      <c r="H42" s="153" t="s">
        <v>631</v>
      </c>
      <c r="I42" s="153" t="s">
        <v>556</v>
      </c>
      <c r="J42" s="155" t="s">
        <v>557</v>
      </c>
      <c r="K42" s="153"/>
      <c r="L42" s="153"/>
      <c r="M42" s="153"/>
      <c r="N42" s="153"/>
      <c r="O42" s="153"/>
      <c r="P42" s="153"/>
      <c r="Q42" s="153"/>
      <c r="R42" s="153"/>
      <c r="S42" s="153"/>
      <c r="T42" s="156" t="s">
        <v>576</v>
      </c>
      <c r="U42" s="156"/>
      <c r="V42" s="156"/>
      <c r="W42" s="153"/>
      <c r="X42" s="156" t="e">
        <f>INDEX(AB42:AZ42,MATCH(MAX(AB42:AZ42),AB42:AZ42,0))</f>
        <v>#N/A</v>
      </c>
      <c r="Y42" s="153" t="e" cm="1">
        <f t="array" ref="Y42">INDEX(AB42:AZ42,MATCH(MAX(AB42:AZ42),AB42:AZ42,0)+1)</f>
        <v>#N/A</v>
      </c>
      <c r="Z42" s="153" t="e" cm="1">
        <f t="array" ref="Z42">INDEX(AB42:AZ42,MATCH(MAX(AB42:AZ42),AB42:AZ42,0)+2)</f>
        <v>#N/A</v>
      </c>
      <c r="AA42" s="154"/>
      <c r="AB42" s="153"/>
      <c r="AC42" s="153"/>
      <c r="AD42" s="153"/>
      <c r="AE42" s="153"/>
      <c r="AF42" s="153"/>
      <c r="AG42" s="153"/>
      <c r="AH42" s="153"/>
      <c r="AI42" s="153"/>
      <c r="AJ42" s="153"/>
      <c r="AK42" s="153"/>
      <c r="AL42" s="153"/>
      <c r="AM42" s="153"/>
      <c r="AN42" s="153"/>
      <c r="AO42" s="153"/>
      <c r="AP42" s="153"/>
      <c r="AQ42" s="153"/>
      <c r="AR42" s="153"/>
      <c r="AS42" s="153"/>
      <c r="AT42" s="153"/>
      <c r="AU42" s="153"/>
    </row>
    <row r="43" spans="1:47" s="170" customFormat="1">
      <c r="A43" s="166"/>
      <c r="B43" s="167"/>
      <c r="C43" s="167"/>
      <c r="D43" s="167"/>
      <c r="E43" s="167"/>
      <c r="F43" s="167"/>
      <c r="G43" s="168"/>
      <c r="H43" s="167"/>
      <c r="I43" s="167"/>
      <c r="J43" s="167"/>
      <c r="K43" s="167"/>
      <c r="L43" s="167"/>
      <c r="M43" s="167"/>
      <c r="N43" s="167"/>
      <c r="O43" s="167"/>
      <c r="P43" s="167"/>
      <c r="Q43" s="167"/>
      <c r="R43" s="167"/>
      <c r="S43" s="167"/>
      <c r="T43" s="169"/>
      <c r="U43" s="169"/>
      <c r="V43" s="169"/>
      <c r="W43" s="167"/>
      <c r="X43" s="169"/>
      <c r="Y43" s="167"/>
      <c r="Z43" s="167"/>
      <c r="AA43" s="168"/>
      <c r="AB43" s="167"/>
      <c r="AC43" s="167"/>
      <c r="AD43" s="167"/>
      <c r="AE43" s="167"/>
      <c r="AF43" s="167"/>
      <c r="AG43" s="167"/>
      <c r="AH43" s="167"/>
      <c r="AI43" s="167"/>
      <c r="AJ43" s="167"/>
      <c r="AK43" s="167"/>
      <c r="AL43" s="167"/>
      <c r="AM43" s="167"/>
      <c r="AN43" s="167"/>
      <c r="AO43" s="167"/>
      <c r="AP43" s="167"/>
      <c r="AQ43" s="167"/>
      <c r="AR43" s="167"/>
      <c r="AS43" s="167"/>
      <c r="AT43" s="167"/>
      <c r="AU43" s="167"/>
    </row>
    <row r="44" spans="1:47">
      <c r="A44" s="152">
        <v>20</v>
      </c>
      <c r="B44" s="153"/>
      <c r="C44" s="153" t="s">
        <v>551</v>
      </c>
      <c r="D44" s="153" t="s">
        <v>552</v>
      </c>
      <c r="E44" s="153" t="s">
        <v>581</v>
      </c>
      <c r="F44" s="153" t="s">
        <v>576</v>
      </c>
      <c r="G44" s="154" t="s">
        <v>632</v>
      </c>
      <c r="H44" s="153" t="s">
        <v>631</v>
      </c>
      <c r="I44" s="153" t="s">
        <v>556</v>
      </c>
      <c r="J44" s="155" t="s">
        <v>557</v>
      </c>
      <c r="K44" s="153"/>
      <c r="L44" s="153"/>
      <c r="M44" s="153"/>
      <c r="N44" s="153"/>
      <c r="O44" s="153"/>
      <c r="P44" s="153"/>
      <c r="Q44" s="153"/>
      <c r="R44" s="153"/>
      <c r="S44" s="153"/>
      <c r="T44" s="156">
        <v>45415</v>
      </c>
      <c r="U44" s="156"/>
      <c r="V44" s="156"/>
      <c r="W44" s="153"/>
      <c r="X44" s="156" t="e">
        <f t="shared" ref="X44:X49" si="2">INDEX(AB44:AZ44,MATCH(MAX(AB44:AZ44),AB44:AZ44,0))</f>
        <v>#N/A</v>
      </c>
      <c r="Y44" s="153" t="e" cm="1">
        <f t="array" ref="Y44">INDEX(AB44:AZ44,MATCH(MAX(AB44:AZ44),AB44:AZ44,0)+1)</f>
        <v>#N/A</v>
      </c>
      <c r="Z44" s="153" t="e" cm="1">
        <f t="array" ref="Z44">INDEX(AB44:AZ44,MATCH(MAX(AB44:AZ44),AB44:AZ44,0)+2)</f>
        <v>#N/A</v>
      </c>
      <c r="AA44" s="154"/>
      <c r="AB44" s="153"/>
      <c r="AC44" s="153"/>
      <c r="AD44" s="153"/>
      <c r="AE44" s="153"/>
      <c r="AF44" s="153"/>
      <c r="AG44" s="153"/>
      <c r="AH44" s="153"/>
      <c r="AI44" s="153"/>
      <c r="AJ44" s="153"/>
      <c r="AK44" s="153"/>
      <c r="AL44" s="153"/>
      <c r="AM44" s="153"/>
      <c r="AN44" s="153"/>
      <c r="AO44" s="153"/>
      <c r="AP44" s="153"/>
      <c r="AQ44" s="153"/>
      <c r="AR44" s="153"/>
      <c r="AS44" s="153"/>
      <c r="AT44" s="153"/>
      <c r="AU44" s="153"/>
    </row>
    <row r="45" spans="1:47">
      <c r="A45" s="152">
        <v>19</v>
      </c>
      <c r="B45" s="153"/>
      <c r="C45" s="153" t="s">
        <v>551</v>
      </c>
      <c r="D45" s="153" t="s">
        <v>552</v>
      </c>
      <c r="E45" s="153" t="s">
        <v>633</v>
      </c>
      <c r="F45" s="153" t="s">
        <v>576</v>
      </c>
      <c r="G45" s="154" t="s">
        <v>634</v>
      </c>
      <c r="H45" s="153" t="s">
        <v>631</v>
      </c>
      <c r="I45" s="153" t="s">
        <v>556</v>
      </c>
      <c r="J45" s="155" t="s">
        <v>557</v>
      </c>
      <c r="K45" s="153"/>
      <c r="L45" s="153"/>
      <c r="M45" s="153"/>
      <c r="N45" s="153"/>
      <c r="O45" s="153"/>
      <c r="P45" s="153"/>
      <c r="Q45" s="153"/>
      <c r="R45" s="153"/>
      <c r="S45" s="153"/>
      <c r="T45" s="156">
        <v>45415</v>
      </c>
      <c r="U45" s="156"/>
      <c r="V45" s="156"/>
      <c r="W45" s="153"/>
      <c r="X45" s="156" t="e">
        <f t="shared" si="2"/>
        <v>#N/A</v>
      </c>
      <c r="Y45" s="153" t="e" cm="1">
        <f t="array" ref="Y45">INDEX(AB45:AZ45,MATCH(MAX(AB45:AZ45),AB45:AZ45,0)+1)</f>
        <v>#N/A</v>
      </c>
      <c r="Z45" s="153" t="e" cm="1">
        <f t="array" ref="Z45">INDEX(AB45:AZ45,MATCH(MAX(AB45:AZ45),AB45:AZ45,0)+2)</f>
        <v>#N/A</v>
      </c>
      <c r="AA45" s="154"/>
      <c r="AB45" s="153"/>
      <c r="AC45" s="153"/>
      <c r="AD45" s="153"/>
      <c r="AE45" s="153"/>
      <c r="AF45" s="153"/>
      <c r="AG45" s="153"/>
      <c r="AH45" s="153"/>
      <c r="AI45" s="153"/>
      <c r="AJ45" s="153"/>
      <c r="AK45" s="153"/>
      <c r="AL45" s="153"/>
      <c r="AM45" s="153"/>
      <c r="AN45" s="153"/>
      <c r="AO45" s="153"/>
      <c r="AP45" s="153"/>
      <c r="AQ45" s="153"/>
      <c r="AR45" s="153"/>
      <c r="AS45" s="153"/>
      <c r="AT45" s="153"/>
      <c r="AU45" s="153"/>
    </row>
    <row r="46" spans="1:47">
      <c r="A46" s="152">
        <v>23</v>
      </c>
      <c r="B46" s="153"/>
      <c r="C46" s="153" t="s">
        <v>551</v>
      </c>
      <c r="D46" s="153" t="s">
        <v>552</v>
      </c>
      <c r="E46" s="153" t="s">
        <v>635</v>
      </c>
      <c r="F46" s="153" t="s">
        <v>576</v>
      </c>
      <c r="G46" s="154" t="s">
        <v>636</v>
      </c>
      <c r="H46" s="153" t="s">
        <v>631</v>
      </c>
      <c r="I46" s="153" t="s">
        <v>556</v>
      </c>
      <c r="J46" s="155" t="s">
        <v>557</v>
      </c>
      <c r="K46" s="153"/>
      <c r="L46" s="153"/>
      <c r="M46" s="153"/>
      <c r="N46" s="153"/>
      <c r="O46" s="153"/>
      <c r="P46" s="153"/>
      <c r="Q46" s="153"/>
      <c r="R46" s="153"/>
      <c r="S46" s="153"/>
      <c r="T46" s="156">
        <v>45422</v>
      </c>
      <c r="U46" s="156"/>
      <c r="V46" s="156" t="s">
        <v>637</v>
      </c>
      <c r="W46" s="156" t="s">
        <v>637</v>
      </c>
      <c r="X46" s="156" t="e">
        <f t="shared" si="2"/>
        <v>#N/A</v>
      </c>
      <c r="Y46" s="153" t="e" cm="1">
        <f t="array" ref="Y46">INDEX(AB46:AZ46,MATCH(MAX(AB46:AZ46),AB46:AZ46,0)+1)</f>
        <v>#N/A</v>
      </c>
      <c r="Z46" s="153" t="e" cm="1">
        <f t="array" ref="Z46">INDEX(AB46:AZ46,MATCH(MAX(AB46:AZ46),AB46:AZ46,0)+2)</f>
        <v>#N/A</v>
      </c>
      <c r="AA46" s="154"/>
      <c r="AB46" s="153"/>
      <c r="AC46" s="153"/>
      <c r="AD46" s="153"/>
      <c r="AE46" s="153"/>
      <c r="AF46" s="153"/>
      <c r="AG46" s="153"/>
      <c r="AH46" s="153"/>
      <c r="AI46" s="153"/>
      <c r="AJ46" s="153"/>
      <c r="AK46" s="153"/>
      <c r="AL46" s="153"/>
      <c r="AM46" s="153"/>
      <c r="AN46" s="153"/>
      <c r="AO46" s="153"/>
      <c r="AP46" s="153"/>
      <c r="AQ46" s="153"/>
      <c r="AR46" s="153"/>
      <c r="AS46" s="153"/>
      <c r="AT46" s="153"/>
      <c r="AU46" s="153"/>
    </row>
    <row r="47" spans="1:47">
      <c r="A47" s="152">
        <v>22</v>
      </c>
      <c r="B47" s="153"/>
      <c r="C47" s="153" t="s">
        <v>564</v>
      </c>
      <c r="D47" s="153" t="s">
        <v>552</v>
      </c>
      <c r="E47" s="153" t="s">
        <v>581</v>
      </c>
      <c r="F47" s="153" t="s">
        <v>576</v>
      </c>
      <c r="G47" s="154" t="s">
        <v>638</v>
      </c>
      <c r="H47" s="153" t="s">
        <v>631</v>
      </c>
      <c r="I47" s="153" t="s">
        <v>556</v>
      </c>
      <c r="J47" s="155" t="s">
        <v>557</v>
      </c>
      <c r="K47" s="153"/>
      <c r="L47" s="153"/>
      <c r="M47" s="153"/>
      <c r="N47" s="153"/>
      <c r="O47" s="153"/>
      <c r="P47" s="153"/>
      <c r="Q47" s="153"/>
      <c r="R47" s="153"/>
      <c r="S47" s="153"/>
      <c r="T47" s="156">
        <v>45429</v>
      </c>
      <c r="U47" s="156"/>
      <c r="V47" s="156"/>
      <c r="W47" s="153"/>
      <c r="X47" s="156" t="e">
        <f t="shared" si="2"/>
        <v>#N/A</v>
      </c>
      <c r="Y47" s="153" t="e" cm="1">
        <f t="array" ref="Y47">INDEX(AB47:AZ47,MATCH(MAX(AB47:AZ47),AB47:AZ47,0)+1)</f>
        <v>#N/A</v>
      </c>
      <c r="Z47" s="153" t="e" cm="1">
        <f t="array" ref="Z47">INDEX(AB47:AZ47,MATCH(MAX(AB47:AZ47),AB47:AZ47,0)+2)</f>
        <v>#N/A</v>
      </c>
      <c r="AA47" s="154"/>
      <c r="AB47" s="153"/>
      <c r="AC47" s="153"/>
      <c r="AD47" s="153"/>
      <c r="AE47" s="153"/>
      <c r="AF47" s="153"/>
      <c r="AG47" s="153"/>
      <c r="AH47" s="153"/>
      <c r="AI47" s="153"/>
      <c r="AJ47" s="153"/>
      <c r="AK47" s="153"/>
      <c r="AL47" s="153"/>
      <c r="AM47" s="153"/>
      <c r="AN47" s="153"/>
      <c r="AO47" s="153"/>
      <c r="AP47" s="153"/>
      <c r="AQ47" s="153"/>
      <c r="AR47" s="153"/>
      <c r="AS47" s="153"/>
      <c r="AT47" s="153"/>
      <c r="AU47" s="153"/>
    </row>
    <row r="48" spans="1:47">
      <c r="A48" s="152">
        <v>21</v>
      </c>
      <c r="B48" s="153"/>
      <c r="C48" s="153" t="s">
        <v>564</v>
      </c>
      <c r="D48" s="153" t="s">
        <v>552</v>
      </c>
      <c r="E48" s="153" t="s">
        <v>633</v>
      </c>
      <c r="F48" s="153" t="s">
        <v>576</v>
      </c>
      <c r="G48" s="154" t="s">
        <v>639</v>
      </c>
      <c r="H48" s="153" t="s">
        <v>631</v>
      </c>
      <c r="I48" s="153" t="s">
        <v>556</v>
      </c>
      <c r="J48" s="155" t="s">
        <v>557</v>
      </c>
      <c r="K48" s="153"/>
      <c r="L48" s="153"/>
      <c r="M48" s="153"/>
      <c r="N48" s="153"/>
      <c r="O48" s="153"/>
      <c r="P48" s="153"/>
      <c r="Q48" s="153"/>
      <c r="R48" s="153"/>
      <c r="S48" s="153"/>
      <c r="T48" s="156">
        <v>45429</v>
      </c>
      <c r="U48" s="156"/>
      <c r="V48" s="156"/>
      <c r="W48" s="153"/>
      <c r="X48" s="156" t="e">
        <f t="shared" si="2"/>
        <v>#N/A</v>
      </c>
      <c r="Y48" s="153" t="e" cm="1">
        <f t="array" ref="Y48">INDEX(AB48:AZ48,MATCH(MAX(AB48:AZ48),AB48:AZ48,0)+1)</f>
        <v>#N/A</v>
      </c>
      <c r="Z48" s="153" t="e" cm="1">
        <f t="array" ref="Z48">INDEX(AB48:AZ48,MATCH(MAX(AB48:AZ48),AB48:AZ48,0)+2)</f>
        <v>#N/A</v>
      </c>
      <c r="AA48" s="154"/>
      <c r="AB48" s="153"/>
      <c r="AC48" s="153"/>
      <c r="AD48" s="153"/>
      <c r="AE48" s="153"/>
      <c r="AF48" s="153"/>
      <c r="AG48" s="153"/>
      <c r="AH48" s="153"/>
      <c r="AI48" s="153"/>
      <c r="AJ48" s="153"/>
      <c r="AK48" s="153"/>
      <c r="AL48" s="153"/>
      <c r="AM48" s="153"/>
      <c r="AN48" s="153"/>
      <c r="AO48" s="153"/>
      <c r="AP48" s="153"/>
      <c r="AQ48" s="153"/>
      <c r="AR48" s="153"/>
      <c r="AS48" s="153"/>
      <c r="AT48" s="153"/>
      <c r="AU48" s="153"/>
    </row>
    <row r="49" spans="1:47">
      <c r="A49" s="152">
        <v>24</v>
      </c>
      <c r="B49" s="153"/>
      <c r="C49" s="153" t="s">
        <v>564</v>
      </c>
      <c r="D49" s="153" t="s">
        <v>552</v>
      </c>
      <c r="E49" s="153" t="s">
        <v>635</v>
      </c>
      <c r="F49" s="153" t="s">
        <v>576</v>
      </c>
      <c r="G49" s="154" t="s">
        <v>640</v>
      </c>
      <c r="H49" s="153" t="s">
        <v>631</v>
      </c>
      <c r="I49" s="153" t="s">
        <v>556</v>
      </c>
      <c r="J49" s="155" t="s">
        <v>557</v>
      </c>
      <c r="K49" s="153"/>
      <c r="L49" s="153"/>
      <c r="M49" s="153"/>
      <c r="N49" s="153"/>
      <c r="O49" s="153"/>
      <c r="P49" s="153"/>
      <c r="Q49" s="153"/>
      <c r="R49" s="153"/>
      <c r="S49" s="153"/>
      <c r="T49" s="156">
        <v>45436</v>
      </c>
      <c r="U49" s="156"/>
      <c r="V49" s="156" t="s">
        <v>637</v>
      </c>
      <c r="W49" s="156" t="s">
        <v>637</v>
      </c>
      <c r="X49" s="156" t="e">
        <f t="shared" si="2"/>
        <v>#N/A</v>
      </c>
      <c r="Y49" s="153" t="e" cm="1">
        <f t="array" ref="Y49">INDEX(AB49:AZ49,MATCH(MAX(AB49:AZ49),AB49:AZ49,0)+1)</f>
        <v>#N/A</v>
      </c>
      <c r="Z49" s="153" t="e" cm="1">
        <f t="array" ref="Z49">INDEX(AB49:AZ49,MATCH(MAX(AB49:AZ49),AB49:AZ49,0)+2)</f>
        <v>#N/A</v>
      </c>
      <c r="AA49" s="154"/>
      <c r="AB49" s="153"/>
      <c r="AC49" s="153"/>
      <c r="AD49" s="153"/>
      <c r="AE49" s="153"/>
      <c r="AF49" s="153"/>
      <c r="AG49" s="153"/>
      <c r="AH49" s="153"/>
      <c r="AI49" s="153"/>
      <c r="AJ49" s="153"/>
      <c r="AK49" s="153"/>
      <c r="AL49" s="153"/>
      <c r="AM49" s="153"/>
      <c r="AN49" s="153"/>
      <c r="AO49" s="153"/>
      <c r="AP49" s="153"/>
      <c r="AQ49" s="153"/>
      <c r="AR49" s="153"/>
      <c r="AS49" s="153"/>
      <c r="AT49" s="153"/>
      <c r="AU49" s="153"/>
    </row>
    <row r="50" spans="1:47" s="170" customFormat="1">
      <c r="A50" s="166"/>
      <c r="B50" s="167"/>
      <c r="C50" s="167"/>
      <c r="D50" s="167"/>
      <c r="E50" s="167"/>
      <c r="F50" s="167"/>
      <c r="G50" s="168"/>
      <c r="H50" s="167"/>
      <c r="I50" s="167"/>
      <c r="J50" s="167"/>
      <c r="K50" s="167"/>
      <c r="L50" s="167"/>
      <c r="M50" s="167"/>
      <c r="N50" s="167"/>
      <c r="O50" s="167"/>
      <c r="P50" s="167"/>
      <c r="Q50" s="167"/>
      <c r="R50" s="167"/>
      <c r="S50" s="167"/>
      <c r="T50" s="169"/>
      <c r="U50" s="169"/>
      <c r="V50" s="169"/>
      <c r="W50" s="169"/>
      <c r="X50" s="169"/>
      <c r="Y50" s="167"/>
      <c r="Z50" s="167"/>
      <c r="AA50" s="168"/>
      <c r="AB50" s="167"/>
      <c r="AC50" s="167"/>
      <c r="AD50" s="167"/>
      <c r="AE50" s="167"/>
      <c r="AF50" s="167"/>
      <c r="AG50" s="167"/>
      <c r="AH50" s="167"/>
      <c r="AI50" s="167"/>
      <c r="AJ50" s="167"/>
      <c r="AK50" s="167"/>
      <c r="AL50" s="167"/>
      <c r="AM50" s="167"/>
      <c r="AN50" s="167"/>
      <c r="AO50" s="167"/>
      <c r="AP50" s="167"/>
      <c r="AQ50" s="167"/>
      <c r="AR50" s="167"/>
      <c r="AS50" s="167"/>
      <c r="AT50" s="167"/>
      <c r="AU50" s="167"/>
    </row>
    <row r="51" spans="1:47">
      <c r="A51" s="152">
        <v>26</v>
      </c>
      <c r="B51" s="153"/>
      <c r="C51" s="153" t="s">
        <v>551</v>
      </c>
      <c r="D51" s="153">
        <v>3</v>
      </c>
      <c r="E51" s="153" t="s">
        <v>581</v>
      </c>
      <c r="F51" s="153" t="s">
        <v>751</v>
      </c>
      <c r="G51" s="154" t="s">
        <v>752</v>
      </c>
      <c r="H51" s="153" t="s">
        <v>631</v>
      </c>
      <c r="I51" s="153" t="s">
        <v>556</v>
      </c>
      <c r="J51" s="155" t="s">
        <v>557</v>
      </c>
      <c r="K51" s="153"/>
      <c r="L51" s="153"/>
      <c r="M51" s="153"/>
      <c r="N51" s="153"/>
      <c r="O51" s="153"/>
      <c r="P51" s="153"/>
      <c r="Q51" s="153"/>
      <c r="R51" s="153"/>
      <c r="S51" s="153"/>
      <c r="T51" s="156">
        <v>45415</v>
      </c>
      <c r="U51" s="156"/>
      <c r="V51" s="156"/>
      <c r="W51" s="153"/>
      <c r="X51" s="156" t="e">
        <f t="shared" ref="X51:X70" si="3">INDEX(AB51:AZ51,MATCH(MAX(AB51:AZ51),AB51:AZ51,0))</f>
        <v>#N/A</v>
      </c>
      <c r="Y51" s="153" t="e" cm="1">
        <f t="array" ref="Y51">INDEX(AB51:AZ51,MATCH(MAX(AB51:AZ51),AB51:AZ51,0)+1)</f>
        <v>#N/A</v>
      </c>
      <c r="Z51" s="153" t="e" cm="1">
        <f t="array" ref="Z51">INDEX(AB51:AZ51,MATCH(MAX(AB51:AZ51),AB51:AZ51,0)+2)</f>
        <v>#N/A</v>
      </c>
      <c r="AA51" s="154"/>
      <c r="AB51" s="153"/>
      <c r="AC51" s="153"/>
      <c r="AD51" s="153"/>
      <c r="AE51" s="153"/>
      <c r="AF51" s="153"/>
      <c r="AG51" s="153"/>
      <c r="AH51" s="153"/>
      <c r="AI51" s="153"/>
      <c r="AJ51" s="153"/>
      <c r="AK51" s="153"/>
      <c r="AL51" s="153"/>
      <c r="AM51" s="153"/>
      <c r="AN51" s="153"/>
      <c r="AO51" s="153"/>
      <c r="AP51" s="153"/>
      <c r="AQ51" s="153"/>
      <c r="AR51" s="153"/>
      <c r="AS51" s="153"/>
      <c r="AT51" s="153"/>
      <c r="AU51" s="153"/>
    </row>
    <row r="52" spans="1:47">
      <c r="A52" s="152">
        <v>26</v>
      </c>
      <c r="B52" s="153"/>
      <c r="C52" s="153" t="s">
        <v>551</v>
      </c>
      <c r="D52" s="153">
        <v>3</v>
      </c>
      <c r="E52" s="153" t="s">
        <v>581</v>
      </c>
      <c r="F52" s="153" t="s">
        <v>753</v>
      </c>
      <c r="G52" s="154" t="s">
        <v>754</v>
      </c>
      <c r="H52" s="153" t="s">
        <v>631</v>
      </c>
      <c r="I52" s="153" t="s">
        <v>556</v>
      </c>
      <c r="J52" s="155" t="s">
        <v>557</v>
      </c>
      <c r="K52" s="153"/>
      <c r="L52" s="153"/>
      <c r="M52" s="153"/>
      <c r="N52" s="153"/>
      <c r="O52" s="153"/>
      <c r="P52" s="153"/>
      <c r="Q52" s="153"/>
      <c r="R52" s="153"/>
      <c r="S52" s="153"/>
      <c r="T52" s="156">
        <v>45415</v>
      </c>
      <c r="U52" s="156"/>
      <c r="V52" s="156"/>
      <c r="W52" s="153"/>
      <c r="X52" s="156" t="e">
        <f t="shared" si="3"/>
        <v>#N/A</v>
      </c>
      <c r="Y52" s="153" t="e" cm="1">
        <f t="array" ref="Y52">INDEX(AB52:AZ52,MATCH(MAX(AB52:AZ52),AB52:AZ52,0)+1)</f>
        <v>#N/A</v>
      </c>
      <c r="Z52" s="153" t="e" cm="1">
        <f t="array" ref="Z52">INDEX(AB52:AZ52,MATCH(MAX(AB52:AZ52),AB52:AZ52,0)+2)</f>
        <v>#N/A</v>
      </c>
      <c r="AA52" s="154"/>
      <c r="AB52" s="153"/>
      <c r="AC52" s="153"/>
      <c r="AD52" s="153"/>
      <c r="AE52" s="153"/>
      <c r="AF52" s="153"/>
      <c r="AG52" s="153"/>
      <c r="AH52" s="153"/>
      <c r="AI52" s="153"/>
      <c r="AJ52" s="153"/>
      <c r="AK52" s="153"/>
      <c r="AL52" s="153"/>
      <c r="AM52" s="153"/>
      <c r="AN52" s="153"/>
      <c r="AO52" s="153"/>
      <c r="AP52" s="153"/>
      <c r="AQ52" s="153"/>
      <c r="AR52" s="153"/>
      <c r="AS52" s="153"/>
      <c r="AT52" s="153"/>
      <c r="AU52" s="153"/>
    </row>
    <row r="53" spans="1:47">
      <c r="A53" s="152">
        <v>27</v>
      </c>
      <c r="B53" s="153"/>
      <c r="C53" s="153" t="s">
        <v>551</v>
      </c>
      <c r="D53" s="153">
        <v>3</v>
      </c>
      <c r="E53" s="153" t="s">
        <v>581</v>
      </c>
      <c r="F53" s="153" t="s">
        <v>755</v>
      </c>
      <c r="G53" s="154" t="s">
        <v>756</v>
      </c>
      <c r="H53" s="153" t="s">
        <v>631</v>
      </c>
      <c r="I53" s="153" t="s">
        <v>556</v>
      </c>
      <c r="J53" s="155" t="s">
        <v>557</v>
      </c>
      <c r="K53" s="153"/>
      <c r="L53" s="153"/>
      <c r="M53" s="153"/>
      <c r="N53" s="153"/>
      <c r="O53" s="153"/>
      <c r="P53" s="153"/>
      <c r="Q53" s="153"/>
      <c r="R53" s="153"/>
      <c r="S53" s="153"/>
      <c r="T53" s="156">
        <v>45415</v>
      </c>
      <c r="U53" s="156"/>
      <c r="V53" s="156"/>
      <c r="W53" s="153"/>
      <c r="X53" s="156" t="e">
        <f t="shared" si="3"/>
        <v>#N/A</v>
      </c>
      <c r="Y53" s="153" t="e" cm="1">
        <f t="array" ref="Y53">INDEX(AB53:AZ53,MATCH(MAX(AB53:AZ53),AB53:AZ53,0)+1)</f>
        <v>#N/A</v>
      </c>
      <c r="Z53" s="153" t="e" cm="1">
        <f t="array" ref="Z53">INDEX(AB53:AZ53,MATCH(MAX(AB53:AZ53),AB53:AZ53,0)+2)</f>
        <v>#N/A</v>
      </c>
      <c r="AA53" s="154"/>
      <c r="AB53" s="153"/>
      <c r="AC53" s="153"/>
      <c r="AD53" s="153"/>
      <c r="AE53" s="153"/>
      <c r="AF53" s="153"/>
      <c r="AG53" s="153"/>
      <c r="AH53" s="153"/>
      <c r="AI53" s="153"/>
      <c r="AJ53" s="153"/>
      <c r="AK53" s="153"/>
      <c r="AL53" s="153"/>
      <c r="AM53" s="153"/>
      <c r="AN53" s="153"/>
      <c r="AO53" s="153"/>
      <c r="AP53" s="153"/>
      <c r="AQ53" s="153"/>
      <c r="AR53" s="153"/>
      <c r="AS53" s="153"/>
      <c r="AT53" s="153"/>
      <c r="AU53" s="153"/>
    </row>
    <row r="54" spans="1:47">
      <c r="A54" s="152"/>
      <c r="B54" s="153"/>
      <c r="C54" s="153" t="s">
        <v>551</v>
      </c>
      <c r="D54" s="153">
        <v>3</v>
      </c>
      <c r="E54" s="153" t="s">
        <v>633</v>
      </c>
      <c r="F54" s="153" t="s">
        <v>757</v>
      </c>
      <c r="G54" s="154" t="s">
        <v>758</v>
      </c>
      <c r="H54" s="153" t="s">
        <v>631</v>
      </c>
      <c r="I54" s="153" t="s">
        <v>556</v>
      </c>
      <c r="J54" s="155" t="s">
        <v>557</v>
      </c>
      <c r="K54" s="153"/>
      <c r="L54" s="153"/>
      <c r="M54" s="153"/>
      <c r="N54" s="153"/>
      <c r="O54" s="153"/>
      <c r="P54" s="153"/>
      <c r="Q54" s="153"/>
      <c r="R54" s="153"/>
      <c r="S54" s="153"/>
      <c r="T54" s="156">
        <v>45415</v>
      </c>
      <c r="U54" s="156"/>
      <c r="V54" s="156"/>
      <c r="W54" s="153"/>
      <c r="X54" s="156" t="e">
        <f t="shared" si="3"/>
        <v>#N/A</v>
      </c>
      <c r="Y54" s="153" t="e" cm="1">
        <f t="array" ref="Y54">INDEX(AB54:AZ54,MATCH(MAX(AB54:AZ54),AB54:AZ54,0)+1)</f>
        <v>#N/A</v>
      </c>
      <c r="Z54" s="153" t="e" cm="1">
        <f t="array" ref="Z54">INDEX(AB54:AZ54,MATCH(MAX(AB54:AZ54),AB54:AZ54,0)+2)</f>
        <v>#N/A</v>
      </c>
      <c r="AA54" s="154"/>
      <c r="AB54" s="153"/>
      <c r="AC54" s="153"/>
      <c r="AD54" s="153"/>
      <c r="AE54" s="153"/>
      <c r="AF54" s="153"/>
      <c r="AG54" s="153"/>
      <c r="AH54" s="153"/>
      <c r="AI54" s="153"/>
      <c r="AJ54" s="153"/>
      <c r="AK54" s="153"/>
      <c r="AL54" s="153"/>
      <c r="AM54" s="153"/>
      <c r="AN54" s="153"/>
      <c r="AO54" s="153"/>
      <c r="AP54" s="153"/>
      <c r="AQ54" s="153"/>
      <c r="AR54" s="153"/>
      <c r="AS54" s="153"/>
      <c r="AT54" s="153"/>
      <c r="AU54" s="153"/>
    </row>
    <row r="55" spans="1:47">
      <c r="A55" s="152">
        <v>29</v>
      </c>
      <c r="B55" s="153"/>
      <c r="C55" s="153" t="s">
        <v>551</v>
      </c>
      <c r="D55" s="153">
        <v>3</v>
      </c>
      <c r="E55" s="153" t="s">
        <v>633</v>
      </c>
      <c r="F55" s="153" t="s">
        <v>759</v>
      </c>
      <c r="G55" s="154" t="s">
        <v>760</v>
      </c>
      <c r="H55" s="153" t="s">
        <v>631</v>
      </c>
      <c r="I55" s="153" t="s">
        <v>556</v>
      </c>
      <c r="J55" s="155" t="s">
        <v>557</v>
      </c>
      <c r="K55" s="153"/>
      <c r="L55" s="153"/>
      <c r="M55" s="153"/>
      <c r="N55" s="153"/>
      <c r="O55" s="153"/>
      <c r="P55" s="153"/>
      <c r="Q55" s="153"/>
      <c r="R55" s="153"/>
      <c r="S55" s="153"/>
      <c r="T55" s="156">
        <v>45415</v>
      </c>
      <c r="U55" s="156"/>
      <c r="V55" s="156"/>
      <c r="W55" s="153"/>
      <c r="X55" s="156" t="e">
        <f t="shared" si="3"/>
        <v>#N/A</v>
      </c>
      <c r="Y55" s="153" t="e" cm="1">
        <f t="array" ref="Y55">INDEX(AB55:AZ55,MATCH(MAX(AB55:AZ55),AB55:AZ55,0)+1)</f>
        <v>#N/A</v>
      </c>
      <c r="Z55" s="153" t="e" cm="1">
        <f t="array" ref="Z55">INDEX(AB55:AZ55,MATCH(MAX(AB55:AZ55),AB55:AZ55,0)+2)</f>
        <v>#N/A</v>
      </c>
      <c r="AA55" s="154"/>
      <c r="AB55" s="153"/>
      <c r="AC55" s="153"/>
      <c r="AD55" s="153"/>
      <c r="AE55" s="153"/>
      <c r="AF55" s="153"/>
      <c r="AG55" s="153"/>
      <c r="AH55" s="153"/>
      <c r="AI55" s="153"/>
      <c r="AJ55" s="153"/>
      <c r="AK55" s="153"/>
      <c r="AL55" s="153"/>
      <c r="AM55" s="153"/>
      <c r="AN55" s="153"/>
      <c r="AO55" s="153"/>
      <c r="AP55" s="153"/>
      <c r="AQ55" s="153"/>
      <c r="AR55" s="153"/>
      <c r="AS55" s="153"/>
      <c r="AT55" s="153"/>
      <c r="AU55" s="153"/>
    </row>
    <row r="56" spans="1:47">
      <c r="A56" s="152">
        <v>30</v>
      </c>
      <c r="B56" s="153"/>
      <c r="C56" s="153" t="s">
        <v>551</v>
      </c>
      <c r="D56" s="153">
        <v>3</v>
      </c>
      <c r="E56" s="153" t="s">
        <v>633</v>
      </c>
      <c r="F56" s="153" t="s">
        <v>761</v>
      </c>
      <c r="G56" s="154" t="s">
        <v>762</v>
      </c>
      <c r="H56" s="153" t="s">
        <v>631</v>
      </c>
      <c r="I56" s="153" t="s">
        <v>556</v>
      </c>
      <c r="J56" s="155" t="s">
        <v>557</v>
      </c>
      <c r="K56" s="153"/>
      <c r="L56" s="153"/>
      <c r="M56" s="153"/>
      <c r="N56" s="153"/>
      <c r="O56" s="153"/>
      <c r="P56" s="153"/>
      <c r="Q56" s="153"/>
      <c r="R56" s="153"/>
      <c r="S56" s="153"/>
      <c r="T56" s="156">
        <v>45415</v>
      </c>
      <c r="U56" s="156"/>
      <c r="V56" s="156"/>
      <c r="W56" s="153"/>
      <c r="X56" s="156" t="e">
        <f t="shared" si="3"/>
        <v>#N/A</v>
      </c>
      <c r="Y56" s="153" t="e" cm="1">
        <f t="array" ref="Y56">INDEX(AB56:AZ56,MATCH(MAX(AB56:AZ56),AB56:AZ56,0)+1)</f>
        <v>#N/A</v>
      </c>
      <c r="Z56" s="153" t="e" cm="1">
        <f t="array" ref="Z56">INDEX(AB56:AZ56,MATCH(MAX(AB56:AZ56),AB56:AZ56,0)+2)</f>
        <v>#N/A</v>
      </c>
      <c r="AA56" s="154"/>
      <c r="AB56" s="153"/>
      <c r="AC56" s="153"/>
      <c r="AD56" s="153"/>
      <c r="AE56" s="153"/>
      <c r="AF56" s="153"/>
      <c r="AG56" s="153"/>
      <c r="AH56" s="153"/>
      <c r="AI56" s="153"/>
      <c r="AJ56" s="153"/>
      <c r="AK56" s="153"/>
      <c r="AL56" s="153"/>
      <c r="AM56" s="153"/>
      <c r="AN56" s="153"/>
      <c r="AO56" s="153"/>
      <c r="AP56" s="153"/>
      <c r="AQ56" s="153"/>
      <c r="AR56" s="153"/>
      <c r="AS56" s="153"/>
      <c r="AT56" s="153"/>
      <c r="AU56" s="153"/>
    </row>
    <row r="57" spans="1:47">
      <c r="A57" s="152"/>
      <c r="B57" s="153"/>
      <c r="C57" s="153" t="s">
        <v>551</v>
      </c>
      <c r="D57" s="153">
        <v>3</v>
      </c>
      <c r="E57" s="153" t="s">
        <v>635</v>
      </c>
      <c r="F57" s="153" t="s">
        <v>763</v>
      </c>
      <c r="G57" s="154" t="s">
        <v>764</v>
      </c>
      <c r="H57" s="153" t="s">
        <v>631</v>
      </c>
      <c r="I57" s="153" t="s">
        <v>556</v>
      </c>
      <c r="J57" s="155" t="s">
        <v>557</v>
      </c>
      <c r="K57" s="153"/>
      <c r="L57" s="153"/>
      <c r="M57" s="153"/>
      <c r="N57" s="153"/>
      <c r="O57" s="153"/>
      <c r="P57" s="153"/>
      <c r="Q57" s="153"/>
      <c r="R57" s="153"/>
      <c r="S57" s="153"/>
      <c r="T57" s="156">
        <v>45422</v>
      </c>
      <c r="U57" s="156"/>
      <c r="V57" s="156"/>
      <c r="W57" s="153"/>
      <c r="X57" s="156" t="e">
        <f t="shared" si="3"/>
        <v>#N/A</v>
      </c>
      <c r="Y57" s="153" t="e" cm="1">
        <f t="array" ref="Y57">INDEX(AB57:AZ57,MATCH(MAX(AB57:AZ57),AB57:AZ57,0)+1)</f>
        <v>#N/A</v>
      </c>
      <c r="Z57" s="153" t="e" cm="1">
        <f t="array" ref="Z57">INDEX(AB57:AZ57,MATCH(MAX(AB57:AZ57),AB57:AZ57,0)+2)</f>
        <v>#N/A</v>
      </c>
      <c r="AA57" s="154"/>
      <c r="AB57" s="153"/>
      <c r="AC57" s="153"/>
      <c r="AD57" s="153"/>
      <c r="AE57" s="153"/>
      <c r="AF57" s="153"/>
      <c r="AG57" s="153"/>
      <c r="AH57" s="153"/>
      <c r="AI57" s="153"/>
      <c r="AJ57" s="153"/>
      <c r="AK57" s="153"/>
      <c r="AL57" s="153"/>
      <c r="AM57" s="153"/>
      <c r="AN57" s="153"/>
      <c r="AO57" s="153"/>
      <c r="AP57" s="153"/>
      <c r="AQ57" s="153"/>
      <c r="AR57" s="153"/>
      <c r="AS57" s="153"/>
      <c r="AT57" s="153"/>
      <c r="AU57" s="153"/>
    </row>
    <row r="58" spans="1:47">
      <c r="A58" s="152">
        <v>28</v>
      </c>
      <c r="B58" s="153"/>
      <c r="C58" s="153" t="s">
        <v>551</v>
      </c>
      <c r="D58" s="153">
        <v>3</v>
      </c>
      <c r="E58" s="153" t="s">
        <v>635</v>
      </c>
      <c r="F58" s="153" t="s">
        <v>765</v>
      </c>
      <c r="G58" s="154" t="s">
        <v>766</v>
      </c>
      <c r="H58" s="153" t="s">
        <v>631</v>
      </c>
      <c r="I58" s="153" t="s">
        <v>556</v>
      </c>
      <c r="J58" s="155" t="s">
        <v>557</v>
      </c>
      <c r="K58" s="153"/>
      <c r="L58" s="153"/>
      <c r="M58" s="153"/>
      <c r="N58" s="153"/>
      <c r="O58" s="153"/>
      <c r="P58" s="153"/>
      <c r="Q58" s="153"/>
      <c r="R58" s="153"/>
      <c r="S58" s="153"/>
      <c r="T58" s="156">
        <v>45422</v>
      </c>
      <c r="U58" s="156"/>
      <c r="V58" s="156"/>
      <c r="W58" s="153"/>
      <c r="X58" s="156" t="e">
        <f t="shared" si="3"/>
        <v>#N/A</v>
      </c>
      <c r="Y58" s="153" t="e" cm="1">
        <f t="array" ref="Y58">INDEX(AB58:AZ58,MATCH(MAX(AB58:AZ58),AB58:AZ58,0)+1)</f>
        <v>#N/A</v>
      </c>
      <c r="Z58" s="153" t="e" cm="1">
        <f t="array" ref="Z58">INDEX(AB58:AZ58,MATCH(MAX(AB58:AZ58),AB58:AZ58,0)+2)</f>
        <v>#N/A</v>
      </c>
      <c r="AA58" s="154"/>
      <c r="AB58" s="153"/>
      <c r="AC58" s="153"/>
      <c r="AD58" s="153"/>
      <c r="AE58" s="153"/>
      <c r="AF58" s="153"/>
      <c r="AG58" s="153"/>
      <c r="AH58" s="153"/>
      <c r="AI58" s="153"/>
      <c r="AJ58" s="153"/>
      <c r="AK58" s="153"/>
      <c r="AL58" s="153"/>
      <c r="AM58" s="153"/>
      <c r="AN58" s="153"/>
      <c r="AO58" s="153"/>
      <c r="AP58" s="153"/>
      <c r="AQ58" s="153"/>
      <c r="AR58" s="153"/>
      <c r="AS58" s="153"/>
      <c r="AT58" s="153"/>
      <c r="AU58" s="153"/>
    </row>
    <row r="59" spans="1:47">
      <c r="A59" s="152"/>
      <c r="B59" s="153"/>
      <c r="C59" s="153" t="s">
        <v>551</v>
      </c>
      <c r="D59" s="153">
        <v>3</v>
      </c>
      <c r="E59" s="153" t="s">
        <v>657</v>
      </c>
      <c r="F59" s="153" t="s">
        <v>767</v>
      </c>
      <c r="G59" s="154" t="s">
        <v>768</v>
      </c>
      <c r="H59" s="153" t="s">
        <v>631</v>
      </c>
      <c r="I59" s="153" t="s">
        <v>556</v>
      </c>
      <c r="J59" s="155" t="s">
        <v>557</v>
      </c>
      <c r="K59" s="153"/>
      <c r="L59" s="153"/>
      <c r="M59" s="153"/>
      <c r="N59" s="153"/>
      <c r="O59" s="153"/>
      <c r="P59" s="153"/>
      <c r="Q59" s="153"/>
      <c r="R59" s="153"/>
      <c r="S59" s="153"/>
      <c r="T59" s="156">
        <v>45415</v>
      </c>
      <c r="U59" s="156"/>
      <c r="V59" s="156"/>
      <c r="W59" s="153"/>
      <c r="X59" s="156" t="e">
        <f t="shared" si="3"/>
        <v>#N/A</v>
      </c>
      <c r="Y59" s="153" t="e" cm="1">
        <f t="array" ref="Y59">INDEX(AB59:AZ59,MATCH(MAX(AB59:AZ59),AB59:AZ59,0)+1)</f>
        <v>#N/A</v>
      </c>
      <c r="Z59" s="153" t="e" cm="1">
        <f t="array" ref="Z59">INDEX(AB59:AZ59,MATCH(MAX(AB59:AZ59),AB59:AZ59,0)+2)</f>
        <v>#N/A</v>
      </c>
      <c r="AA59" s="154"/>
      <c r="AB59" s="153"/>
      <c r="AC59" s="153"/>
      <c r="AD59" s="153"/>
      <c r="AE59" s="153"/>
      <c r="AF59" s="153"/>
      <c r="AG59" s="153"/>
      <c r="AH59" s="153"/>
      <c r="AI59" s="153"/>
      <c r="AJ59" s="153"/>
      <c r="AK59" s="153"/>
      <c r="AL59" s="153"/>
      <c r="AM59" s="153"/>
      <c r="AN59" s="153"/>
      <c r="AO59" s="153"/>
      <c r="AP59" s="153"/>
      <c r="AQ59" s="153"/>
      <c r="AR59" s="153"/>
      <c r="AS59" s="153"/>
      <c r="AT59" s="153"/>
      <c r="AU59" s="153"/>
    </row>
    <row r="60" spans="1:47">
      <c r="A60" s="152"/>
      <c r="B60" s="153"/>
      <c r="C60" s="153" t="s">
        <v>551</v>
      </c>
      <c r="D60" s="153">
        <v>3</v>
      </c>
      <c r="E60" s="153" t="s">
        <v>657</v>
      </c>
      <c r="F60" s="153" t="s">
        <v>769</v>
      </c>
      <c r="G60" s="154" t="s">
        <v>770</v>
      </c>
      <c r="H60" s="153" t="s">
        <v>631</v>
      </c>
      <c r="I60" s="153" t="s">
        <v>556</v>
      </c>
      <c r="J60" s="155" t="s">
        <v>557</v>
      </c>
      <c r="K60" s="153"/>
      <c r="L60" s="153"/>
      <c r="M60" s="153"/>
      <c r="N60" s="153"/>
      <c r="O60" s="153"/>
      <c r="P60" s="153"/>
      <c r="Q60" s="153"/>
      <c r="R60" s="153"/>
      <c r="S60" s="153"/>
      <c r="T60" s="156">
        <v>45415</v>
      </c>
      <c r="U60" s="156"/>
      <c r="V60" s="156"/>
      <c r="W60" s="153"/>
      <c r="X60" s="156" t="e">
        <f t="shared" si="3"/>
        <v>#N/A</v>
      </c>
      <c r="Y60" s="153" t="e" cm="1">
        <f t="array" ref="Y60">INDEX(AB60:AZ60,MATCH(MAX(AB60:AZ60),AB60:AZ60,0)+1)</f>
        <v>#N/A</v>
      </c>
      <c r="Z60" s="153" t="e" cm="1">
        <f t="array" ref="Z60">INDEX(AB60:AZ60,MATCH(MAX(AB60:AZ60),AB60:AZ60,0)+2)</f>
        <v>#N/A</v>
      </c>
      <c r="AA60" s="154"/>
      <c r="AB60" s="153"/>
      <c r="AC60" s="153"/>
      <c r="AD60" s="153"/>
      <c r="AE60" s="153"/>
      <c r="AF60" s="153"/>
      <c r="AG60" s="153"/>
      <c r="AH60" s="153"/>
      <c r="AI60" s="153"/>
      <c r="AJ60" s="153"/>
      <c r="AK60" s="153"/>
      <c r="AL60" s="153"/>
      <c r="AM60" s="153"/>
      <c r="AN60" s="153"/>
      <c r="AO60" s="153"/>
      <c r="AP60" s="153"/>
      <c r="AQ60" s="153"/>
      <c r="AR60" s="153"/>
      <c r="AS60" s="153"/>
      <c r="AT60" s="153"/>
      <c r="AU60" s="153"/>
    </row>
    <row r="61" spans="1:47">
      <c r="A61" s="152"/>
      <c r="B61" s="153"/>
      <c r="C61" s="153" t="s">
        <v>610</v>
      </c>
      <c r="D61" s="153">
        <v>3</v>
      </c>
      <c r="E61" s="153" t="s">
        <v>581</v>
      </c>
      <c r="F61" s="153" t="s">
        <v>771</v>
      </c>
      <c r="G61" s="154" t="s">
        <v>772</v>
      </c>
      <c r="H61" s="153" t="s">
        <v>631</v>
      </c>
      <c r="I61" s="153" t="s">
        <v>556</v>
      </c>
      <c r="J61" s="155" t="s">
        <v>557</v>
      </c>
      <c r="K61" s="153"/>
      <c r="L61" s="153"/>
      <c r="M61" s="153"/>
      <c r="N61" s="153"/>
      <c r="O61" s="153"/>
      <c r="P61" s="153"/>
      <c r="Q61" s="153"/>
      <c r="R61" s="153"/>
      <c r="S61" s="153"/>
      <c r="T61" s="156">
        <v>45429</v>
      </c>
      <c r="U61" s="156"/>
      <c r="V61" s="156"/>
      <c r="W61" s="153"/>
      <c r="X61" s="156" t="e">
        <f t="shared" si="3"/>
        <v>#N/A</v>
      </c>
      <c r="Y61" s="153" t="e" cm="1">
        <f t="array" ref="Y61">INDEX(AB61:AZ61,MATCH(MAX(AB61:AZ61),AB61:AZ61,0)+1)</f>
        <v>#N/A</v>
      </c>
      <c r="Z61" s="153" t="e" cm="1">
        <f t="array" ref="Z61">INDEX(AB61:AZ61,MATCH(MAX(AB61:AZ61),AB61:AZ61,0)+2)</f>
        <v>#N/A</v>
      </c>
      <c r="AA61" s="154"/>
      <c r="AB61" s="153"/>
      <c r="AC61" s="153"/>
      <c r="AD61" s="153"/>
      <c r="AE61" s="153"/>
      <c r="AF61" s="153"/>
      <c r="AG61" s="153"/>
      <c r="AH61" s="153"/>
      <c r="AI61" s="153"/>
      <c r="AJ61" s="153"/>
      <c r="AK61" s="153"/>
      <c r="AL61" s="153"/>
      <c r="AM61" s="153"/>
      <c r="AN61" s="153"/>
      <c r="AO61" s="153"/>
      <c r="AP61" s="153"/>
      <c r="AQ61" s="153"/>
      <c r="AR61" s="153"/>
      <c r="AS61" s="153"/>
      <c r="AT61" s="153"/>
      <c r="AU61" s="153"/>
    </row>
    <row r="62" spans="1:47">
      <c r="A62" s="152">
        <v>31</v>
      </c>
      <c r="B62" s="153"/>
      <c r="C62" s="153" t="s">
        <v>610</v>
      </c>
      <c r="D62" s="153">
        <v>3</v>
      </c>
      <c r="E62" s="153" t="s">
        <v>581</v>
      </c>
      <c r="F62" s="153" t="s">
        <v>773</v>
      </c>
      <c r="G62" s="154" t="s">
        <v>774</v>
      </c>
      <c r="H62" s="153" t="s">
        <v>631</v>
      </c>
      <c r="I62" s="153" t="s">
        <v>556</v>
      </c>
      <c r="J62" s="155" t="s">
        <v>557</v>
      </c>
      <c r="K62" s="153"/>
      <c r="L62" s="153"/>
      <c r="M62" s="153"/>
      <c r="N62" s="153"/>
      <c r="O62" s="153"/>
      <c r="P62" s="153"/>
      <c r="Q62" s="153"/>
      <c r="R62" s="153"/>
      <c r="S62" s="153"/>
      <c r="T62" s="156">
        <v>45429</v>
      </c>
      <c r="U62" s="156"/>
      <c r="V62" s="156"/>
      <c r="W62" s="153"/>
      <c r="X62" s="156" t="e">
        <f t="shared" si="3"/>
        <v>#N/A</v>
      </c>
      <c r="Y62" s="153" t="e" cm="1">
        <f t="array" ref="Y62">INDEX(AB62:AZ62,MATCH(MAX(AB62:AZ62),AB62:AZ62,0)+1)</f>
        <v>#N/A</v>
      </c>
      <c r="Z62" s="153" t="e" cm="1">
        <f t="array" ref="Z62">INDEX(AB62:AZ62,MATCH(MAX(AB62:AZ62),AB62:AZ62,0)+2)</f>
        <v>#N/A</v>
      </c>
      <c r="AA62" s="154"/>
      <c r="AB62" s="153"/>
      <c r="AC62" s="153"/>
      <c r="AD62" s="153"/>
      <c r="AE62" s="153"/>
      <c r="AF62" s="153"/>
      <c r="AG62" s="153"/>
      <c r="AH62" s="153"/>
      <c r="AI62" s="153"/>
      <c r="AJ62" s="153"/>
      <c r="AK62" s="153"/>
      <c r="AL62" s="153"/>
      <c r="AM62" s="153"/>
      <c r="AN62" s="153"/>
      <c r="AO62" s="153"/>
      <c r="AP62" s="153"/>
      <c r="AQ62" s="153"/>
      <c r="AR62" s="153"/>
      <c r="AS62" s="153"/>
      <c r="AT62" s="153"/>
      <c r="AU62" s="153"/>
    </row>
    <row r="63" spans="1:47">
      <c r="A63" s="152">
        <v>32</v>
      </c>
      <c r="B63" s="153"/>
      <c r="C63" s="153" t="s">
        <v>610</v>
      </c>
      <c r="D63" s="153">
        <v>3</v>
      </c>
      <c r="E63" s="153" t="s">
        <v>581</v>
      </c>
      <c r="F63" s="153" t="s">
        <v>775</v>
      </c>
      <c r="G63" s="154" t="s">
        <v>776</v>
      </c>
      <c r="H63" s="153" t="s">
        <v>631</v>
      </c>
      <c r="I63" s="153" t="s">
        <v>556</v>
      </c>
      <c r="J63" s="155" t="s">
        <v>557</v>
      </c>
      <c r="K63" s="153"/>
      <c r="L63" s="153"/>
      <c r="M63" s="153"/>
      <c r="N63" s="153"/>
      <c r="O63" s="153"/>
      <c r="P63" s="153"/>
      <c r="Q63" s="153"/>
      <c r="R63" s="153"/>
      <c r="S63" s="153"/>
      <c r="T63" s="156">
        <v>45429</v>
      </c>
      <c r="U63" s="156"/>
      <c r="V63" s="156"/>
      <c r="W63" s="153"/>
      <c r="X63" s="156" t="e">
        <f t="shared" si="3"/>
        <v>#N/A</v>
      </c>
      <c r="Y63" s="153" t="e" cm="1">
        <f t="array" ref="Y63">INDEX(AB63:AZ63,MATCH(MAX(AB63:AZ63),AB63:AZ63,0)+1)</f>
        <v>#N/A</v>
      </c>
      <c r="Z63" s="153" t="e" cm="1">
        <f t="array" ref="Z63">INDEX(AB63:AZ63,MATCH(MAX(AB63:AZ63),AB63:AZ63,0)+2)</f>
        <v>#N/A</v>
      </c>
      <c r="AA63" s="154"/>
      <c r="AB63" s="153"/>
      <c r="AC63" s="153"/>
      <c r="AD63" s="153"/>
      <c r="AE63" s="153"/>
      <c r="AF63" s="153"/>
      <c r="AG63" s="153"/>
      <c r="AH63" s="153"/>
      <c r="AI63" s="153"/>
      <c r="AJ63" s="153"/>
      <c r="AK63" s="153"/>
      <c r="AL63" s="153"/>
      <c r="AM63" s="153"/>
      <c r="AN63" s="153"/>
      <c r="AO63" s="153"/>
      <c r="AP63" s="153"/>
      <c r="AQ63" s="153"/>
      <c r="AR63" s="153"/>
      <c r="AS63" s="153"/>
      <c r="AT63" s="153"/>
      <c r="AU63" s="153"/>
    </row>
    <row r="64" spans="1:47">
      <c r="A64" s="152"/>
      <c r="B64" s="153"/>
      <c r="C64" s="153" t="s">
        <v>610</v>
      </c>
      <c r="D64" s="153">
        <v>3</v>
      </c>
      <c r="E64" s="153" t="s">
        <v>633</v>
      </c>
      <c r="F64" s="153" t="s">
        <v>777</v>
      </c>
      <c r="G64" s="154" t="s">
        <v>778</v>
      </c>
      <c r="H64" s="153" t="s">
        <v>631</v>
      </c>
      <c r="I64" s="153" t="s">
        <v>556</v>
      </c>
      <c r="J64" s="155" t="s">
        <v>557</v>
      </c>
      <c r="K64" s="153"/>
      <c r="L64" s="153"/>
      <c r="M64" s="153"/>
      <c r="N64" s="153"/>
      <c r="O64" s="153"/>
      <c r="P64" s="153"/>
      <c r="Q64" s="153"/>
      <c r="R64" s="153"/>
      <c r="S64" s="153"/>
      <c r="T64" s="156">
        <v>45429</v>
      </c>
      <c r="U64" s="156"/>
      <c r="V64" s="156"/>
      <c r="W64" s="153"/>
      <c r="X64" s="156" t="e">
        <f t="shared" si="3"/>
        <v>#N/A</v>
      </c>
      <c r="Y64" s="153" t="e" cm="1">
        <f t="array" ref="Y64">INDEX(AB64:AZ64,MATCH(MAX(AB64:AZ64),AB64:AZ64,0)+1)</f>
        <v>#N/A</v>
      </c>
      <c r="Z64" s="153" t="e" cm="1">
        <f t="array" ref="Z64">INDEX(AB64:AZ64,MATCH(MAX(AB64:AZ64),AB64:AZ64,0)+2)</f>
        <v>#N/A</v>
      </c>
      <c r="AA64" s="154"/>
      <c r="AB64" s="153"/>
      <c r="AC64" s="153"/>
      <c r="AD64" s="153"/>
      <c r="AE64" s="153"/>
      <c r="AF64" s="153"/>
      <c r="AG64" s="153"/>
      <c r="AH64" s="153"/>
      <c r="AI64" s="153"/>
      <c r="AJ64" s="153"/>
      <c r="AK64" s="153"/>
      <c r="AL64" s="153"/>
      <c r="AM64" s="153"/>
      <c r="AN64" s="153"/>
      <c r="AO64" s="153"/>
      <c r="AP64" s="153"/>
      <c r="AQ64" s="153"/>
      <c r="AR64" s="153"/>
      <c r="AS64" s="153"/>
      <c r="AT64" s="153"/>
      <c r="AU64" s="153"/>
    </row>
    <row r="65" spans="1:47">
      <c r="A65" s="152">
        <v>34</v>
      </c>
      <c r="B65" s="153"/>
      <c r="C65" s="153" t="s">
        <v>610</v>
      </c>
      <c r="D65" s="153">
        <v>3</v>
      </c>
      <c r="E65" s="153" t="s">
        <v>633</v>
      </c>
      <c r="F65" s="153" t="s">
        <v>779</v>
      </c>
      <c r="G65" s="154" t="s">
        <v>780</v>
      </c>
      <c r="H65" s="153" t="s">
        <v>631</v>
      </c>
      <c r="I65" s="153" t="s">
        <v>556</v>
      </c>
      <c r="J65" s="155" t="s">
        <v>557</v>
      </c>
      <c r="K65" s="153"/>
      <c r="L65" s="153"/>
      <c r="M65" s="153"/>
      <c r="N65" s="153"/>
      <c r="O65" s="153"/>
      <c r="P65" s="153"/>
      <c r="Q65" s="153"/>
      <c r="R65" s="153"/>
      <c r="S65" s="153"/>
      <c r="T65" s="156">
        <v>45429</v>
      </c>
      <c r="U65" s="156"/>
      <c r="V65" s="156"/>
      <c r="W65" s="153"/>
      <c r="X65" s="156" t="e">
        <f t="shared" si="3"/>
        <v>#N/A</v>
      </c>
      <c r="Y65" s="153" t="e" cm="1">
        <f t="array" ref="Y65">INDEX(AB65:AZ65,MATCH(MAX(AB65:AZ65),AB65:AZ65,0)+1)</f>
        <v>#N/A</v>
      </c>
      <c r="Z65" s="153" t="e" cm="1">
        <f t="array" ref="Z65">INDEX(AB65:AZ65,MATCH(MAX(AB65:AZ65),AB65:AZ65,0)+2)</f>
        <v>#N/A</v>
      </c>
      <c r="AA65" s="154"/>
      <c r="AB65" s="153"/>
      <c r="AC65" s="153"/>
      <c r="AD65" s="153"/>
      <c r="AE65" s="153"/>
      <c r="AF65" s="153"/>
      <c r="AG65" s="153"/>
      <c r="AH65" s="153"/>
      <c r="AI65" s="153"/>
      <c r="AJ65" s="153"/>
      <c r="AK65" s="153"/>
      <c r="AL65" s="153"/>
      <c r="AM65" s="153"/>
      <c r="AN65" s="153"/>
      <c r="AO65" s="153"/>
      <c r="AP65" s="153"/>
      <c r="AQ65" s="153"/>
      <c r="AR65" s="153"/>
      <c r="AS65" s="153"/>
      <c r="AT65" s="153"/>
      <c r="AU65" s="153"/>
    </row>
    <row r="66" spans="1:47">
      <c r="A66" s="152">
        <v>35</v>
      </c>
      <c r="B66" s="153"/>
      <c r="C66" s="153" t="s">
        <v>610</v>
      </c>
      <c r="D66" s="153">
        <v>3</v>
      </c>
      <c r="E66" s="153" t="s">
        <v>633</v>
      </c>
      <c r="F66" s="153" t="s">
        <v>781</v>
      </c>
      <c r="G66" s="154" t="s">
        <v>782</v>
      </c>
      <c r="H66" s="153" t="s">
        <v>631</v>
      </c>
      <c r="I66" s="153" t="s">
        <v>556</v>
      </c>
      <c r="J66" s="155" t="s">
        <v>557</v>
      </c>
      <c r="K66" s="153"/>
      <c r="L66" s="153"/>
      <c r="M66" s="153"/>
      <c r="N66" s="153"/>
      <c r="O66" s="153"/>
      <c r="P66" s="153"/>
      <c r="Q66" s="153"/>
      <c r="R66" s="153"/>
      <c r="S66" s="153"/>
      <c r="T66" s="156">
        <v>45429</v>
      </c>
      <c r="U66" s="156"/>
      <c r="V66" s="156"/>
      <c r="W66" s="153"/>
      <c r="X66" s="156" t="e">
        <f t="shared" si="3"/>
        <v>#N/A</v>
      </c>
      <c r="Y66" s="153" t="e" cm="1">
        <f t="array" ref="Y66">INDEX(AB66:AZ66,MATCH(MAX(AB66:AZ66),AB66:AZ66,0)+1)</f>
        <v>#N/A</v>
      </c>
      <c r="Z66" s="153" t="e" cm="1">
        <f t="array" ref="Z66">INDEX(AB66:AZ66,MATCH(MAX(AB66:AZ66),AB66:AZ66,0)+2)</f>
        <v>#N/A</v>
      </c>
      <c r="AA66" s="154"/>
      <c r="AB66" s="153"/>
      <c r="AC66" s="153"/>
      <c r="AD66" s="153"/>
      <c r="AE66" s="153"/>
      <c r="AF66" s="153"/>
      <c r="AG66" s="153"/>
      <c r="AH66" s="153"/>
      <c r="AI66" s="153"/>
      <c r="AJ66" s="153"/>
      <c r="AK66" s="153"/>
      <c r="AL66" s="153"/>
      <c r="AM66" s="153"/>
      <c r="AN66" s="153"/>
      <c r="AO66" s="153"/>
      <c r="AP66" s="153"/>
      <c r="AQ66" s="153"/>
      <c r="AR66" s="153"/>
      <c r="AS66" s="153"/>
      <c r="AT66" s="153"/>
      <c r="AU66" s="153"/>
    </row>
    <row r="67" spans="1:47">
      <c r="A67" s="152"/>
      <c r="B67" s="153"/>
      <c r="C67" s="153" t="s">
        <v>610</v>
      </c>
      <c r="D67" s="153">
        <v>3</v>
      </c>
      <c r="E67" s="153" t="s">
        <v>635</v>
      </c>
      <c r="F67" s="153" t="s">
        <v>783</v>
      </c>
      <c r="G67" s="154" t="s">
        <v>784</v>
      </c>
      <c r="H67" s="153" t="s">
        <v>631</v>
      </c>
      <c r="I67" s="153" t="s">
        <v>556</v>
      </c>
      <c r="J67" s="155" t="s">
        <v>557</v>
      </c>
      <c r="K67" s="153"/>
      <c r="L67" s="153"/>
      <c r="M67" s="153"/>
      <c r="N67" s="153"/>
      <c r="O67" s="153"/>
      <c r="P67" s="153"/>
      <c r="Q67" s="153"/>
      <c r="R67" s="153"/>
      <c r="S67" s="153"/>
      <c r="T67" s="156">
        <v>45436</v>
      </c>
      <c r="U67" s="156"/>
      <c r="V67" s="156"/>
      <c r="W67" s="153"/>
      <c r="X67" s="156" t="e">
        <f t="shared" si="3"/>
        <v>#N/A</v>
      </c>
      <c r="Y67" s="153" t="e" cm="1">
        <f t="array" ref="Y67">INDEX(AB67:AZ67,MATCH(MAX(AB67:AZ67),AB67:AZ67,0)+1)</f>
        <v>#N/A</v>
      </c>
      <c r="Z67" s="153" t="e" cm="1">
        <f t="array" ref="Z67">INDEX(AB67:AZ67,MATCH(MAX(AB67:AZ67),AB67:AZ67,0)+2)</f>
        <v>#N/A</v>
      </c>
      <c r="AA67" s="154"/>
      <c r="AB67" s="153"/>
      <c r="AC67" s="153"/>
      <c r="AD67" s="153"/>
      <c r="AE67" s="153"/>
      <c r="AF67" s="153"/>
      <c r="AG67" s="153"/>
      <c r="AH67" s="153"/>
      <c r="AI67" s="153"/>
      <c r="AJ67" s="153"/>
      <c r="AK67" s="153"/>
      <c r="AL67" s="153"/>
      <c r="AM67" s="153"/>
      <c r="AN67" s="153"/>
      <c r="AO67" s="153"/>
      <c r="AP67" s="153"/>
      <c r="AQ67" s="153"/>
      <c r="AR67" s="153"/>
      <c r="AS67" s="153"/>
      <c r="AT67" s="153"/>
      <c r="AU67" s="153"/>
    </row>
    <row r="68" spans="1:47">
      <c r="A68" s="152">
        <v>33</v>
      </c>
      <c r="B68" s="153"/>
      <c r="C68" s="153" t="s">
        <v>610</v>
      </c>
      <c r="D68" s="153">
        <v>3</v>
      </c>
      <c r="E68" s="153" t="s">
        <v>635</v>
      </c>
      <c r="F68" s="153" t="s">
        <v>785</v>
      </c>
      <c r="G68" s="154" t="s">
        <v>766</v>
      </c>
      <c r="H68" s="153" t="s">
        <v>631</v>
      </c>
      <c r="I68" s="153" t="s">
        <v>556</v>
      </c>
      <c r="J68" s="155" t="s">
        <v>557</v>
      </c>
      <c r="K68" s="153"/>
      <c r="L68" s="153"/>
      <c r="M68" s="153"/>
      <c r="N68" s="153"/>
      <c r="O68" s="153"/>
      <c r="P68" s="153"/>
      <c r="Q68" s="153"/>
      <c r="R68" s="153"/>
      <c r="S68" s="153"/>
      <c r="T68" s="156">
        <v>45436</v>
      </c>
      <c r="U68" s="156"/>
      <c r="V68" s="156"/>
      <c r="W68" s="153"/>
      <c r="X68" s="156" t="e">
        <f t="shared" si="3"/>
        <v>#N/A</v>
      </c>
      <c r="Y68" s="153" t="e" cm="1">
        <f t="array" ref="Y68">INDEX(AB68:AZ68,MATCH(MAX(AB68:AZ68),AB68:AZ68,0)+1)</f>
        <v>#N/A</v>
      </c>
      <c r="Z68" s="153" t="e" cm="1">
        <f t="array" ref="Z68">INDEX(AB68:AZ68,MATCH(MAX(AB68:AZ68),AB68:AZ68,0)+2)</f>
        <v>#N/A</v>
      </c>
      <c r="AA68" s="154"/>
      <c r="AB68" s="153"/>
      <c r="AC68" s="153"/>
      <c r="AD68" s="153"/>
      <c r="AE68" s="153"/>
      <c r="AF68" s="153"/>
      <c r="AG68" s="153"/>
      <c r="AH68" s="153"/>
      <c r="AI68" s="153"/>
      <c r="AJ68" s="153"/>
      <c r="AK68" s="153"/>
      <c r="AL68" s="153"/>
      <c r="AM68" s="153"/>
      <c r="AN68" s="153"/>
      <c r="AO68" s="153"/>
      <c r="AP68" s="153"/>
      <c r="AQ68" s="153"/>
      <c r="AR68" s="153"/>
      <c r="AS68" s="153"/>
      <c r="AT68" s="153"/>
      <c r="AU68" s="153"/>
    </row>
    <row r="69" spans="1:47">
      <c r="A69" s="152"/>
      <c r="B69" s="153"/>
      <c r="C69" s="153" t="s">
        <v>610</v>
      </c>
      <c r="D69" s="153">
        <v>3</v>
      </c>
      <c r="E69" s="153" t="s">
        <v>657</v>
      </c>
      <c r="F69" s="153" t="s">
        <v>786</v>
      </c>
      <c r="G69" s="154" t="s">
        <v>787</v>
      </c>
      <c r="H69" s="153" t="s">
        <v>631</v>
      </c>
      <c r="I69" s="153" t="s">
        <v>556</v>
      </c>
      <c r="J69" s="155" t="s">
        <v>557</v>
      </c>
      <c r="K69" s="153"/>
      <c r="L69" s="153"/>
      <c r="M69" s="153"/>
      <c r="N69" s="153"/>
      <c r="O69" s="153"/>
      <c r="P69" s="153"/>
      <c r="Q69" s="153"/>
      <c r="R69" s="153"/>
      <c r="S69" s="153"/>
      <c r="T69" s="156">
        <v>45429</v>
      </c>
      <c r="U69" s="156"/>
      <c r="V69" s="156"/>
      <c r="W69" s="153"/>
      <c r="X69" s="156" t="e">
        <f t="shared" si="3"/>
        <v>#N/A</v>
      </c>
      <c r="Y69" s="153" t="e" cm="1">
        <f t="array" ref="Y69">INDEX(AB69:AZ69,MATCH(MAX(AB69:AZ69),AB69:AZ69,0)+1)</f>
        <v>#N/A</v>
      </c>
      <c r="Z69" s="153" t="e" cm="1">
        <f t="array" ref="Z69">INDEX(AB69:AZ69,MATCH(MAX(AB69:AZ69),AB69:AZ69,0)+2)</f>
        <v>#N/A</v>
      </c>
      <c r="AA69" s="154"/>
      <c r="AB69" s="153"/>
      <c r="AC69" s="153"/>
      <c r="AD69" s="153"/>
      <c r="AE69" s="153"/>
      <c r="AF69" s="153"/>
      <c r="AG69" s="153"/>
      <c r="AH69" s="153"/>
      <c r="AI69" s="153"/>
      <c r="AJ69" s="153"/>
      <c r="AK69" s="153"/>
      <c r="AL69" s="153"/>
      <c r="AM69" s="153"/>
      <c r="AN69" s="153"/>
      <c r="AO69" s="153"/>
      <c r="AP69" s="153"/>
      <c r="AQ69" s="153"/>
      <c r="AR69" s="153"/>
      <c r="AS69" s="153"/>
      <c r="AT69" s="153"/>
      <c r="AU69" s="153"/>
    </row>
    <row r="70" spans="1:47">
      <c r="A70" s="152"/>
      <c r="B70" s="153"/>
      <c r="C70" s="153" t="s">
        <v>610</v>
      </c>
      <c r="D70" s="153">
        <v>3</v>
      </c>
      <c r="E70" s="153" t="s">
        <v>657</v>
      </c>
      <c r="F70" s="153" t="s">
        <v>788</v>
      </c>
      <c r="G70" s="154" t="s">
        <v>789</v>
      </c>
      <c r="H70" s="153" t="s">
        <v>631</v>
      </c>
      <c r="I70" s="153" t="s">
        <v>556</v>
      </c>
      <c r="J70" s="155" t="s">
        <v>557</v>
      </c>
      <c r="K70" s="153"/>
      <c r="L70" s="153"/>
      <c r="M70" s="153"/>
      <c r="N70" s="153"/>
      <c r="O70" s="153"/>
      <c r="P70" s="153"/>
      <c r="Q70" s="153"/>
      <c r="R70" s="153"/>
      <c r="S70" s="153"/>
      <c r="T70" s="156">
        <v>45429</v>
      </c>
      <c r="U70" s="156"/>
      <c r="V70" s="156"/>
      <c r="W70" s="153"/>
      <c r="X70" s="156" t="e">
        <f t="shared" si="3"/>
        <v>#N/A</v>
      </c>
      <c r="Y70" s="153" t="e" cm="1">
        <f t="array" ref="Y70">INDEX(AB70:AZ70,MATCH(MAX(AB70:AZ70),AB70:AZ70,0)+1)</f>
        <v>#N/A</v>
      </c>
      <c r="Z70" s="153" t="e" cm="1">
        <f t="array" ref="Z70">INDEX(AB70:AZ70,MATCH(MAX(AB70:AZ70),AB70:AZ70,0)+2)</f>
        <v>#N/A</v>
      </c>
      <c r="AA70" s="154"/>
      <c r="AB70" s="153"/>
      <c r="AC70" s="153"/>
      <c r="AD70" s="153"/>
      <c r="AE70" s="153"/>
      <c r="AF70" s="153"/>
      <c r="AG70" s="153"/>
      <c r="AH70" s="153"/>
      <c r="AI70" s="153"/>
      <c r="AJ70" s="153"/>
      <c r="AK70" s="153"/>
      <c r="AL70" s="153"/>
      <c r="AM70" s="153"/>
      <c r="AN70" s="153"/>
      <c r="AO70" s="153"/>
      <c r="AP70" s="153"/>
      <c r="AQ70" s="153"/>
      <c r="AR70" s="153"/>
      <c r="AS70" s="153"/>
      <c r="AT70" s="153"/>
      <c r="AU70" s="153"/>
    </row>
    <row r="71" spans="1:47" s="170" customFormat="1">
      <c r="A71" s="166"/>
      <c r="B71" s="167"/>
      <c r="C71" s="167"/>
      <c r="D71" s="167"/>
      <c r="E71" s="167"/>
      <c r="F71" s="167"/>
      <c r="G71" s="168"/>
      <c r="H71" s="167"/>
      <c r="L71" s="171"/>
      <c r="M71" s="171"/>
      <c r="N71" s="171"/>
      <c r="O71" s="171"/>
      <c r="P71" s="167"/>
      <c r="Q71" s="167"/>
      <c r="R71" s="167"/>
      <c r="S71" s="167"/>
      <c r="T71" s="169"/>
      <c r="U71" s="169"/>
      <c r="V71" s="169"/>
      <c r="W71" s="167"/>
      <c r="X71" s="169"/>
      <c r="Y71" s="167"/>
      <c r="Z71" s="167"/>
      <c r="AA71" s="168"/>
      <c r="AB71" s="167"/>
      <c r="AC71" s="167"/>
      <c r="AD71" s="167"/>
      <c r="AE71" s="167"/>
      <c r="AF71" s="167"/>
      <c r="AG71" s="167"/>
      <c r="AH71" s="167"/>
      <c r="AI71" s="167"/>
      <c r="AJ71" s="167"/>
      <c r="AK71" s="167"/>
      <c r="AL71" s="167"/>
      <c r="AM71" s="167"/>
      <c r="AN71" s="167"/>
      <c r="AO71" s="167"/>
      <c r="AP71" s="167"/>
      <c r="AQ71" s="167"/>
      <c r="AR71" s="167"/>
      <c r="AS71" s="167"/>
      <c r="AT71" s="167"/>
      <c r="AU71" s="167"/>
    </row>
    <row r="72" spans="1:47">
      <c r="A72" s="152"/>
      <c r="B72" s="153"/>
      <c r="C72" s="153" t="s">
        <v>551</v>
      </c>
      <c r="D72" s="153">
        <v>3</v>
      </c>
      <c r="E72" s="153" t="s">
        <v>581</v>
      </c>
      <c r="F72" s="153"/>
      <c r="G72" s="154" t="s">
        <v>790</v>
      </c>
      <c r="H72" s="153" t="s">
        <v>682</v>
      </c>
      <c r="I72" s="153" t="s">
        <v>556</v>
      </c>
      <c r="J72" s="155" t="s">
        <v>557</v>
      </c>
      <c r="K72" s="172"/>
      <c r="L72" s="153"/>
      <c r="M72" s="153"/>
      <c r="N72" s="173"/>
      <c r="O72" s="153"/>
      <c r="P72" s="153"/>
      <c r="Q72" s="153"/>
      <c r="R72" s="153"/>
      <c r="S72" s="153"/>
      <c r="T72" s="156">
        <v>45415</v>
      </c>
      <c r="U72" s="156"/>
      <c r="V72" s="156"/>
      <c r="W72" s="153"/>
      <c r="X72" s="156" t="e">
        <f>INDEX(AB72:AZ72,MATCH(MAX(AB72:AZ72),AB72:AZ72,0))</f>
        <v>#N/A</v>
      </c>
      <c r="Y72" s="153" t="e" cm="1">
        <f t="array" ref="Y72">INDEX(AB72:AZ72,MATCH(MAX(AB72:AZ72),AB72:AZ72,0)+1)</f>
        <v>#N/A</v>
      </c>
      <c r="Z72" s="153" t="e" cm="1">
        <f t="array" ref="Z72">INDEX(AB72:AZ72,MATCH(MAX(AB72:AZ72),AB72:AZ72,0)+2)</f>
        <v>#N/A</v>
      </c>
      <c r="AA72" s="174"/>
      <c r="AB72" s="153"/>
      <c r="AC72" s="153"/>
      <c r="AD72" s="153"/>
      <c r="AE72" s="153"/>
      <c r="AF72" s="153"/>
      <c r="AG72" s="153"/>
      <c r="AH72" s="153"/>
      <c r="AI72" s="153"/>
      <c r="AJ72" s="153"/>
      <c r="AK72" s="153"/>
      <c r="AL72" s="153"/>
      <c r="AM72" s="153"/>
      <c r="AN72" s="153"/>
      <c r="AO72" s="153"/>
      <c r="AP72" s="153"/>
      <c r="AQ72" s="153"/>
      <c r="AR72" s="153"/>
      <c r="AS72" s="153"/>
      <c r="AT72" s="153"/>
      <c r="AU72" s="153"/>
    </row>
    <row r="73" spans="1:47" s="170" customFormat="1">
      <c r="A73" s="166"/>
      <c r="B73" s="167"/>
      <c r="C73" s="175"/>
      <c r="D73" s="175"/>
      <c r="E73" s="175"/>
      <c r="F73" s="175"/>
      <c r="G73" s="176"/>
      <c r="H73" s="175"/>
      <c r="I73" s="167"/>
      <c r="J73" s="177"/>
      <c r="K73" s="178"/>
      <c r="L73" s="175"/>
      <c r="M73" s="175"/>
      <c r="N73" s="179"/>
      <c r="O73" s="175"/>
      <c r="P73" s="175"/>
      <c r="Q73" s="175"/>
      <c r="R73" s="175"/>
      <c r="S73" s="175"/>
      <c r="T73" s="180"/>
      <c r="U73" s="169"/>
      <c r="V73" s="180"/>
      <c r="W73" s="175"/>
      <c r="X73" s="180"/>
      <c r="Y73" s="175"/>
      <c r="Z73" s="175"/>
      <c r="AA73" s="181"/>
      <c r="AB73" s="167"/>
      <c r="AC73" s="167"/>
      <c r="AD73" s="167"/>
      <c r="AE73" s="167"/>
      <c r="AF73" s="167"/>
      <c r="AG73" s="167"/>
      <c r="AH73" s="167"/>
      <c r="AI73" s="167"/>
      <c r="AJ73" s="167"/>
      <c r="AK73" s="167"/>
      <c r="AL73" s="167"/>
      <c r="AM73" s="167"/>
      <c r="AN73" s="167"/>
      <c r="AO73" s="167"/>
      <c r="AP73" s="167"/>
      <c r="AQ73" s="167"/>
      <c r="AR73" s="167"/>
      <c r="AS73" s="167"/>
      <c r="AT73" s="167"/>
      <c r="AU73" s="167"/>
    </row>
    <row r="74" spans="1:47">
      <c r="A74" s="152">
        <v>36</v>
      </c>
      <c r="B74" s="153"/>
      <c r="C74" s="153" t="s">
        <v>551</v>
      </c>
      <c r="D74" s="153">
        <v>3</v>
      </c>
      <c r="E74" s="153" t="s">
        <v>633</v>
      </c>
      <c r="F74" s="153"/>
      <c r="G74" s="154" t="s">
        <v>791</v>
      </c>
      <c r="H74" s="153" t="s">
        <v>682</v>
      </c>
      <c r="I74" s="153" t="s">
        <v>556</v>
      </c>
      <c r="J74" s="155" t="s">
        <v>557</v>
      </c>
      <c r="K74" s="172"/>
      <c r="L74" s="153"/>
      <c r="M74" s="153"/>
      <c r="N74" s="182"/>
      <c r="O74" s="153"/>
      <c r="P74" s="153"/>
      <c r="Q74" s="153"/>
      <c r="R74" s="153"/>
      <c r="S74" s="153"/>
      <c r="T74" s="156">
        <v>45415</v>
      </c>
      <c r="U74" s="156"/>
      <c r="V74" s="156"/>
      <c r="W74" s="153"/>
      <c r="X74" s="156" t="e">
        <f>INDEX(AB74:AZ74,MATCH(MAX(AB74:AZ74),AB74:AZ74,0))</f>
        <v>#N/A</v>
      </c>
      <c r="Y74" s="153" t="e" cm="1">
        <f t="array" ref="Y74">INDEX(AB74:AZ74,MATCH(MAX(AB74:AZ74),AB74:AZ74,0)+1)</f>
        <v>#N/A</v>
      </c>
      <c r="Z74" s="153" t="e" cm="1">
        <f t="array" ref="Z74">INDEX(AB74:AZ74,MATCH(MAX(AB74:AZ74),AB74:AZ74,0)+2)</f>
        <v>#N/A</v>
      </c>
      <c r="AA74" s="174"/>
      <c r="AB74" s="182"/>
      <c r="AC74" s="182"/>
      <c r="AD74" s="182"/>
      <c r="AE74" s="182"/>
      <c r="AF74" s="182"/>
      <c r="AG74" s="182"/>
      <c r="AH74" s="153"/>
      <c r="AI74" s="153"/>
      <c r="AJ74" s="153"/>
      <c r="AK74" s="153"/>
      <c r="AL74" s="153"/>
      <c r="AM74" s="153"/>
      <c r="AN74" s="153"/>
      <c r="AO74" s="153"/>
      <c r="AP74" s="153"/>
      <c r="AQ74" s="153"/>
      <c r="AR74" s="153"/>
      <c r="AS74" s="153"/>
      <c r="AT74" s="153"/>
      <c r="AU74" s="153"/>
    </row>
    <row r="75" spans="1:47" s="170" customFormat="1">
      <c r="A75" s="166"/>
      <c r="B75" s="167"/>
      <c r="C75" s="167"/>
      <c r="D75" s="167"/>
      <c r="E75" s="167"/>
      <c r="F75" s="167"/>
      <c r="G75" s="168"/>
      <c r="H75" s="167"/>
      <c r="I75" s="167"/>
      <c r="J75" s="167"/>
      <c r="K75" s="183"/>
      <c r="L75" s="167"/>
      <c r="M75" s="167"/>
      <c r="N75" s="184"/>
      <c r="O75" s="167"/>
      <c r="P75" s="167"/>
      <c r="Q75" s="167"/>
      <c r="R75" s="167"/>
      <c r="S75" s="167"/>
      <c r="T75" s="169"/>
      <c r="U75" s="169"/>
      <c r="V75" s="169"/>
      <c r="W75" s="167"/>
      <c r="X75" s="169"/>
      <c r="Y75" s="167"/>
      <c r="Z75" s="167"/>
      <c r="AA75" s="185"/>
      <c r="AB75" s="184"/>
      <c r="AC75" s="184"/>
      <c r="AD75" s="184"/>
      <c r="AE75" s="184"/>
      <c r="AF75" s="184"/>
      <c r="AG75" s="184"/>
      <c r="AH75" s="167"/>
      <c r="AI75" s="167"/>
      <c r="AJ75" s="167"/>
      <c r="AK75" s="167"/>
      <c r="AL75" s="167"/>
      <c r="AM75" s="167"/>
      <c r="AN75" s="167"/>
      <c r="AO75" s="167"/>
      <c r="AP75" s="167"/>
      <c r="AQ75" s="167"/>
      <c r="AR75" s="167"/>
      <c r="AS75" s="167"/>
      <c r="AT75" s="167"/>
      <c r="AU75" s="167"/>
    </row>
    <row r="76" spans="1:47" s="126" customFormat="1">
      <c r="A76" s="186">
        <v>539</v>
      </c>
      <c r="B76" s="187"/>
      <c r="C76" s="187" t="s">
        <v>551</v>
      </c>
      <c r="D76" s="187">
        <v>3</v>
      </c>
      <c r="E76" s="187" t="s">
        <v>635</v>
      </c>
      <c r="F76" s="187"/>
      <c r="G76" s="157" t="s">
        <v>792</v>
      </c>
      <c r="H76" s="187" t="s">
        <v>682</v>
      </c>
      <c r="I76" s="153" t="s">
        <v>556</v>
      </c>
      <c r="J76" s="155" t="s">
        <v>557</v>
      </c>
      <c r="K76" s="172"/>
      <c r="L76" s="187"/>
      <c r="M76" s="187"/>
      <c r="N76" s="182"/>
      <c r="O76" s="187"/>
      <c r="P76" s="187"/>
      <c r="Q76" s="187"/>
      <c r="R76" s="187"/>
      <c r="S76" s="187"/>
      <c r="T76" s="156">
        <v>45422</v>
      </c>
      <c r="U76" s="156"/>
      <c r="V76" s="188"/>
      <c r="W76" s="187"/>
      <c r="X76" s="156" t="e">
        <f>INDEX(AB76:AZ76,MATCH(MAX(AB76:AZ76),AB76:AZ76,0))</f>
        <v>#N/A</v>
      </c>
      <c r="Y76" s="153" t="e" cm="1">
        <f t="array" ref="Y76">INDEX(AB76:AZ76,MATCH(MAX(AB76:AZ76),AB76:AZ76,0)+1)</f>
        <v>#N/A</v>
      </c>
      <c r="Z76" s="153" t="e" cm="1">
        <f t="array" ref="Z76">INDEX(AB76:AZ76,MATCH(MAX(AB76:AZ76),AB76:AZ76,0)+2)</f>
        <v>#N/A</v>
      </c>
      <c r="AA76" s="154"/>
      <c r="AB76" s="187"/>
      <c r="AC76" s="187"/>
      <c r="AD76" s="187"/>
      <c r="AE76" s="187"/>
      <c r="AF76" s="187"/>
      <c r="AG76" s="187"/>
      <c r="AH76" s="187"/>
      <c r="AI76" s="187"/>
      <c r="AJ76" s="187"/>
      <c r="AK76" s="187"/>
      <c r="AL76" s="187"/>
      <c r="AM76" s="187"/>
      <c r="AN76" s="187"/>
      <c r="AO76" s="187"/>
      <c r="AP76" s="187"/>
      <c r="AQ76" s="187"/>
      <c r="AR76" s="187"/>
      <c r="AS76" s="187"/>
      <c r="AT76" s="187"/>
      <c r="AU76" s="187"/>
    </row>
    <row r="77" spans="1:47" s="193" customFormat="1">
      <c r="A77" s="189"/>
      <c r="B77" s="190"/>
      <c r="C77" s="190"/>
      <c r="D77" s="190"/>
      <c r="E77" s="190"/>
      <c r="F77" s="190"/>
      <c r="G77" s="191"/>
      <c r="H77" s="190"/>
      <c r="I77" s="190"/>
      <c r="J77" s="190"/>
      <c r="K77" s="183"/>
      <c r="L77" s="190"/>
      <c r="M77" s="190"/>
      <c r="N77" s="184"/>
      <c r="O77" s="190"/>
      <c r="P77" s="190"/>
      <c r="Q77" s="190"/>
      <c r="R77" s="190"/>
      <c r="S77" s="190"/>
      <c r="T77" s="169"/>
      <c r="U77" s="169"/>
      <c r="V77" s="192"/>
      <c r="W77" s="190"/>
      <c r="X77" s="169"/>
      <c r="Y77" s="190"/>
      <c r="Z77" s="167"/>
      <c r="AA77" s="168"/>
      <c r="AB77" s="190"/>
      <c r="AC77" s="190"/>
      <c r="AD77" s="190"/>
      <c r="AE77" s="190"/>
      <c r="AF77" s="190"/>
      <c r="AG77" s="190"/>
      <c r="AH77" s="190"/>
      <c r="AI77" s="190"/>
      <c r="AJ77" s="190"/>
      <c r="AK77" s="190"/>
      <c r="AL77" s="190"/>
      <c r="AM77" s="190"/>
      <c r="AN77" s="190"/>
      <c r="AO77" s="190"/>
      <c r="AP77" s="190"/>
      <c r="AQ77" s="190"/>
      <c r="AR77" s="190"/>
      <c r="AS77" s="190"/>
      <c r="AT77" s="190"/>
      <c r="AU77" s="190"/>
    </row>
    <row r="78" spans="1:47" ht="17.25">
      <c r="A78" s="152">
        <v>827</v>
      </c>
      <c r="B78" s="153"/>
      <c r="C78" s="153" t="s">
        <v>564</v>
      </c>
      <c r="D78" s="153">
        <v>3</v>
      </c>
      <c r="E78" s="153" t="s">
        <v>581</v>
      </c>
      <c r="F78" s="153"/>
      <c r="G78" s="154" t="s">
        <v>793</v>
      </c>
      <c r="H78" s="153" t="s">
        <v>682</v>
      </c>
      <c r="I78" s="153" t="s">
        <v>556</v>
      </c>
      <c r="J78" s="153" t="s">
        <v>686</v>
      </c>
      <c r="K78" s="172"/>
      <c r="L78" s="153"/>
      <c r="M78" s="153"/>
      <c r="N78" s="182"/>
      <c r="O78" s="153"/>
      <c r="P78" s="153"/>
      <c r="Q78" s="153"/>
      <c r="R78" s="153"/>
      <c r="S78" s="153"/>
      <c r="T78" s="156">
        <v>45429</v>
      </c>
      <c r="U78" s="156"/>
      <c r="V78" s="156"/>
      <c r="W78" s="153"/>
      <c r="X78" s="156" t="e">
        <f>INDEX(AB78:AZ78,MATCH(MAX(AB78:AZ78),AB78:AZ78,0))</f>
        <v>#N/A</v>
      </c>
      <c r="Y78" s="153" t="e" cm="1">
        <f t="array" ref="Y78">INDEX(AB78:AZ78,MATCH(MAX(AB78:AZ78),AB78:AZ78,0)+1)</f>
        <v>#N/A</v>
      </c>
      <c r="Z78" s="153" t="e" cm="1">
        <f t="array" ref="Z78">INDEX(AB78:AZ78,MATCH(MAX(AB78:AZ78),AB78:AZ78,0)+2)</f>
        <v>#N/A</v>
      </c>
      <c r="AA78" s="174"/>
      <c r="AB78" s="194"/>
      <c r="AC78" s="153"/>
      <c r="AD78" s="153"/>
      <c r="AE78" s="153"/>
      <c r="AF78" s="153"/>
      <c r="AG78" s="153"/>
      <c r="AH78" s="153"/>
      <c r="AI78" s="153"/>
      <c r="AJ78" s="153"/>
      <c r="AK78" s="153"/>
      <c r="AL78" s="153"/>
      <c r="AM78" s="153"/>
      <c r="AN78" s="153"/>
      <c r="AO78" s="153"/>
      <c r="AP78" s="153"/>
      <c r="AQ78" s="153"/>
      <c r="AR78" s="153"/>
      <c r="AS78" s="153"/>
      <c r="AT78" s="153"/>
      <c r="AU78" s="153"/>
    </row>
    <row r="79" spans="1:47" s="170" customFormat="1" ht="17.25">
      <c r="A79" s="166"/>
      <c r="B79" s="167"/>
      <c r="C79" s="167"/>
      <c r="D79" s="167"/>
      <c r="E79" s="167"/>
      <c r="F79" s="167"/>
      <c r="G79" s="168"/>
      <c r="H79" s="167"/>
      <c r="I79" s="167"/>
      <c r="J79" s="167"/>
      <c r="K79" s="183"/>
      <c r="L79" s="167"/>
      <c r="M79" s="167"/>
      <c r="N79" s="184"/>
      <c r="O79" s="167"/>
      <c r="P79" s="167"/>
      <c r="Q79" s="167"/>
      <c r="R79" s="167"/>
      <c r="S79" s="167"/>
      <c r="T79" s="169"/>
      <c r="U79" s="169"/>
      <c r="V79" s="169"/>
      <c r="W79" s="167"/>
      <c r="X79" s="169"/>
      <c r="Y79" s="167"/>
      <c r="Z79" s="167"/>
      <c r="AA79" s="185"/>
      <c r="AB79" s="195"/>
      <c r="AC79" s="167"/>
      <c r="AD79" s="167"/>
      <c r="AE79" s="167"/>
      <c r="AF79" s="167"/>
      <c r="AG79" s="167"/>
      <c r="AH79" s="167"/>
      <c r="AI79" s="167"/>
      <c r="AJ79" s="167"/>
      <c r="AK79" s="167"/>
      <c r="AL79" s="167"/>
      <c r="AM79" s="167"/>
      <c r="AN79" s="167"/>
      <c r="AO79" s="167"/>
      <c r="AP79" s="167"/>
      <c r="AQ79" s="167"/>
      <c r="AR79" s="167"/>
      <c r="AS79" s="167"/>
      <c r="AT79" s="167"/>
      <c r="AU79" s="167"/>
    </row>
    <row r="80" spans="1:47" ht="17.25">
      <c r="A80" s="152">
        <v>1126</v>
      </c>
      <c r="B80" s="153"/>
      <c r="C80" s="153" t="s">
        <v>564</v>
      </c>
      <c r="D80" s="153">
        <v>3</v>
      </c>
      <c r="E80" s="153" t="s">
        <v>633</v>
      </c>
      <c r="F80" s="153"/>
      <c r="G80" s="154" t="s">
        <v>794</v>
      </c>
      <c r="H80" s="153" t="s">
        <v>682</v>
      </c>
      <c r="I80" s="153" t="s">
        <v>556</v>
      </c>
      <c r="J80" s="153" t="s">
        <v>686</v>
      </c>
      <c r="K80" s="172"/>
      <c r="L80" s="153"/>
      <c r="M80" s="153"/>
      <c r="N80" s="182"/>
      <c r="O80" s="153"/>
      <c r="P80" s="153"/>
      <c r="Q80" s="153"/>
      <c r="R80" s="153"/>
      <c r="S80" s="153"/>
      <c r="T80" s="156">
        <v>45429</v>
      </c>
      <c r="U80" s="156"/>
      <c r="V80" s="156"/>
      <c r="W80" s="153"/>
      <c r="X80" s="156" t="e">
        <f>INDEX(AB80:AZ80,MATCH(MAX(AB80:AZ80),AB80:AZ80,0))</f>
        <v>#N/A</v>
      </c>
      <c r="Y80" s="153" t="e" cm="1">
        <f t="array" ref="Y80">INDEX(AB80:AZ80,MATCH(MAX(AB80:AZ80),AB80:AZ80,0)+1)</f>
        <v>#N/A</v>
      </c>
      <c r="Z80" s="153" t="e" cm="1">
        <f t="array" ref="Z80">INDEX(AB80:AZ80,MATCH(MAX(AB80:AZ80),AB80:AZ80,0)+2)</f>
        <v>#N/A</v>
      </c>
      <c r="AA80" s="174"/>
      <c r="AB80" s="194"/>
      <c r="AC80" s="153"/>
      <c r="AD80" s="153"/>
      <c r="AE80" s="153"/>
      <c r="AF80" s="153"/>
      <c r="AG80" s="153"/>
      <c r="AH80" s="153"/>
      <c r="AI80" s="153"/>
      <c r="AJ80" s="153"/>
      <c r="AK80" s="153"/>
      <c r="AL80" s="153"/>
      <c r="AM80" s="153"/>
      <c r="AN80" s="153"/>
      <c r="AO80" s="153"/>
      <c r="AP80" s="153"/>
      <c r="AQ80" s="153"/>
      <c r="AR80" s="153"/>
      <c r="AS80" s="153"/>
      <c r="AT80" s="153"/>
      <c r="AU80" s="153"/>
    </row>
    <row r="81" spans="1:168" s="170" customFormat="1">
      <c r="A81" s="166"/>
      <c r="B81" s="167"/>
      <c r="C81" s="167"/>
      <c r="D81" s="167"/>
      <c r="E81" s="167"/>
      <c r="F81" s="167"/>
      <c r="G81" s="168"/>
      <c r="H81" s="167"/>
      <c r="I81" s="167"/>
      <c r="J81" s="167"/>
      <c r="K81" s="183"/>
      <c r="L81" s="167"/>
      <c r="M81" s="167"/>
      <c r="N81" s="184"/>
      <c r="O81" s="167"/>
      <c r="P81" s="167"/>
      <c r="Q81" s="167"/>
      <c r="R81" s="167"/>
      <c r="S81" s="167"/>
      <c r="T81" s="169"/>
      <c r="U81" s="169"/>
      <c r="V81" s="169"/>
      <c r="W81" s="167"/>
      <c r="X81" s="169"/>
      <c r="Y81" s="167"/>
      <c r="Z81" s="167"/>
      <c r="AA81" s="185"/>
      <c r="AB81" s="167"/>
      <c r="AC81" s="167"/>
      <c r="AD81" s="167"/>
      <c r="AE81" s="167"/>
      <c r="AF81" s="167"/>
      <c r="AG81" s="167"/>
      <c r="AH81" s="167"/>
      <c r="AI81" s="167"/>
      <c r="AJ81" s="167"/>
      <c r="AK81" s="167"/>
      <c r="AL81" s="167"/>
      <c r="AM81" s="167"/>
      <c r="AN81" s="167"/>
      <c r="AO81" s="167"/>
      <c r="AP81" s="167"/>
      <c r="AQ81" s="167"/>
      <c r="AR81" s="167"/>
      <c r="AS81" s="167"/>
      <c r="AT81" s="167"/>
      <c r="AU81" s="167"/>
    </row>
    <row r="82" spans="1:168">
      <c r="A82" s="152">
        <v>1376</v>
      </c>
      <c r="B82" s="153"/>
      <c r="C82" s="153" t="s">
        <v>564</v>
      </c>
      <c r="D82" s="153">
        <v>3</v>
      </c>
      <c r="E82" s="153" t="s">
        <v>635</v>
      </c>
      <c r="F82" s="153"/>
      <c r="G82" s="154" t="s">
        <v>795</v>
      </c>
      <c r="H82" s="153" t="s">
        <v>682</v>
      </c>
      <c r="I82" s="153" t="s">
        <v>556</v>
      </c>
      <c r="J82" s="153" t="s">
        <v>686</v>
      </c>
      <c r="K82" s="172"/>
      <c r="L82" s="153"/>
      <c r="M82" s="153"/>
      <c r="N82" s="182"/>
      <c r="O82" s="153"/>
      <c r="P82" s="153"/>
      <c r="Q82" s="153"/>
      <c r="R82" s="153"/>
      <c r="S82" s="153"/>
      <c r="T82" s="156">
        <v>45436</v>
      </c>
      <c r="U82" s="156"/>
      <c r="V82" s="156"/>
      <c r="W82" s="153"/>
      <c r="X82" s="156" t="e">
        <f>INDEX(AB82:AZ82,MATCH(MAX(AB82:AZ82),AB82:AZ82,0))</f>
        <v>#N/A</v>
      </c>
      <c r="Y82" s="153" t="e" cm="1">
        <f t="array" ref="Y82">INDEX(AB82:AZ82,MATCH(MAX(AB82:AZ82),AB82:AZ82,0)+1)</f>
        <v>#N/A</v>
      </c>
      <c r="Z82" s="153" t="e" cm="1">
        <f t="array" ref="Z82">INDEX(AB82:AZ82,MATCH(MAX(AB82:AZ82),AB82:AZ82,0)+2)</f>
        <v>#N/A</v>
      </c>
      <c r="AA82" s="174"/>
      <c r="AB82" s="153"/>
      <c r="AC82" s="153"/>
      <c r="AD82" s="153"/>
      <c r="AE82" s="153"/>
      <c r="AF82" s="153"/>
      <c r="AG82" s="153"/>
      <c r="AH82" s="153"/>
      <c r="AI82" s="153"/>
      <c r="AJ82" s="153"/>
      <c r="AK82" s="153"/>
      <c r="AL82" s="153"/>
      <c r="AM82" s="153"/>
      <c r="AN82" s="153"/>
      <c r="AO82" s="153"/>
      <c r="AP82" s="153"/>
      <c r="AQ82" s="153"/>
      <c r="AR82" s="153"/>
      <c r="AS82" s="153"/>
      <c r="AT82" s="153"/>
      <c r="AU82" s="153"/>
    </row>
    <row r="83" spans="1:168" s="170" customFormat="1">
      <c r="A83" s="166"/>
      <c r="B83" s="167"/>
      <c r="C83" s="167"/>
      <c r="D83" s="167"/>
      <c r="E83" s="167"/>
      <c r="F83" s="167"/>
      <c r="G83" s="168"/>
      <c r="H83" s="167"/>
      <c r="I83" s="167"/>
      <c r="J83" s="167"/>
      <c r="K83" s="183"/>
      <c r="L83" s="167"/>
      <c r="M83" s="167"/>
      <c r="N83" s="184"/>
      <c r="O83" s="167"/>
      <c r="P83" s="167"/>
      <c r="Q83" s="167"/>
      <c r="R83" s="167"/>
      <c r="S83" s="167"/>
      <c r="T83" s="169"/>
      <c r="U83" s="169"/>
      <c r="V83" s="169"/>
      <c r="W83" s="167"/>
      <c r="X83" s="169"/>
      <c r="Y83" s="167"/>
      <c r="Z83" s="167"/>
      <c r="AA83" s="185"/>
      <c r="AB83" s="167"/>
      <c r="AC83" s="167"/>
      <c r="AD83" s="167"/>
      <c r="AE83" s="167"/>
      <c r="AF83" s="167"/>
      <c r="AG83" s="167"/>
      <c r="AH83" s="167"/>
      <c r="AI83" s="167"/>
      <c r="AJ83" s="167"/>
      <c r="AK83" s="167"/>
      <c r="AL83" s="167"/>
      <c r="AM83" s="167"/>
      <c r="AN83" s="167"/>
      <c r="AO83" s="167"/>
      <c r="AP83" s="167"/>
      <c r="AQ83" s="167"/>
      <c r="AR83" s="167"/>
      <c r="AS83" s="167"/>
      <c r="AT83" s="167"/>
      <c r="AU83" s="167"/>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row>
    <row r="84" spans="1:168">
      <c r="A84" s="152">
        <v>1376</v>
      </c>
      <c r="B84" s="153"/>
      <c r="C84" s="153" t="s">
        <v>580</v>
      </c>
      <c r="D84" s="153">
        <v>2</v>
      </c>
      <c r="E84" s="153" t="s">
        <v>688</v>
      </c>
      <c r="F84" s="153" t="s">
        <v>796</v>
      </c>
      <c r="G84" s="154" t="s">
        <v>690</v>
      </c>
      <c r="H84" s="153" t="s">
        <v>691</v>
      </c>
      <c r="I84" s="153" t="s">
        <v>692</v>
      </c>
      <c r="J84" s="153" t="s">
        <v>693</v>
      </c>
      <c r="K84" s="172"/>
      <c r="L84" s="153"/>
      <c r="M84" s="153"/>
      <c r="N84" s="182"/>
      <c r="O84" s="153"/>
      <c r="P84" s="153"/>
      <c r="Q84" s="153"/>
      <c r="R84" s="153"/>
      <c r="S84" s="153"/>
      <c r="T84" s="156">
        <v>45443</v>
      </c>
      <c r="U84" s="156"/>
      <c r="V84" s="156"/>
      <c r="W84" s="153"/>
      <c r="X84" s="156" t="e">
        <f>INDEX(AB84:AZ84,MATCH(MAX(AB84:AZ84),AB84:AZ84,0))</f>
        <v>#N/A</v>
      </c>
      <c r="Y84" s="153" t="e" cm="1">
        <f t="array" ref="Y84">INDEX(AB84:AZ84,MATCH(MAX(AB84:AZ84),AB84:AZ84,0)+1)</f>
        <v>#N/A</v>
      </c>
      <c r="Z84" s="153" t="e" cm="1">
        <f t="array" ref="Z84">INDEX(AB84:AZ84,MATCH(MAX(AB84:AZ84),AB84:AZ84,0)+2)</f>
        <v>#N/A</v>
      </c>
      <c r="AA84" s="174"/>
      <c r="AB84" s="153"/>
      <c r="AC84" s="153"/>
      <c r="AD84" s="153"/>
      <c r="AE84" s="153"/>
      <c r="AF84" s="153"/>
      <c r="AG84" s="153"/>
      <c r="AH84" s="153"/>
      <c r="AI84" s="153"/>
      <c r="AJ84" s="153"/>
      <c r="AK84" s="153"/>
      <c r="AL84" s="153"/>
      <c r="AM84" s="153"/>
      <c r="AN84" s="153"/>
      <c r="AO84" s="153"/>
      <c r="AP84" s="153"/>
      <c r="AQ84" s="153"/>
      <c r="AR84" s="153"/>
      <c r="AS84" s="153"/>
      <c r="AT84" s="153"/>
      <c r="AU84" s="153"/>
    </row>
    <row r="85" spans="1:168">
      <c r="A85" s="152">
        <v>1376</v>
      </c>
      <c r="B85" s="153"/>
      <c r="C85" s="153" t="s">
        <v>580</v>
      </c>
      <c r="D85" s="153">
        <v>2</v>
      </c>
      <c r="E85" s="153" t="s">
        <v>688</v>
      </c>
      <c r="F85" s="153" t="s">
        <v>796</v>
      </c>
      <c r="G85" s="154" t="s">
        <v>694</v>
      </c>
      <c r="H85" s="153" t="s">
        <v>691</v>
      </c>
      <c r="I85" s="153" t="s">
        <v>692</v>
      </c>
      <c r="J85" s="153" t="s">
        <v>693</v>
      </c>
      <c r="K85" s="172"/>
      <c r="L85" s="153"/>
      <c r="M85" s="153"/>
      <c r="N85" s="182"/>
      <c r="O85" s="153"/>
      <c r="P85" s="153"/>
      <c r="Q85" s="153"/>
      <c r="R85" s="153"/>
      <c r="S85" s="153"/>
      <c r="T85" s="156">
        <v>45443</v>
      </c>
      <c r="U85" s="156"/>
      <c r="V85" s="156"/>
      <c r="W85" s="153"/>
      <c r="X85" s="156" t="e">
        <f>INDEX(AB85:AZ85,MATCH(MAX(AB85:AZ85),AB85:AZ85,0))</f>
        <v>#N/A</v>
      </c>
      <c r="Y85" s="153" t="e" cm="1">
        <f t="array" ref="Y85">INDEX(AB85:AZ85,MATCH(MAX(AB85:AZ85),AB85:AZ85,0)+1)</f>
        <v>#N/A</v>
      </c>
      <c r="Z85" s="153" t="e" cm="1">
        <f t="array" ref="Z85">INDEX(AB85:AZ85,MATCH(MAX(AB85:AZ85),AB85:AZ85,0)+2)</f>
        <v>#N/A</v>
      </c>
      <c r="AA85" s="174"/>
      <c r="AB85" s="153"/>
      <c r="AC85" s="153"/>
      <c r="AD85" s="153"/>
      <c r="AE85" s="153"/>
      <c r="AF85" s="153"/>
      <c r="AG85" s="153"/>
      <c r="AH85" s="153"/>
      <c r="AI85" s="153"/>
      <c r="AJ85" s="153"/>
      <c r="AK85" s="153"/>
      <c r="AL85" s="153"/>
      <c r="AM85" s="153"/>
      <c r="AN85" s="153"/>
      <c r="AO85" s="153"/>
      <c r="AP85" s="153"/>
      <c r="AQ85" s="153"/>
      <c r="AR85" s="153"/>
      <c r="AS85" s="153"/>
      <c r="AT85" s="153"/>
      <c r="AU85" s="153"/>
    </row>
    <row r="86" spans="1:168">
      <c r="A86" s="152">
        <v>1376</v>
      </c>
      <c r="B86" s="153"/>
      <c r="C86" s="153" t="s">
        <v>564</v>
      </c>
      <c r="D86" s="153">
        <v>2</v>
      </c>
      <c r="E86" s="153" t="s">
        <v>688</v>
      </c>
      <c r="F86" s="153" t="s">
        <v>796</v>
      </c>
      <c r="G86" s="154" t="s">
        <v>690</v>
      </c>
      <c r="H86" s="153" t="s">
        <v>691</v>
      </c>
      <c r="I86" s="153" t="s">
        <v>692</v>
      </c>
      <c r="J86" s="153" t="s">
        <v>693</v>
      </c>
      <c r="K86" s="172"/>
      <c r="L86" s="153"/>
      <c r="M86" s="153"/>
      <c r="N86" s="182"/>
      <c r="O86" s="153"/>
      <c r="P86" s="153"/>
      <c r="Q86" s="153"/>
      <c r="R86" s="153"/>
      <c r="S86" s="153"/>
      <c r="T86" s="156">
        <v>45443</v>
      </c>
      <c r="U86" s="156"/>
      <c r="V86" s="156"/>
      <c r="W86" s="153"/>
      <c r="X86" s="156" t="e">
        <f t="shared" ref="X86:X91" si="4">INDEX(AB86:AZ86,MATCH(MAX(AB86:AZ86),AB86:AZ86,0))</f>
        <v>#N/A</v>
      </c>
      <c r="Y86" s="153" t="e" cm="1">
        <f t="array" ref="Y86">INDEX(AB86:AZ86,MATCH(MAX(AB86:AZ86),AB86:AZ86,0)+1)</f>
        <v>#N/A</v>
      </c>
      <c r="Z86" s="153" t="e" cm="1">
        <f t="array" ref="Z86">INDEX(AB86:AZ86,MATCH(MAX(AB86:AZ86),AB86:AZ86,0)+2)</f>
        <v>#N/A</v>
      </c>
      <c r="AA86" s="174"/>
      <c r="AB86" s="153"/>
      <c r="AC86" s="153"/>
      <c r="AD86" s="153"/>
      <c r="AE86" s="153"/>
      <c r="AF86" s="153"/>
      <c r="AG86" s="153"/>
      <c r="AH86" s="153"/>
      <c r="AI86" s="153"/>
      <c r="AJ86" s="153"/>
      <c r="AK86" s="153"/>
      <c r="AL86" s="153"/>
      <c r="AM86" s="153"/>
      <c r="AN86" s="153"/>
      <c r="AO86" s="153"/>
      <c r="AP86" s="153"/>
      <c r="AQ86" s="153"/>
      <c r="AR86" s="153"/>
      <c r="AS86" s="153"/>
      <c r="AT86" s="153"/>
      <c r="AU86" s="153"/>
    </row>
    <row r="87" spans="1:168">
      <c r="A87" s="152">
        <v>1376</v>
      </c>
      <c r="B87" s="153"/>
      <c r="C87" s="153" t="s">
        <v>564</v>
      </c>
      <c r="D87" s="153">
        <v>2</v>
      </c>
      <c r="E87" s="153" t="s">
        <v>688</v>
      </c>
      <c r="F87" s="153" t="s">
        <v>796</v>
      </c>
      <c r="G87" s="154" t="s">
        <v>694</v>
      </c>
      <c r="H87" s="153" t="s">
        <v>691</v>
      </c>
      <c r="I87" s="153" t="s">
        <v>692</v>
      </c>
      <c r="J87" s="153" t="s">
        <v>693</v>
      </c>
      <c r="K87" s="172"/>
      <c r="L87" s="153"/>
      <c r="M87" s="153"/>
      <c r="N87" s="182"/>
      <c r="O87" s="153"/>
      <c r="P87" s="153"/>
      <c r="Q87" s="153"/>
      <c r="R87" s="153"/>
      <c r="S87" s="153"/>
      <c r="T87" s="156">
        <v>45443</v>
      </c>
      <c r="U87" s="156"/>
      <c r="V87" s="156"/>
      <c r="W87" s="153"/>
      <c r="X87" s="156" t="e">
        <f t="shared" si="4"/>
        <v>#N/A</v>
      </c>
      <c r="Y87" s="153" t="e" cm="1">
        <f t="array" ref="Y87">INDEX(AB87:AZ87,MATCH(MAX(AB87:AZ87),AB87:AZ87,0)+1)</f>
        <v>#N/A</v>
      </c>
      <c r="Z87" s="153" t="e" cm="1">
        <f t="array" ref="Z87">INDEX(AB87:AZ87,MATCH(MAX(AB87:AZ87),AB87:AZ87,0)+2)</f>
        <v>#N/A</v>
      </c>
      <c r="AA87" s="174"/>
      <c r="AB87" s="153"/>
      <c r="AC87" s="153"/>
      <c r="AD87" s="153"/>
      <c r="AE87" s="153"/>
      <c r="AF87" s="153"/>
      <c r="AG87" s="153"/>
      <c r="AH87" s="153"/>
      <c r="AI87" s="153"/>
      <c r="AJ87" s="153"/>
      <c r="AK87" s="153"/>
      <c r="AL87" s="153"/>
      <c r="AM87" s="153"/>
      <c r="AN87" s="153"/>
      <c r="AO87" s="153"/>
      <c r="AP87" s="153"/>
      <c r="AQ87" s="153"/>
      <c r="AR87" s="153"/>
      <c r="AS87" s="153"/>
      <c r="AT87" s="153"/>
      <c r="AU87" s="153"/>
    </row>
    <row r="88" spans="1:168">
      <c r="A88" s="152">
        <v>1376</v>
      </c>
      <c r="B88" s="153"/>
      <c r="C88" s="153" t="s">
        <v>564</v>
      </c>
      <c r="D88" s="153">
        <v>2</v>
      </c>
      <c r="E88" s="153" t="s">
        <v>688</v>
      </c>
      <c r="F88" s="153" t="s">
        <v>796</v>
      </c>
      <c r="G88" s="154" t="s">
        <v>694</v>
      </c>
      <c r="H88" s="153" t="s">
        <v>691</v>
      </c>
      <c r="I88" s="153" t="s">
        <v>692</v>
      </c>
      <c r="J88" s="153" t="s">
        <v>693</v>
      </c>
      <c r="K88" s="172"/>
      <c r="L88" s="153"/>
      <c r="M88" s="153"/>
      <c r="N88" s="182"/>
      <c r="O88" s="153"/>
      <c r="P88" s="153"/>
      <c r="Q88" s="153"/>
      <c r="R88" s="153"/>
      <c r="S88" s="153"/>
      <c r="T88" s="156">
        <v>45443</v>
      </c>
      <c r="U88" s="156"/>
      <c r="V88" s="156"/>
      <c r="W88" s="153"/>
      <c r="X88" s="156" t="e">
        <f t="shared" si="4"/>
        <v>#N/A</v>
      </c>
      <c r="Y88" s="153" t="e" cm="1">
        <f t="array" ref="Y88">INDEX(AB88:AZ88,MATCH(MAX(AB88:AZ88),AB88:AZ88,0)+1)</f>
        <v>#N/A</v>
      </c>
      <c r="Z88" s="153" t="e" cm="1">
        <f t="array" ref="Z88">INDEX(AB88:AZ88,MATCH(MAX(AB88:AZ88),AB88:AZ88,0)+2)</f>
        <v>#N/A</v>
      </c>
      <c r="AA88" s="174"/>
      <c r="AB88" s="153"/>
      <c r="AC88" s="153"/>
      <c r="AD88" s="153"/>
      <c r="AE88" s="153"/>
      <c r="AF88" s="153"/>
      <c r="AG88" s="153"/>
      <c r="AH88" s="153"/>
      <c r="AI88" s="153"/>
      <c r="AJ88" s="153"/>
      <c r="AK88" s="153"/>
      <c r="AL88" s="153"/>
      <c r="AM88" s="153"/>
      <c r="AN88" s="153"/>
      <c r="AO88" s="153"/>
      <c r="AP88" s="153"/>
      <c r="AQ88" s="153"/>
      <c r="AR88" s="153"/>
      <c r="AS88" s="153"/>
      <c r="AT88" s="153"/>
      <c r="AU88" s="153"/>
    </row>
    <row r="89" spans="1:168">
      <c r="A89" s="152">
        <v>1376</v>
      </c>
      <c r="B89" s="153"/>
      <c r="C89" s="153" t="s">
        <v>688</v>
      </c>
      <c r="D89" s="153">
        <v>2</v>
      </c>
      <c r="E89" s="153" t="s">
        <v>688</v>
      </c>
      <c r="F89" s="153"/>
      <c r="G89" s="154" t="s">
        <v>695</v>
      </c>
      <c r="H89" s="153" t="s">
        <v>691</v>
      </c>
      <c r="I89" s="153" t="s">
        <v>692</v>
      </c>
      <c r="J89" s="153" t="s">
        <v>693</v>
      </c>
      <c r="K89" s="172"/>
      <c r="L89" s="153"/>
      <c r="M89" s="153"/>
      <c r="N89" s="182"/>
      <c r="O89" s="153"/>
      <c r="P89" s="153"/>
      <c r="Q89" s="153"/>
      <c r="R89" s="153"/>
      <c r="S89" s="153"/>
      <c r="T89" s="156">
        <v>45443</v>
      </c>
      <c r="U89" s="156"/>
      <c r="V89" s="156"/>
      <c r="W89" s="153"/>
      <c r="X89" s="156" t="e">
        <f t="shared" si="4"/>
        <v>#N/A</v>
      </c>
      <c r="Y89" s="153" t="e" cm="1">
        <f t="array" ref="Y89">INDEX(AB89:AZ89,MATCH(MAX(AB89:AZ89),AB89:AZ89,0)+1)</f>
        <v>#N/A</v>
      </c>
      <c r="Z89" s="153" t="e" cm="1">
        <f t="array" ref="Z89">INDEX(AB89:AZ89,MATCH(MAX(AB89:AZ89),AB89:AZ89,0)+2)</f>
        <v>#N/A</v>
      </c>
      <c r="AA89" s="174"/>
      <c r="AB89" s="153"/>
      <c r="AC89" s="153"/>
      <c r="AD89" s="153"/>
      <c r="AE89" s="153"/>
      <c r="AF89" s="153"/>
      <c r="AG89" s="153"/>
      <c r="AH89" s="153"/>
      <c r="AI89" s="153"/>
      <c r="AJ89" s="153"/>
      <c r="AK89" s="153"/>
      <c r="AL89" s="153"/>
      <c r="AM89" s="153"/>
      <c r="AN89" s="153"/>
      <c r="AO89" s="153"/>
      <c r="AP89" s="153"/>
      <c r="AQ89" s="153"/>
      <c r="AR89" s="153"/>
      <c r="AS89" s="153"/>
      <c r="AT89" s="153"/>
      <c r="AU89" s="153"/>
    </row>
    <row r="90" spans="1:168">
      <c r="A90" s="152">
        <v>1376</v>
      </c>
      <c r="B90" s="153"/>
      <c r="C90" s="153" t="s">
        <v>688</v>
      </c>
      <c r="D90" s="153">
        <v>2</v>
      </c>
      <c r="E90" s="153" t="s">
        <v>688</v>
      </c>
      <c r="F90" s="153"/>
      <c r="G90" s="154" t="s">
        <v>696</v>
      </c>
      <c r="H90" s="153" t="s">
        <v>691</v>
      </c>
      <c r="I90" s="153" t="s">
        <v>692</v>
      </c>
      <c r="J90" s="153" t="s">
        <v>693</v>
      </c>
      <c r="K90" s="172"/>
      <c r="L90" s="153"/>
      <c r="M90" s="153"/>
      <c r="N90" s="182"/>
      <c r="O90" s="153"/>
      <c r="P90" s="153"/>
      <c r="Q90" s="153"/>
      <c r="R90" s="153"/>
      <c r="S90" s="153"/>
      <c r="T90" s="196" t="s">
        <v>697</v>
      </c>
      <c r="U90" s="156"/>
      <c r="V90" s="156"/>
      <c r="W90" s="153"/>
      <c r="X90" s="156" t="e">
        <f t="shared" si="4"/>
        <v>#N/A</v>
      </c>
      <c r="Y90" s="153" t="e" cm="1">
        <f t="array" ref="Y90">INDEX(AB90:AZ90,MATCH(MAX(AB90:AZ90),AB90:AZ90,0)+1)</f>
        <v>#N/A</v>
      </c>
      <c r="Z90" s="153" t="e" cm="1">
        <f t="array" ref="Z90">INDEX(AB90:AZ90,MATCH(MAX(AB90:AZ90),AB90:AZ90,0)+2)</f>
        <v>#N/A</v>
      </c>
      <c r="AA90" s="174" t="s">
        <v>577</v>
      </c>
      <c r="AB90" s="153"/>
      <c r="AC90" s="153"/>
      <c r="AD90" s="153"/>
      <c r="AE90" s="153"/>
      <c r="AF90" s="153"/>
      <c r="AG90" s="153"/>
      <c r="AH90" s="153"/>
      <c r="AI90" s="153"/>
      <c r="AJ90" s="153"/>
      <c r="AK90" s="153"/>
      <c r="AL90" s="153"/>
      <c r="AM90" s="153"/>
      <c r="AN90" s="153"/>
      <c r="AO90" s="153"/>
      <c r="AP90" s="153"/>
      <c r="AQ90" s="153"/>
      <c r="AR90" s="153"/>
      <c r="AS90" s="153"/>
      <c r="AT90" s="153"/>
      <c r="AU90" s="153"/>
    </row>
    <row r="91" spans="1:168">
      <c r="A91" s="152">
        <v>1376</v>
      </c>
      <c r="B91" s="153"/>
      <c r="C91" s="153" t="s">
        <v>688</v>
      </c>
      <c r="D91" s="153">
        <v>2</v>
      </c>
      <c r="E91" s="153" t="s">
        <v>688</v>
      </c>
      <c r="F91" s="153"/>
      <c r="G91" s="154" t="s">
        <v>698</v>
      </c>
      <c r="H91" s="153" t="s">
        <v>691</v>
      </c>
      <c r="I91" s="153" t="s">
        <v>692</v>
      </c>
      <c r="J91" s="153" t="s">
        <v>693</v>
      </c>
      <c r="K91" s="172"/>
      <c r="L91" s="153"/>
      <c r="M91" s="153"/>
      <c r="N91" s="182"/>
      <c r="O91" s="153"/>
      <c r="P91" s="153"/>
      <c r="Q91" s="153"/>
      <c r="R91" s="153"/>
      <c r="S91" s="153"/>
      <c r="T91" s="196" t="s">
        <v>697</v>
      </c>
      <c r="U91" s="156"/>
      <c r="V91" s="156"/>
      <c r="W91" s="153"/>
      <c r="X91" s="156" t="e">
        <f t="shared" si="4"/>
        <v>#N/A</v>
      </c>
      <c r="Y91" s="153" t="e" cm="1">
        <f t="array" ref="Y91">INDEX(AB91:AZ91,MATCH(MAX(AB91:AZ91),AB91:AZ91,0)+1)</f>
        <v>#N/A</v>
      </c>
      <c r="Z91" s="153" t="e" cm="1">
        <f t="array" ref="Z91">INDEX(AB91:AZ91,MATCH(MAX(AB91:AZ91),AB91:AZ91,0)+2)</f>
        <v>#N/A</v>
      </c>
      <c r="AA91" s="174" t="s">
        <v>577</v>
      </c>
      <c r="AB91" s="153"/>
      <c r="AC91" s="153"/>
      <c r="AD91" s="153"/>
      <c r="AE91" s="153"/>
      <c r="AF91" s="153"/>
      <c r="AG91" s="153"/>
      <c r="AH91" s="153"/>
      <c r="AI91" s="153"/>
      <c r="AJ91" s="153"/>
      <c r="AK91" s="153"/>
      <c r="AL91" s="153"/>
      <c r="AM91" s="153"/>
      <c r="AN91" s="153"/>
      <c r="AO91" s="153"/>
      <c r="AP91" s="153"/>
      <c r="AQ91" s="153"/>
      <c r="AR91" s="153"/>
      <c r="AS91" s="153"/>
      <c r="AT91" s="153"/>
      <c r="AU91" s="153"/>
    </row>
  </sheetData>
  <autoFilter ref="A8:AU82" xr:uid="{76E7FBF4-E94E-469D-90F4-183943E8A456}"/>
  <mergeCells count="1">
    <mergeCell ref="K6:M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2DA1-75BE-4E7B-9AEF-95CF3609FF9A}">
  <sheetPr filterMode="1">
    <tabColor theme="9" tint="-0.499984740745262"/>
    <pageSetUpPr fitToPage="1"/>
  </sheetPr>
  <dimension ref="B1:J149"/>
  <sheetViews>
    <sheetView topLeftCell="A126" zoomScale="70" zoomScaleNormal="70" workbookViewId="0">
      <selection activeCell="F127" sqref="F127"/>
    </sheetView>
  </sheetViews>
  <sheetFormatPr defaultRowHeight="24.95" customHeight="1"/>
  <cols>
    <col min="1" max="1" width="4.7109375" customWidth="1"/>
    <col min="2" max="2" width="10.28515625" style="1" customWidth="1"/>
    <col min="3" max="3" width="13.28515625" style="1" customWidth="1"/>
    <col min="4" max="4" width="13.7109375" style="1" customWidth="1"/>
    <col min="5" max="5" width="17.28515625" style="1" customWidth="1"/>
    <col min="6" max="6" width="68.140625" style="2" customWidth="1"/>
    <col min="7" max="7" width="0.140625" style="2" customWidth="1"/>
    <col min="8" max="8" width="15.7109375" style="1" customWidth="1"/>
    <col min="9" max="9" width="18.140625" style="1" customWidth="1"/>
    <col min="10" max="10" width="104.7109375" style="2" customWidth="1"/>
  </cols>
  <sheetData>
    <row r="1" spans="2:10" ht="24.95" customHeight="1" thickBot="1"/>
    <row r="2" spans="2:10" ht="24.95" customHeight="1">
      <c r="B2" s="258"/>
      <c r="C2" s="258"/>
      <c r="D2" s="259"/>
      <c r="E2" s="260" t="s">
        <v>11</v>
      </c>
      <c r="F2" s="261"/>
      <c r="G2" s="261"/>
      <c r="H2" s="262"/>
      <c r="I2" s="269"/>
      <c r="J2" s="270"/>
    </row>
    <row r="3" spans="2:10" ht="24.95" customHeight="1">
      <c r="B3" s="274"/>
      <c r="C3" s="274"/>
      <c r="D3" s="4">
        <v>1</v>
      </c>
      <c r="E3" s="263"/>
      <c r="F3" s="264"/>
      <c r="G3" s="264"/>
      <c r="H3" s="265"/>
      <c r="I3" s="271"/>
      <c r="J3" s="272"/>
    </row>
    <row r="4" spans="2:10" ht="24.95" customHeight="1">
      <c r="B4" s="276"/>
      <c r="C4" s="276"/>
      <c r="D4" s="5">
        <v>2</v>
      </c>
      <c r="E4" s="263"/>
      <c r="F4" s="264"/>
      <c r="G4" s="264"/>
      <c r="H4" s="265"/>
      <c r="I4" s="271"/>
      <c r="J4" s="272"/>
    </row>
    <row r="5" spans="2:10" ht="24.95" customHeight="1" thickBot="1">
      <c r="B5" s="278"/>
      <c r="C5" s="278"/>
      <c r="D5" s="6">
        <v>3</v>
      </c>
      <c r="E5" s="263"/>
      <c r="F5" s="264"/>
      <c r="G5" s="264"/>
      <c r="H5" s="265"/>
      <c r="I5" s="271"/>
      <c r="J5" s="272"/>
    </row>
    <row r="6" spans="2:10" ht="24.95" customHeight="1" thickBot="1">
      <c r="B6" s="280"/>
      <c r="C6" s="280"/>
      <c r="D6" s="8">
        <v>4</v>
      </c>
      <c r="E6" s="266"/>
      <c r="F6" s="267"/>
      <c r="G6" s="267"/>
      <c r="H6" s="268"/>
      <c r="I6" s="7" t="s">
        <v>1</v>
      </c>
      <c r="J6" s="14">
        <f ca="1">NOW()</f>
        <v>45401.596222222222</v>
      </c>
    </row>
    <row r="7" spans="2:10" s="11" customFormat="1" ht="79.150000000000006" customHeight="1" thickBot="1">
      <c r="B7" s="10" t="s">
        <v>0</v>
      </c>
      <c r="C7" s="10" t="s">
        <v>2</v>
      </c>
      <c r="D7" s="10" t="s">
        <v>3</v>
      </c>
      <c r="E7" s="10" t="s">
        <v>4</v>
      </c>
      <c r="F7" s="10" t="s">
        <v>5</v>
      </c>
      <c r="G7" s="10" t="s">
        <v>6</v>
      </c>
      <c r="H7" s="10" t="s">
        <v>7</v>
      </c>
      <c r="I7" s="10" t="s">
        <v>8</v>
      </c>
      <c r="J7" s="15" t="s">
        <v>9</v>
      </c>
    </row>
    <row r="8" spans="2:10" s="3" customFormat="1" ht="408.6" hidden="1" customHeight="1">
      <c r="B8" s="43">
        <v>4</v>
      </c>
      <c r="C8" s="32">
        <v>45215</v>
      </c>
      <c r="D8" s="32">
        <v>45363</v>
      </c>
      <c r="E8" s="53" t="s">
        <v>203</v>
      </c>
      <c r="F8" s="97" t="s">
        <v>363</v>
      </c>
      <c r="G8" s="44"/>
      <c r="H8" s="41">
        <v>45286</v>
      </c>
      <c r="I8" s="45" t="s">
        <v>17</v>
      </c>
      <c r="J8" s="42" t="s">
        <v>364</v>
      </c>
    </row>
    <row r="9" spans="2:10" s="3" customFormat="1" ht="409.5" hidden="1">
      <c r="B9" s="16">
        <v>4</v>
      </c>
      <c r="C9" s="18">
        <v>45237</v>
      </c>
      <c r="D9" s="18">
        <v>45335</v>
      </c>
      <c r="E9" s="53" t="s">
        <v>168</v>
      </c>
      <c r="F9" s="20" t="s">
        <v>36</v>
      </c>
      <c r="G9" s="46"/>
      <c r="H9" s="41" t="s">
        <v>112</v>
      </c>
      <c r="I9" s="19" t="s">
        <v>18</v>
      </c>
      <c r="J9" s="42" t="s">
        <v>228</v>
      </c>
    </row>
    <row r="10" spans="2:10" s="3" customFormat="1" ht="204.75" hidden="1">
      <c r="B10" s="16">
        <v>4</v>
      </c>
      <c r="C10" s="18">
        <v>45237</v>
      </c>
      <c r="D10" s="18">
        <v>45335</v>
      </c>
      <c r="E10" s="53" t="s">
        <v>168</v>
      </c>
      <c r="F10" s="47" t="s">
        <v>113</v>
      </c>
      <c r="G10" s="46"/>
      <c r="H10" s="41" t="s">
        <v>114</v>
      </c>
      <c r="I10" s="19" t="s">
        <v>19</v>
      </c>
      <c r="J10" s="42" t="s">
        <v>28</v>
      </c>
    </row>
    <row r="11" spans="2:10" s="3" customFormat="1" ht="114" hidden="1" customHeight="1">
      <c r="B11" s="16">
        <v>4</v>
      </c>
      <c r="C11" s="22">
        <v>45239</v>
      </c>
      <c r="D11" s="22">
        <v>45321</v>
      </c>
      <c r="E11" s="77" t="s">
        <v>30</v>
      </c>
      <c r="F11" s="24" t="s">
        <v>37</v>
      </c>
      <c r="G11" s="48"/>
      <c r="H11" s="41">
        <v>45286</v>
      </c>
      <c r="I11" s="17" t="s">
        <v>16</v>
      </c>
      <c r="J11" s="49" t="s">
        <v>188</v>
      </c>
    </row>
    <row r="12" spans="2:10" s="3" customFormat="1" ht="252" hidden="1">
      <c r="B12" s="16">
        <v>4</v>
      </c>
      <c r="C12" s="22">
        <v>45240</v>
      </c>
      <c r="D12" s="22">
        <v>45302</v>
      </c>
      <c r="E12" s="53" t="s">
        <v>31</v>
      </c>
      <c r="F12" s="24" t="s">
        <v>38</v>
      </c>
      <c r="G12" s="50"/>
      <c r="H12" s="41" t="s">
        <v>116</v>
      </c>
      <c r="I12" s="25" t="s">
        <v>18</v>
      </c>
      <c r="J12" s="21" t="s">
        <v>115</v>
      </c>
    </row>
    <row r="13" spans="2:10" s="3" customFormat="1" ht="267.75" hidden="1">
      <c r="B13" s="16">
        <v>4</v>
      </c>
      <c r="C13" s="22">
        <v>45240</v>
      </c>
      <c r="D13" s="22">
        <v>45300</v>
      </c>
      <c r="E13" s="80" t="s">
        <v>31</v>
      </c>
      <c r="F13" s="51" t="s">
        <v>39</v>
      </c>
      <c r="G13" s="52"/>
      <c r="H13" s="53">
        <v>45286</v>
      </c>
      <c r="I13" s="54" t="s">
        <v>18</v>
      </c>
      <c r="J13" s="42" t="s">
        <v>52</v>
      </c>
    </row>
    <row r="14" spans="2:10" ht="63" hidden="1">
      <c r="B14" s="16">
        <v>4</v>
      </c>
      <c r="C14" s="22">
        <v>45251</v>
      </c>
      <c r="D14" s="22">
        <v>45300</v>
      </c>
      <c r="E14" s="80" t="s">
        <v>32</v>
      </c>
      <c r="F14" s="56" t="s">
        <v>40</v>
      </c>
      <c r="G14" s="57"/>
      <c r="H14" s="53">
        <v>45286</v>
      </c>
      <c r="I14" s="58" t="s">
        <v>20</v>
      </c>
      <c r="J14" s="42" t="s">
        <v>117</v>
      </c>
    </row>
    <row r="15" spans="2:10" ht="126" hidden="1">
      <c r="B15" s="16">
        <v>4</v>
      </c>
      <c r="C15" s="22">
        <v>45251</v>
      </c>
      <c r="D15" s="59"/>
      <c r="E15" s="98" t="s">
        <v>15</v>
      </c>
      <c r="F15" s="99" t="s">
        <v>41</v>
      </c>
      <c r="G15" s="100"/>
      <c r="H15" s="94">
        <v>45286</v>
      </c>
      <c r="I15" s="95" t="s">
        <v>21</v>
      </c>
      <c r="J15" s="96" t="s">
        <v>22</v>
      </c>
    </row>
    <row r="16" spans="2:10" ht="189" hidden="1">
      <c r="B16" s="16">
        <v>4</v>
      </c>
      <c r="C16" s="22">
        <v>45272</v>
      </c>
      <c r="D16" s="22"/>
      <c r="E16" s="102" t="s">
        <v>31</v>
      </c>
      <c r="F16" s="103" t="s">
        <v>186</v>
      </c>
      <c r="G16" s="100"/>
      <c r="H16" s="104">
        <v>44929</v>
      </c>
      <c r="I16" s="105" t="s">
        <v>18</v>
      </c>
      <c r="J16" s="106" t="s">
        <v>187</v>
      </c>
    </row>
    <row r="17" spans="2:10" ht="109.9" hidden="1" customHeight="1">
      <c r="B17" s="16">
        <v>4</v>
      </c>
      <c r="C17" s="22">
        <v>45264</v>
      </c>
      <c r="D17" s="22">
        <v>45321</v>
      </c>
      <c r="E17" s="53" t="s">
        <v>31</v>
      </c>
      <c r="F17" s="24" t="s">
        <v>42</v>
      </c>
      <c r="G17" s="50"/>
      <c r="H17" s="41">
        <v>45280</v>
      </c>
      <c r="I17" s="25" t="s">
        <v>18</v>
      </c>
      <c r="J17" s="42" t="s">
        <v>189</v>
      </c>
    </row>
    <row r="18" spans="2:10" ht="110.25" hidden="1">
      <c r="B18" s="16">
        <v>4</v>
      </c>
      <c r="C18" s="22">
        <v>45275</v>
      </c>
      <c r="D18" s="22">
        <v>45363</v>
      </c>
      <c r="E18" s="53" t="s">
        <v>32</v>
      </c>
      <c r="F18" s="24" t="s">
        <v>190</v>
      </c>
      <c r="G18" s="50"/>
      <c r="H18" s="41">
        <v>45286</v>
      </c>
      <c r="I18" s="25" t="s">
        <v>23</v>
      </c>
      <c r="J18" s="62" t="s">
        <v>319</v>
      </c>
    </row>
    <row r="19" spans="2:10" ht="54.6" hidden="1" customHeight="1">
      <c r="B19" s="16">
        <v>4</v>
      </c>
      <c r="C19" s="22">
        <v>45279</v>
      </c>
      <c r="D19" s="22">
        <v>45307</v>
      </c>
      <c r="E19" s="53" t="s">
        <v>32</v>
      </c>
      <c r="F19" s="20" t="s">
        <v>43</v>
      </c>
      <c r="G19" s="50"/>
      <c r="H19" s="41">
        <v>44935</v>
      </c>
      <c r="I19" s="25" t="s">
        <v>24</v>
      </c>
      <c r="J19" s="63" t="s">
        <v>118</v>
      </c>
    </row>
    <row r="20" spans="2:10" ht="78.75" hidden="1">
      <c r="B20" s="16">
        <v>4</v>
      </c>
      <c r="C20" s="22">
        <v>45279</v>
      </c>
      <c r="D20" s="22"/>
      <c r="E20" s="98" t="s">
        <v>31</v>
      </c>
      <c r="F20" s="99" t="s">
        <v>44</v>
      </c>
      <c r="G20" s="100"/>
      <c r="H20" s="94">
        <v>45286</v>
      </c>
      <c r="I20" s="101" t="s">
        <v>19</v>
      </c>
      <c r="J20" s="107" t="s">
        <v>148</v>
      </c>
    </row>
    <row r="21" spans="2:10" ht="47.25" hidden="1">
      <c r="B21" s="16">
        <v>4</v>
      </c>
      <c r="C21" s="22">
        <v>45286</v>
      </c>
      <c r="D21" s="22">
        <v>45307</v>
      </c>
      <c r="E21" s="53" t="s">
        <v>31</v>
      </c>
      <c r="F21" s="24" t="s">
        <v>51</v>
      </c>
      <c r="G21" s="50"/>
      <c r="H21" s="41">
        <v>45286</v>
      </c>
      <c r="I21" s="25" t="s">
        <v>19</v>
      </c>
      <c r="J21" s="42" t="s">
        <v>26</v>
      </c>
    </row>
    <row r="22" spans="2:10" ht="38.25" hidden="1" customHeight="1">
      <c r="B22" s="16">
        <v>4</v>
      </c>
      <c r="C22" s="22">
        <v>45281</v>
      </c>
      <c r="D22" s="22"/>
      <c r="E22" s="98" t="s">
        <v>20</v>
      </c>
      <c r="F22" s="99" t="s">
        <v>45</v>
      </c>
      <c r="G22" s="100"/>
      <c r="H22" s="94">
        <v>45286</v>
      </c>
      <c r="I22" s="101" t="s">
        <v>15</v>
      </c>
      <c r="J22" s="108" t="s">
        <v>173</v>
      </c>
    </row>
    <row r="23" spans="2:10" ht="106.15" hidden="1" customHeight="1">
      <c r="B23" s="16">
        <v>4</v>
      </c>
      <c r="C23" s="22">
        <v>45281</v>
      </c>
      <c r="D23" s="22">
        <v>45363</v>
      </c>
      <c r="E23" s="53" t="s">
        <v>121</v>
      </c>
      <c r="F23" s="24" t="s">
        <v>249</v>
      </c>
      <c r="G23" s="50"/>
      <c r="H23" s="41">
        <v>45286</v>
      </c>
      <c r="I23" s="25" t="s">
        <v>366</v>
      </c>
      <c r="J23" s="109" t="s">
        <v>365</v>
      </c>
    </row>
    <row r="24" spans="2:10" ht="45" hidden="1" customHeight="1">
      <c r="B24" s="16">
        <v>4</v>
      </c>
      <c r="C24" s="22">
        <v>45281</v>
      </c>
      <c r="D24" s="22">
        <v>45300</v>
      </c>
      <c r="E24" s="80" t="s">
        <v>33</v>
      </c>
      <c r="F24" s="24" t="s">
        <v>46</v>
      </c>
      <c r="G24" s="24"/>
      <c r="H24" s="41"/>
      <c r="I24" s="25" t="s">
        <v>25</v>
      </c>
      <c r="J24" s="21"/>
    </row>
    <row r="25" spans="2:10" ht="40.5" hidden="1" customHeight="1">
      <c r="B25" s="16">
        <v>4</v>
      </c>
      <c r="C25" s="22">
        <v>45281</v>
      </c>
      <c r="D25" s="22">
        <v>45300</v>
      </c>
      <c r="E25" s="80"/>
      <c r="F25" s="24" t="s">
        <v>47</v>
      </c>
      <c r="G25" s="24"/>
      <c r="H25" s="41"/>
      <c r="I25" s="25"/>
      <c r="J25" s="21"/>
    </row>
    <row r="26" spans="2:10" ht="31.5" hidden="1">
      <c r="B26" s="16">
        <v>4</v>
      </c>
      <c r="C26" s="22">
        <v>45281</v>
      </c>
      <c r="D26" s="22"/>
      <c r="E26" s="80" t="s">
        <v>119</v>
      </c>
      <c r="F26" s="24" t="s">
        <v>48</v>
      </c>
      <c r="G26" s="24"/>
      <c r="H26" s="41">
        <v>45286</v>
      </c>
      <c r="I26" s="25" t="s">
        <v>19</v>
      </c>
      <c r="J26" s="21" t="s">
        <v>27</v>
      </c>
    </row>
    <row r="27" spans="2:10" ht="41.25" hidden="1" customHeight="1">
      <c r="B27" s="16">
        <v>4</v>
      </c>
      <c r="C27" s="22">
        <v>45286</v>
      </c>
      <c r="D27" s="22">
        <v>45307</v>
      </c>
      <c r="E27" s="53" t="s">
        <v>15</v>
      </c>
      <c r="F27" s="24" t="s">
        <v>49</v>
      </c>
      <c r="G27" s="24"/>
      <c r="H27" s="41">
        <v>44935</v>
      </c>
      <c r="I27" s="25" t="s">
        <v>150</v>
      </c>
      <c r="J27" s="21" t="s">
        <v>149</v>
      </c>
    </row>
    <row r="28" spans="2:10" ht="173.25" hidden="1">
      <c r="B28" s="16">
        <v>4</v>
      </c>
      <c r="C28" s="22">
        <v>45286</v>
      </c>
      <c r="D28" s="22">
        <v>45356</v>
      </c>
      <c r="E28" s="77" t="s">
        <v>15</v>
      </c>
      <c r="F28" s="24" t="s">
        <v>129</v>
      </c>
      <c r="G28" s="24"/>
      <c r="H28" s="41">
        <v>44935</v>
      </c>
      <c r="I28" s="25" t="s">
        <v>20</v>
      </c>
      <c r="J28" s="21" t="s">
        <v>320</v>
      </c>
    </row>
    <row r="29" spans="2:10" ht="33" hidden="1" customHeight="1">
      <c r="B29" s="16">
        <v>4</v>
      </c>
      <c r="C29" s="22">
        <v>45286</v>
      </c>
      <c r="D29" s="22">
        <v>45300</v>
      </c>
      <c r="E29" s="81" t="s">
        <v>34</v>
      </c>
      <c r="F29" s="24" t="s">
        <v>50</v>
      </c>
      <c r="G29" s="24"/>
      <c r="H29" s="26">
        <v>44935</v>
      </c>
      <c r="I29" s="25" t="s">
        <v>15</v>
      </c>
      <c r="J29" s="21"/>
    </row>
    <row r="30" spans="2:10" ht="31.5" hidden="1">
      <c r="B30" s="16">
        <v>4</v>
      </c>
      <c r="C30" s="32">
        <v>45300</v>
      </c>
      <c r="D30" s="32">
        <v>45307</v>
      </c>
      <c r="E30" s="33" t="s">
        <v>121</v>
      </c>
      <c r="F30" s="24" t="s">
        <v>122</v>
      </c>
      <c r="G30" s="24"/>
      <c r="H30" s="26"/>
      <c r="I30" s="25"/>
      <c r="J30" s="21"/>
    </row>
    <row r="31" spans="2:10" ht="24.95" hidden="1" customHeight="1">
      <c r="B31" s="16">
        <v>4</v>
      </c>
      <c r="C31" s="22">
        <v>45300</v>
      </c>
      <c r="D31" s="22"/>
      <c r="E31" s="23" t="s">
        <v>119</v>
      </c>
      <c r="F31" s="24" t="s">
        <v>123</v>
      </c>
      <c r="G31" s="24"/>
      <c r="H31" s="26"/>
      <c r="I31" s="25"/>
      <c r="J31" s="21" t="s">
        <v>151</v>
      </c>
    </row>
    <row r="32" spans="2:10" ht="57.6" hidden="1" customHeight="1">
      <c r="B32" s="16">
        <v>4</v>
      </c>
      <c r="C32" s="22">
        <v>45307</v>
      </c>
      <c r="D32" s="34">
        <v>45321</v>
      </c>
      <c r="E32" s="65" t="s">
        <v>121</v>
      </c>
      <c r="F32" s="24" t="s">
        <v>152</v>
      </c>
      <c r="G32" s="24"/>
      <c r="H32" s="26"/>
      <c r="I32" s="25" t="s">
        <v>33</v>
      </c>
      <c r="J32" s="21" t="s">
        <v>191</v>
      </c>
    </row>
    <row r="33" spans="2:10" ht="110.45" hidden="1" customHeight="1">
      <c r="B33" s="16">
        <v>4</v>
      </c>
      <c r="C33" s="22">
        <v>45307</v>
      </c>
      <c r="D33" s="22">
        <v>45363</v>
      </c>
      <c r="E33" s="23" t="s">
        <v>32</v>
      </c>
      <c r="F33" s="24" t="s">
        <v>153</v>
      </c>
      <c r="G33" s="24"/>
      <c r="H33" s="26"/>
      <c r="I33" s="25"/>
      <c r="J33" s="21" t="s">
        <v>328</v>
      </c>
    </row>
    <row r="34" spans="2:10" ht="24.95" hidden="1" customHeight="1">
      <c r="B34" s="16">
        <v>4</v>
      </c>
      <c r="C34" s="22">
        <v>45307</v>
      </c>
      <c r="D34" s="22"/>
      <c r="E34" s="23" t="s">
        <v>33</v>
      </c>
      <c r="F34" s="24" t="s">
        <v>154</v>
      </c>
      <c r="G34" s="24"/>
      <c r="H34" s="26"/>
      <c r="I34" s="25"/>
      <c r="J34" s="21"/>
    </row>
    <row r="35" spans="2:10" ht="88.9" hidden="1" customHeight="1">
      <c r="B35" s="16">
        <v>4</v>
      </c>
      <c r="C35" s="22">
        <v>45310</v>
      </c>
      <c r="D35" s="22">
        <v>45321</v>
      </c>
      <c r="E35" s="23" t="s">
        <v>33</v>
      </c>
      <c r="F35" s="24" t="s">
        <v>161</v>
      </c>
      <c r="G35" s="24"/>
      <c r="H35" s="26"/>
      <c r="I35" s="25"/>
      <c r="J35" s="21" t="s">
        <v>198</v>
      </c>
    </row>
    <row r="36" spans="2:10" ht="117" hidden="1" customHeight="1">
      <c r="B36" s="16">
        <v>4</v>
      </c>
      <c r="C36" s="22">
        <v>45313</v>
      </c>
      <c r="D36" s="22">
        <v>45321</v>
      </c>
      <c r="E36" s="23" t="s">
        <v>30</v>
      </c>
      <c r="F36" s="24" t="s">
        <v>163</v>
      </c>
      <c r="G36" s="24"/>
      <c r="H36" s="26"/>
      <c r="I36" s="17" t="s">
        <v>16</v>
      </c>
      <c r="J36" s="21" t="s">
        <v>192</v>
      </c>
    </row>
    <row r="37" spans="2:10" ht="39" hidden="1" customHeight="1">
      <c r="B37" s="16">
        <v>4</v>
      </c>
      <c r="C37" s="22">
        <v>45314</v>
      </c>
      <c r="D37" s="22"/>
      <c r="E37" s="23" t="s">
        <v>15</v>
      </c>
      <c r="F37" s="24" t="s">
        <v>164</v>
      </c>
      <c r="G37" s="24"/>
      <c r="H37" s="26"/>
      <c r="I37" s="25"/>
      <c r="J37" s="21" t="s">
        <v>174</v>
      </c>
    </row>
    <row r="38" spans="2:10" ht="36" hidden="1" customHeight="1">
      <c r="B38" s="16">
        <v>4</v>
      </c>
      <c r="C38" s="22">
        <v>45314</v>
      </c>
      <c r="D38" s="22">
        <v>45321</v>
      </c>
      <c r="E38" s="23" t="s">
        <v>30</v>
      </c>
      <c r="F38" s="35" t="s">
        <v>165</v>
      </c>
      <c r="G38" s="24"/>
      <c r="H38" s="26"/>
      <c r="I38" s="25" t="s">
        <v>150</v>
      </c>
      <c r="J38" s="82" t="s">
        <v>193</v>
      </c>
    </row>
    <row r="39" spans="2:10" ht="87.6" hidden="1" customHeight="1">
      <c r="B39" s="16">
        <v>4</v>
      </c>
      <c r="C39" s="22">
        <v>45314</v>
      </c>
      <c r="D39" s="22">
        <v>45321</v>
      </c>
      <c r="E39" s="23" t="s">
        <v>168</v>
      </c>
      <c r="F39" s="24" t="s">
        <v>169</v>
      </c>
      <c r="G39" s="24"/>
      <c r="H39" s="26"/>
      <c r="I39" s="25" t="s">
        <v>19</v>
      </c>
      <c r="J39" s="21" t="s">
        <v>167</v>
      </c>
    </row>
    <row r="40" spans="2:10" ht="47.25" hidden="1">
      <c r="B40" s="16">
        <v>4</v>
      </c>
      <c r="C40" s="22">
        <v>45314</v>
      </c>
      <c r="D40" s="22">
        <v>45343</v>
      </c>
      <c r="E40" s="23" t="s">
        <v>15</v>
      </c>
      <c r="F40" s="24" t="s">
        <v>170</v>
      </c>
      <c r="G40" s="24"/>
      <c r="H40" s="26"/>
      <c r="I40" s="25" t="s">
        <v>30</v>
      </c>
      <c r="J40" s="21" t="s">
        <v>250</v>
      </c>
    </row>
    <row r="41" spans="2:10" ht="63" hidden="1">
      <c r="B41" s="16">
        <v>4</v>
      </c>
      <c r="C41" s="22">
        <v>45314</v>
      </c>
      <c r="D41" s="22">
        <v>45356</v>
      </c>
      <c r="E41" s="23" t="s">
        <v>15</v>
      </c>
      <c r="F41" s="24" t="s">
        <v>171</v>
      </c>
      <c r="G41" s="24"/>
      <c r="H41" s="26"/>
      <c r="I41" s="25" t="s">
        <v>172</v>
      </c>
      <c r="J41" s="21" t="s">
        <v>329</v>
      </c>
    </row>
    <row r="42" spans="2:10" ht="46.9" hidden="1" customHeight="1">
      <c r="B42" s="16">
        <v>4</v>
      </c>
      <c r="C42" s="22">
        <v>45314</v>
      </c>
      <c r="D42" s="22">
        <v>45328</v>
      </c>
      <c r="E42" s="23" t="s">
        <v>32</v>
      </c>
      <c r="F42" s="24" t="s">
        <v>200</v>
      </c>
      <c r="G42" s="24"/>
      <c r="H42" s="26"/>
      <c r="I42" s="25" t="s">
        <v>96</v>
      </c>
      <c r="J42" s="21" t="s">
        <v>201</v>
      </c>
    </row>
    <row r="43" spans="2:10" ht="49.15" hidden="1" customHeight="1">
      <c r="B43" s="16">
        <v>4</v>
      </c>
      <c r="C43" s="22">
        <v>45314</v>
      </c>
      <c r="D43" s="22">
        <v>45321</v>
      </c>
      <c r="E43" s="23" t="s">
        <v>32</v>
      </c>
      <c r="F43" s="24" t="s">
        <v>185</v>
      </c>
      <c r="G43" s="24"/>
      <c r="H43" s="26"/>
      <c r="I43" s="25" t="s">
        <v>96</v>
      </c>
      <c r="J43" s="21" t="s">
        <v>202</v>
      </c>
    </row>
    <row r="44" spans="2:10" ht="63" hidden="1">
      <c r="B44" s="16">
        <v>4</v>
      </c>
      <c r="C44" s="22">
        <v>45317</v>
      </c>
      <c r="D44" s="22">
        <v>45335</v>
      </c>
      <c r="E44" s="23" t="s">
        <v>168</v>
      </c>
      <c r="F44" s="24" t="s">
        <v>197</v>
      </c>
      <c r="G44" s="24"/>
      <c r="H44" s="26" t="s">
        <v>229</v>
      </c>
      <c r="I44" s="25"/>
      <c r="J44" s="21" t="s">
        <v>251</v>
      </c>
    </row>
    <row r="45" spans="2:10" ht="51" hidden="1" customHeight="1">
      <c r="B45" s="16">
        <v>4</v>
      </c>
      <c r="C45" s="22">
        <v>45321</v>
      </c>
      <c r="D45" s="22">
        <v>45342</v>
      </c>
      <c r="E45" s="23" t="s">
        <v>203</v>
      </c>
      <c r="F45" s="24" t="s">
        <v>204</v>
      </c>
      <c r="G45" s="24"/>
      <c r="H45" s="26"/>
      <c r="I45" s="25"/>
      <c r="J45" s="21" t="s">
        <v>295</v>
      </c>
    </row>
    <row r="46" spans="2:10" ht="49.15" hidden="1" customHeight="1">
      <c r="B46" s="16">
        <v>4</v>
      </c>
      <c r="C46" s="22">
        <v>45321</v>
      </c>
      <c r="D46" s="22">
        <v>45342</v>
      </c>
      <c r="E46" s="23" t="s">
        <v>121</v>
      </c>
      <c r="F46" s="24" t="s">
        <v>205</v>
      </c>
      <c r="G46" s="24"/>
      <c r="H46" s="26"/>
      <c r="I46" s="25"/>
      <c r="J46" s="21" t="s">
        <v>252</v>
      </c>
    </row>
    <row r="47" spans="2:10" ht="24.95" hidden="1" customHeight="1">
      <c r="B47" s="16">
        <v>4</v>
      </c>
      <c r="C47" s="22">
        <v>45324</v>
      </c>
      <c r="D47" s="22">
        <v>45335</v>
      </c>
      <c r="E47" s="23" t="s">
        <v>168</v>
      </c>
      <c r="F47" s="24" t="s">
        <v>226</v>
      </c>
      <c r="G47" s="24"/>
      <c r="H47" s="26"/>
      <c r="I47" s="25" t="s">
        <v>227</v>
      </c>
      <c r="J47" s="21" t="s">
        <v>231</v>
      </c>
    </row>
    <row r="48" spans="2:10" ht="39" hidden="1" customHeight="1">
      <c r="B48" s="16">
        <v>4</v>
      </c>
      <c r="C48" s="22">
        <v>45314</v>
      </c>
      <c r="D48" s="22">
        <v>45363</v>
      </c>
      <c r="E48" s="23" t="s">
        <v>168</v>
      </c>
      <c r="F48" s="24" t="s">
        <v>182</v>
      </c>
      <c r="G48" s="24"/>
      <c r="H48" s="26"/>
      <c r="I48" s="25" t="s">
        <v>16</v>
      </c>
      <c r="J48" s="21" t="s">
        <v>296</v>
      </c>
    </row>
    <row r="49" spans="2:10" ht="37.15" hidden="1" customHeight="1">
      <c r="B49" s="16">
        <v>4</v>
      </c>
      <c r="C49" s="22">
        <v>45328</v>
      </c>
      <c r="D49" s="22">
        <v>45335</v>
      </c>
      <c r="E49" s="23" t="s">
        <v>15</v>
      </c>
      <c r="F49" s="20" t="s">
        <v>232</v>
      </c>
      <c r="G49" s="20"/>
      <c r="H49" s="26"/>
      <c r="I49" s="25"/>
      <c r="J49" s="27"/>
    </row>
    <row r="50" spans="2:10" ht="50.25" customHeight="1">
      <c r="B50" s="16">
        <v>3</v>
      </c>
      <c r="C50" s="22">
        <v>45335</v>
      </c>
      <c r="D50" s="22"/>
      <c r="E50" s="23" t="s">
        <v>168</v>
      </c>
      <c r="F50" s="24" t="s">
        <v>297</v>
      </c>
      <c r="G50" s="20"/>
      <c r="H50" s="119">
        <v>45370</v>
      </c>
      <c r="I50" s="25" t="s">
        <v>33</v>
      </c>
      <c r="J50" s="21" t="s">
        <v>977</v>
      </c>
    </row>
    <row r="51" spans="2:10" ht="24.95" hidden="1" customHeight="1">
      <c r="B51" s="16">
        <v>4</v>
      </c>
      <c r="C51" s="22">
        <v>45335</v>
      </c>
      <c r="D51" s="22">
        <v>45342</v>
      </c>
      <c r="E51" s="23" t="s">
        <v>168</v>
      </c>
      <c r="F51" s="20" t="s">
        <v>253</v>
      </c>
      <c r="G51" s="66"/>
      <c r="H51" s="26"/>
      <c r="I51" s="25"/>
      <c r="J51" s="21"/>
    </row>
    <row r="52" spans="2:10" ht="47.25" hidden="1">
      <c r="B52" s="16">
        <v>4</v>
      </c>
      <c r="C52" s="22">
        <v>45335</v>
      </c>
      <c r="D52" s="22">
        <v>45349</v>
      </c>
      <c r="E52" s="23" t="s">
        <v>203</v>
      </c>
      <c r="F52" s="24" t="s">
        <v>254</v>
      </c>
      <c r="G52" s="20"/>
      <c r="H52" s="67"/>
      <c r="I52" s="25" t="s">
        <v>150</v>
      </c>
      <c r="J52" s="21" t="s">
        <v>330</v>
      </c>
    </row>
    <row r="53" spans="2:10" ht="81.75" hidden="1" customHeight="1">
      <c r="B53" s="16">
        <v>4</v>
      </c>
      <c r="C53" s="22">
        <v>45335</v>
      </c>
      <c r="D53" s="22">
        <v>45369</v>
      </c>
      <c r="E53" s="23" t="s">
        <v>121</v>
      </c>
      <c r="F53" s="24" t="s">
        <v>428</v>
      </c>
      <c r="G53" s="20"/>
      <c r="H53" s="67"/>
      <c r="I53" s="25"/>
      <c r="J53" s="27" t="s">
        <v>427</v>
      </c>
    </row>
    <row r="54" spans="2:10" ht="48.6" hidden="1" customHeight="1">
      <c r="B54" s="16">
        <v>4</v>
      </c>
      <c r="C54" s="22">
        <v>45337</v>
      </c>
      <c r="D54" s="22">
        <v>45363</v>
      </c>
      <c r="E54" s="23" t="s">
        <v>32</v>
      </c>
      <c r="F54" s="47" t="s">
        <v>288</v>
      </c>
      <c r="G54" s="20"/>
      <c r="H54" s="67"/>
      <c r="I54" s="25" t="s">
        <v>298</v>
      </c>
      <c r="J54" s="21" t="s">
        <v>367</v>
      </c>
    </row>
    <row r="55" spans="2:10" ht="35.450000000000003" hidden="1" customHeight="1">
      <c r="B55" s="16">
        <v>4</v>
      </c>
      <c r="C55" s="22">
        <v>45341</v>
      </c>
      <c r="D55" s="22">
        <v>45363</v>
      </c>
      <c r="E55" s="22" t="s">
        <v>168</v>
      </c>
      <c r="F55" s="24" t="s">
        <v>291</v>
      </c>
      <c r="G55" s="20"/>
      <c r="H55" s="67"/>
      <c r="I55" s="25" t="s">
        <v>168</v>
      </c>
      <c r="J55" s="21" t="s">
        <v>368</v>
      </c>
    </row>
    <row r="56" spans="2:10" ht="60.75" hidden="1" customHeight="1">
      <c r="B56" s="16">
        <v>4</v>
      </c>
      <c r="C56" s="22">
        <v>45341</v>
      </c>
      <c r="D56" s="22">
        <v>45363</v>
      </c>
      <c r="E56" s="22" t="s">
        <v>32</v>
      </c>
      <c r="F56" s="24" t="s">
        <v>292</v>
      </c>
      <c r="G56" s="20"/>
      <c r="H56" s="67"/>
      <c r="I56" s="25"/>
      <c r="J56" s="21" t="s">
        <v>425</v>
      </c>
    </row>
    <row r="57" spans="2:10" ht="24.95" hidden="1" customHeight="1">
      <c r="B57" s="16">
        <v>4</v>
      </c>
      <c r="C57" s="22">
        <v>45342</v>
      </c>
      <c r="D57" s="22">
        <v>45349</v>
      </c>
      <c r="E57" s="22" t="s">
        <v>33</v>
      </c>
      <c r="F57" s="24" t="s">
        <v>299</v>
      </c>
      <c r="G57" s="20"/>
      <c r="H57" s="67"/>
      <c r="I57" s="25"/>
      <c r="J57" s="21" t="s">
        <v>300</v>
      </c>
    </row>
    <row r="58" spans="2:10" ht="24.95" hidden="1" customHeight="1">
      <c r="B58" s="16">
        <v>4</v>
      </c>
      <c r="C58" s="22">
        <v>45342</v>
      </c>
      <c r="D58" s="22">
        <v>45384</v>
      </c>
      <c r="E58" s="22" t="s">
        <v>203</v>
      </c>
      <c r="F58" s="24" t="s">
        <v>301</v>
      </c>
      <c r="G58" s="20"/>
      <c r="H58" s="67"/>
      <c r="I58" s="25" t="s">
        <v>240</v>
      </c>
      <c r="J58" s="21" t="s">
        <v>331</v>
      </c>
    </row>
    <row r="59" spans="2:10" ht="24.95" hidden="1" customHeight="1">
      <c r="B59" s="16">
        <v>4</v>
      </c>
      <c r="C59" s="22">
        <v>45342</v>
      </c>
      <c r="D59" s="22">
        <v>45363</v>
      </c>
      <c r="E59" s="22" t="s">
        <v>303</v>
      </c>
      <c r="F59" s="24" t="s">
        <v>302</v>
      </c>
      <c r="G59" s="20"/>
      <c r="H59" s="67"/>
      <c r="I59" s="25" t="s">
        <v>15</v>
      </c>
      <c r="J59" s="21"/>
    </row>
    <row r="60" spans="2:10" ht="47.25" hidden="1">
      <c r="B60" s="16">
        <v>4</v>
      </c>
      <c r="C60" s="22">
        <v>45342</v>
      </c>
      <c r="D60" s="22">
        <v>45370</v>
      </c>
      <c r="E60" s="22" t="s">
        <v>15</v>
      </c>
      <c r="F60" s="24" t="s">
        <v>426</v>
      </c>
      <c r="G60" s="20"/>
      <c r="H60" s="121" t="s">
        <v>476</v>
      </c>
      <c r="I60" s="25" t="s">
        <v>150</v>
      </c>
      <c r="J60" s="21" t="s">
        <v>477</v>
      </c>
    </row>
    <row r="61" spans="2:10" ht="31.5" hidden="1">
      <c r="B61" s="16">
        <v>4</v>
      </c>
      <c r="C61" s="22">
        <v>45349</v>
      </c>
      <c r="D61" s="22">
        <v>45363</v>
      </c>
      <c r="E61" s="22" t="s">
        <v>332</v>
      </c>
      <c r="F61" s="24" t="s">
        <v>435</v>
      </c>
      <c r="G61" s="20"/>
      <c r="H61" s="67"/>
      <c r="I61" s="25" t="s">
        <v>150</v>
      </c>
      <c r="J61" s="21" t="s">
        <v>431</v>
      </c>
    </row>
    <row r="62" spans="2:10" ht="85.5" customHeight="1">
      <c r="B62" s="16">
        <v>2</v>
      </c>
      <c r="C62" s="22">
        <v>45349</v>
      </c>
      <c r="D62" s="22"/>
      <c r="E62" s="22" t="s">
        <v>33</v>
      </c>
      <c r="F62" s="24" t="s">
        <v>478</v>
      </c>
      <c r="G62" s="20">
        <v>3</v>
      </c>
      <c r="H62" s="121">
        <v>45370</v>
      </c>
      <c r="I62" s="25" t="s">
        <v>488</v>
      </c>
      <c r="J62" s="21" t="s">
        <v>876</v>
      </c>
    </row>
    <row r="63" spans="2:10" ht="24.95" hidden="1" customHeight="1">
      <c r="B63" s="16">
        <v>4</v>
      </c>
      <c r="C63" s="22">
        <v>45349</v>
      </c>
      <c r="D63" s="22"/>
      <c r="E63" s="22" t="s">
        <v>333</v>
      </c>
      <c r="F63" s="24" t="s">
        <v>334</v>
      </c>
      <c r="G63" s="20"/>
      <c r="H63" s="67"/>
      <c r="I63" s="25"/>
      <c r="J63" s="21" t="s">
        <v>335</v>
      </c>
    </row>
    <row r="64" spans="2:10" ht="24.95" hidden="1" customHeight="1">
      <c r="B64" s="16">
        <v>4</v>
      </c>
      <c r="C64" s="22">
        <v>45349</v>
      </c>
      <c r="D64" s="22">
        <v>45356</v>
      </c>
      <c r="E64" s="22" t="s">
        <v>15</v>
      </c>
      <c r="F64" s="24" t="s">
        <v>336</v>
      </c>
      <c r="G64" s="20"/>
      <c r="H64" s="67"/>
      <c r="I64" s="25" t="s">
        <v>337</v>
      </c>
      <c r="J64" s="21"/>
    </row>
    <row r="65" spans="2:10" ht="24.95" hidden="1" customHeight="1">
      <c r="B65" s="16">
        <v>4</v>
      </c>
      <c r="C65" s="22">
        <v>45349</v>
      </c>
      <c r="D65" s="22">
        <v>45363</v>
      </c>
      <c r="E65" s="22" t="s">
        <v>168</v>
      </c>
      <c r="F65" s="24" t="s">
        <v>430</v>
      </c>
      <c r="G65" s="20"/>
      <c r="H65" s="67"/>
      <c r="I65" s="25" t="s">
        <v>337</v>
      </c>
      <c r="J65" s="21" t="s">
        <v>369</v>
      </c>
    </row>
    <row r="66" spans="2:10" ht="31.5" hidden="1">
      <c r="B66" s="16">
        <v>4</v>
      </c>
      <c r="C66" s="22">
        <v>45349</v>
      </c>
      <c r="D66" s="22">
        <v>45370</v>
      </c>
      <c r="E66" s="22" t="s">
        <v>168</v>
      </c>
      <c r="F66" s="24" t="s">
        <v>338</v>
      </c>
      <c r="G66" s="20"/>
      <c r="H66" s="121">
        <v>45370</v>
      </c>
      <c r="I66" s="25" t="s">
        <v>18</v>
      </c>
      <c r="J66" s="21" t="s">
        <v>429</v>
      </c>
    </row>
    <row r="67" spans="2:10" ht="24.95" hidden="1" customHeight="1">
      <c r="B67" s="16">
        <v>4</v>
      </c>
      <c r="C67" s="22">
        <v>45349</v>
      </c>
      <c r="D67" s="18">
        <v>45356</v>
      </c>
      <c r="E67" s="19" t="s">
        <v>168</v>
      </c>
      <c r="F67" s="20" t="s">
        <v>339</v>
      </c>
      <c r="G67" s="20"/>
      <c r="H67" s="17"/>
      <c r="I67" s="17" t="s">
        <v>303</v>
      </c>
      <c r="J67" s="27"/>
    </row>
    <row r="68" spans="2:10" ht="63" hidden="1">
      <c r="B68" s="16">
        <v>4</v>
      </c>
      <c r="C68" s="22">
        <v>45349</v>
      </c>
      <c r="D68" s="18">
        <v>45377</v>
      </c>
      <c r="E68" s="19" t="s">
        <v>33</v>
      </c>
      <c r="F68" s="20" t="s">
        <v>340</v>
      </c>
      <c r="G68" s="20"/>
      <c r="H68" s="121">
        <v>45370</v>
      </c>
      <c r="I68" s="25" t="s">
        <v>370</v>
      </c>
      <c r="J68" s="27" t="s">
        <v>875</v>
      </c>
    </row>
    <row r="69" spans="2:10" ht="24.95" hidden="1" customHeight="1">
      <c r="B69" s="16">
        <v>4</v>
      </c>
      <c r="C69" s="18">
        <v>45356</v>
      </c>
      <c r="D69" s="18">
        <v>45363</v>
      </c>
      <c r="E69" s="19" t="s">
        <v>284</v>
      </c>
      <c r="F69" s="20" t="s">
        <v>371</v>
      </c>
      <c r="G69" s="20"/>
      <c r="H69" s="17"/>
      <c r="I69" s="17"/>
      <c r="J69" s="27"/>
    </row>
    <row r="70" spans="2:10" ht="66.75" customHeight="1">
      <c r="B70" s="16">
        <v>1</v>
      </c>
      <c r="C70" s="18">
        <v>45359</v>
      </c>
      <c r="D70" s="19"/>
      <c r="E70" s="19" t="s">
        <v>168</v>
      </c>
      <c r="F70" s="20" t="s">
        <v>410</v>
      </c>
      <c r="G70" s="20"/>
      <c r="H70" s="121" t="s">
        <v>978</v>
      </c>
      <c r="I70" s="17" t="s">
        <v>424</v>
      </c>
      <c r="J70" s="27" t="s">
        <v>1055</v>
      </c>
    </row>
    <row r="71" spans="2:10" ht="78.75" hidden="1">
      <c r="B71" s="16">
        <v>4</v>
      </c>
      <c r="C71" s="18">
        <v>45362</v>
      </c>
      <c r="D71" s="18">
        <v>45370</v>
      </c>
      <c r="E71" s="19" t="s">
        <v>168</v>
      </c>
      <c r="F71" s="20" t="s">
        <v>816</v>
      </c>
      <c r="G71" s="20"/>
      <c r="H71" s="121">
        <v>45370</v>
      </c>
      <c r="I71" s="17" t="s">
        <v>19</v>
      </c>
      <c r="J71" s="27" t="s">
        <v>804</v>
      </c>
    </row>
    <row r="72" spans="2:10" ht="24.95" hidden="1" customHeight="1">
      <c r="B72" s="16">
        <v>4</v>
      </c>
      <c r="C72" s="18">
        <v>45362</v>
      </c>
      <c r="D72" s="18">
        <v>45370</v>
      </c>
      <c r="E72" s="19" t="s">
        <v>15</v>
      </c>
      <c r="F72" s="20" t="s">
        <v>416</v>
      </c>
      <c r="G72" s="20"/>
      <c r="H72" s="121">
        <v>45370</v>
      </c>
      <c r="I72" s="17" t="s">
        <v>417</v>
      </c>
      <c r="J72" s="27" t="s">
        <v>423</v>
      </c>
    </row>
    <row r="73" spans="2:10" ht="31.5" hidden="1">
      <c r="B73" s="16">
        <v>4</v>
      </c>
      <c r="C73" s="18">
        <v>45363</v>
      </c>
      <c r="D73" s="18">
        <v>45363</v>
      </c>
      <c r="E73" s="19" t="s">
        <v>168</v>
      </c>
      <c r="F73" s="20" t="s">
        <v>419</v>
      </c>
      <c r="G73" s="20"/>
      <c r="H73" s="17"/>
      <c r="I73" s="17" t="s">
        <v>303</v>
      </c>
      <c r="J73" s="27" t="s">
        <v>422</v>
      </c>
    </row>
    <row r="74" spans="2:10" ht="24.95" hidden="1" customHeight="1">
      <c r="B74" s="16">
        <v>4</v>
      </c>
      <c r="C74" s="18">
        <v>45363</v>
      </c>
      <c r="D74" s="18">
        <v>45370</v>
      </c>
      <c r="E74" s="19" t="s">
        <v>168</v>
      </c>
      <c r="F74" s="20" t="s">
        <v>420</v>
      </c>
      <c r="G74" s="20"/>
      <c r="H74" s="121">
        <v>45370</v>
      </c>
      <c r="I74" s="17" t="s">
        <v>18</v>
      </c>
      <c r="J74" s="27" t="s">
        <v>421</v>
      </c>
    </row>
    <row r="75" spans="2:10" ht="24.95" hidden="1" customHeight="1">
      <c r="B75" s="16">
        <v>4</v>
      </c>
      <c r="C75" s="18">
        <v>45363</v>
      </c>
      <c r="D75" s="19"/>
      <c r="E75" s="19" t="s">
        <v>30</v>
      </c>
      <c r="F75" s="20" t="s">
        <v>432</v>
      </c>
      <c r="G75" s="20"/>
      <c r="H75" s="121">
        <v>45370</v>
      </c>
      <c r="I75" s="17" t="s">
        <v>15</v>
      </c>
      <c r="J75" s="27" t="s">
        <v>479</v>
      </c>
    </row>
    <row r="76" spans="2:10" ht="48.75" customHeight="1">
      <c r="B76" s="16">
        <v>2</v>
      </c>
      <c r="C76" s="18">
        <v>45363</v>
      </c>
      <c r="D76" s="19"/>
      <c r="E76" s="19" t="s">
        <v>30</v>
      </c>
      <c r="F76" s="20" t="s">
        <v>433</v>
      </c>
      <c r="G76" s="20"/>
      <c r="H76" s="121" t="s">
        <v>805</v>
      </c>
      <c r="I76" s="17" t="s">
        <v>15</v>
      </c>
      <c r="J76" s="27" t="s">
        <v>1061</v>
      </c>
    </row>
    <row r="77" spans="2:10" ht="24.95" customHeight="1">
      <c r="B77" s="16">
        <v>3</v>
      </c>
      <c r="C77" s="18">
        <v>45369</v>
      </c>
      <c r="D77" s="19"/>
      <c r="E77" s="19" t="s">
        <v>33</v>
      </c>
      <c r="F77" s="20" t="s">
        <v>489</v>
      </c>
      <c r="G77" s="20"/>
      <c r="H77" s="17"/>
      <c r="I77" s="17"/>
      <c r="J77" s="27"/>
    </row>
    <row r="78" spans="2:10" ht="115.15" customHeight="1">
      <c r="B78" s="16">
        <v>2</v>
      </c>
      <c r="C78" s="18">
        <v>45370</v>
      </c>
      <c r="D78" s="19"/>
      <c r="E78" s="19" t="s">
        <v>30</v>
      </c>
      <c r="F78" s="20" t="s">
        <v>799</v>
      </c>
      <c r="G78" s="20"/>
      <c r="H78" s="121">
        <v>45370</v>
      </c>
      <c r="I78" s="17" t="s">
        <v>150</v>
      </c>
      <c r="J78" s="27" t="s">
        <v>988</v>
      </c>
    </row>
    <row r="79" spans="2:10" ht="24.95" hidden="1" customHeight="1">
      <c r="B79" s="16">
        <v>4</v>
      </c>
      <c r="C79" s="18">
        <v>45370</v>
      </c>
      <c r="D79" s="18">
        <v>45384</v>
      </c>
      <c r="E79" s="19" t="s">
        <v>33</v>
      </c>
      <c r="F79" s="20" t="s">
        <v>806</v>
      </c>
      <c r="G79" s="20"/>
      <c r="H79" s="17"/>
      <c r="I79" s="17"/>
      <c r="J79" s="27"/>
    </row>
    <row r="80" spans="2:10" ht="24.95" hidden="1" customHeight="1">
      <c r="B80" s="16">
        <v>4</v>
      </c>
      <c r="C80" s="18">
        <v>45370</v>
      </c>
      <c r="D80" s="18">
        <v>45384</v>
      </c>
      <c r="E80" s="19" t="s">
        <v>130</v>
      </c>
      <c r="F80" s="20" t="s">
        <v>807</v>
      </c>
      <c r="G80" s="20"/>
      <c r="H80" s="121">
        <v>45370</v>
      </c>
      <c r="I80" s="17" t="s">
        <v>275</v>
      </c>
      <c r="J80" s="27" t="s">
        <v>808</v>
      </c>
    </row>
    <row r="81" spans="2:10" ht="91.9" customHeight="1">
      <c r="B81" s="16">
        <v>1</v>
      </c>
      <c r="C81" s="18">
        <v>45370</v>
      </c>
      <c r="D81" s="19"/>
      <c r="E81" s="19" t="s">
        <v>130</v>
      </c>
      <c r="F81" s="20" t="s">
        <v>809</v>
      </c>
      <c r="G81" s="20"/>
      <c r="H81" s="17"/>
      <c r="I81" s="17" t="s">
        <v>275</v>
      </c>
      <c r="J81" s="27" t="s">
        <v>1037</v>
      </c>
    </row>
    <row r="82" spans="2:10" ht="24.95" hidden="1" customHeight="1">
      <c r="B82" s="16">
        <v>4</v>
      </c>
      <c r="C82" s="18">
        <v>45370</v>
      </c>
      <c r="D82" s="18">
        <v>45377</v>
      </c>
      <c r="E82" s="19" t="s">
        <v>121</v>
      </c>
      <c r="F82" s="20" t="s">
        <v>810</v>
      </c>
      <c r="G82" s="20"/>
      <c r="H82" s="17"/>
      <c r="I82" s="17" t="s">
        <v>813</v>
      </c>
      <c r="J82" s="27" t="s">
        <v>873</v>
      </c>
    </row>
    <row r="83" spans="2:10" ht="24.95" hidden="1" customHeight="1">
      <c r="B83" s="16">
        <v>4</v>
      </c>
      <c r="C83" s="18">
        <v>45370</v>
      </c>
      <c r="D83" s="18">
        <v>45377</v>
      </c>
      <c r="E83" s="19" t="s">
        <v>33</v>
      </c>
      <c r="F83" s="20" t="s">
        <v>811</v>
      </c>
      <c r="G83" s="20"/>
      <c r="H83" s="17"/>
      <c r="I83" s="17" t="s">
        <v>812</v>
      </c>
      <c r="J83" s="27"/>
    </row>
    <row r="84" spans="2:10" ht="31.5" hidden="1">
      <c r="B84" s="16">
        <v>4</v>
      </c>
      <c r="C84" s="18">
        <v>45370</v>
      </c>
      <c r="D84" s="18">
        <v>45384</v>
      </c>
      <c r="E84" s="19" t="s">
        <v>168</v>
      </c>
      <c r="F84" s="20" t="s">
        <v>817</v>
      </c>
      <c r="G84" s="20"/>
      <c r="H84" s="17"/>
      <c r="I84" s="17" t="s">
        <v>19</v>
      </c>
      <c r="J84" s="27" t="s">
        <v>820</v>
      </c>
    </row>
    <row r="85" spans="2:10" ht="24.95" hidden="1" customHeight="1">
      <c r="B85" s="16">
        <v>4</v>
      </c>
      <c r="C85" s="18">
        <v>45370</v>
      </c>
      <c r="D85" s="18">
        <v>45384</v>
      </c>
      <c r="E85" s="19" t="s">
        <v>168</v>
      </c>
      <c r="F85" s="20" t="s">
        <v>818</v>
      </c>
      <c r="G85" s="20"/>
      <c r="H85" s="17"/>
      <c r="I85" s="17" t="s">
        <v>19</v>
      </c>
      <c r="J85" s="27" t="s">
        <v>822</v>
      </c>
    </row>
    <row r="86" spans="2:10" ht="24.95" hidden="1" customHeight="1">
      <c r="B86" s="16">
        <v>4</v>
      </c>
      <c r="C86" s="18">
        <v>45370</v>
      </c>
      <c r="D86" s="18">
        <v>45384</v>
      </c>
      <c r="E86" s="19" t="s">
        <v>168</v>
      </c>
      <c r="F86" s="20" t="s">
        <v>819</v>
      </c>
      <c r="G86" s="20"/>
      <c r="H86" s="17"/>
      <c r="I86" s="17" t="s">
        <v>19</v>
      </c>
      <c r="J86" s="27" t="s">
        <v>821</v>
      </c>
    </row>
    <row r="87" spans="2:10" ht="52.5" customHeight="1">
      <c r="B87" s="16">
        <v>2</v>
      </c>
      <c r="C87" s="18">
        <v>45370</v>
      </c>
      <c r="D87" s="19"/>
      <c r="E87" s="19" t="s">
        <v>33</v>
      </c>
      <c r="F87" s="20" t="s">
        <v>864</v>
      </c>
      <c r="G87" s="20"/>
      <c r="H87" s="17"/>
      <c r="I87" s="17" t="s">
        <v>857</v>
      </c>
      <c r="J87" s="27" t="s">
        <v>992</v>
      </c>
    </row>
    <row r="88" spans="2:10" ht="24.95" customHeight="1">
      <c r="B88" s="16">
        <v>2</v>
      </c>
      <c r="C88" s="18">
        <v>45370</v>
      </c>
      <c r="D88" s="19"/>
      <c r="E88" s="19" t="s">
        <v>19</v>
      </c>
      <c r="F88" s="20" t="s">
        <v>858</v>
      </c>
      <c r="G88" s="20"/>
      <c r="H88" s="17"/>
      <c r="I88" s="17"/>
      <c r="J88" s="27"/>
    </row>
    <row r="89" spans="2:10" ht="73.5" hidden="1" customHeight="1">
      <c r="B89" s="16">
        <v>4</v>
      </c>
      <c r="C89" s="18">
        <v>45372</v>
      </c>
      <c r="D89" s="18">
        <v>45384</v>
      </c>
      <c r="E89" s="19" t="s">
        <v>168</v>
      </c>
      <c r="F89" s="20" t="s">
        <v>870</v>
      </c>
      <c r="G89" s="20"/>
      <c r="H89" s="17"/>
      <c r="I89" s="17"/>
      <c r="J89" s="27" t="s">
        <v>877</v>
      </c>
    </row>
    <row r="90" spans="2:10" ht="31.5" hidden="1">
      <c r="B90" s="16">
        <v>4</v>
      </c>
      <c r="C90" s="18">
        <v>45373</v>
      </c>
      <c r="D90" s="18">
        <v>45377</v>
      </c>
      <c r="E90" s="19" t="s">
        <v>168</v>
      </c>
      <c r="F90" s="20" t="s">
        <v>861</v>
      </c>
      <c r="G90" s="20"/>
      <c r="H90" s="17"/>
      <c r="I90" s="17" t="s">
        <v>862</v>
      </c>
      <c r="J90" s="27" t="s">
        <v>878</v>
      </c>
    </row>
    <row r="91" spans="2:10" ht="63" hidden="1">
      <c r="B91" s="16">
        <v>4</v>
      </c>
      <c r="C91" s="18">
        <v>45373</v>
      </c>
      <c r="D91" s="18">
        <v>45377</v>
      </c>
      <c r="E91" s="19" t="s">
        <v>168</v>
      </c>
      <c r="F91" s="20" t="s">
        <v>863</v>
      </c>
      <c r="G91" s="20"/>
      <c r="H91" s="17"/>
      <c r="I91" s="17" t="s">
        <v>862</v>
      </c>
      <c r="J91" s="27"/>
    </row>
    <row r="92" spans="2:10" ht="100.9" customHeight="1">
      <c r="B92" s="16">
        <v>1</v>
      </c>
      <c r="C92" s="18">
        <v>45373</v>
      </c>
      <c r="D92" s="19"/>
      <c r="E92" s="19" t="s">
        <v>33</v>
      </c>
      <c r="F92" s="20" t="s">
        <v>865</v>
      </c>
      <c r="G92" s="20"/>
      <c r="H92" s="17"/>
      <c r="I92" s="17" t="s">
        <v>19</v>
      </c>
      <c r="J92" s="27" t="s">
        <v>1050</v>
      </c>
    </row>
    <row r="93" spans="2:10" ht="31.5" hidden="1">
      <c r="B93" s="16">
        <v>4</v>
      </c>
      <c r="C93" s="18">
        <v>45373</v>
      </c>
      <c r="D93" s="18">
        <v>45384</v>
      </c>
      <c r="E93" s="19" t="s">
        <v>33</v>
      </c>
      <c r="F93" s="20" t="s">
        <v>866</v>
      </c>
      <c r="G93" s="20"/>
      <c r="H93" s="17"/>
      <c r="I93" s="17" t="s">
        <v>867</v>
      </c>
      <c r="J93" s="27" t="s">
        <v>874</v>
      </c>
    </row>
    <row r="94" spans="2:10" ht="69" hidden="1" customHeight="1">
      <c r="B94" s="16">
        <v>4</v>
      </c>
      <c r="C94" s="18">
        <v>45373</v>
      </c>
      <c r="D94" s="18">
        <v>45391</v>
      </c>
      <c r="E94" s="19" t="s">
        <v>33</v>
      </c>
      <c r="F94" s="20" t="s">
        <v>868</v>
      </c>
      <c r="G94" s="20"/>
      <c r="H94" s="17"/>
      <c r="I94" s="17" t="s">
        <v>19</v>
      </c>
      <c r="J94" s="27" t="s">
        <v>944</v>
      </c>
    </row>
    <row r="95" spans="2:10" ht="87" customHeight="1">
      <c r="B95" s="16">
        <v>2</v>
      </c>
      <c r="C95" s="18">
        <v>45373</v>
      </c>
      <c r="D95" s="19"/>
      <c r="E95" s="19" t="s">
        <v>33</v>
      </c>
      <c r="F95" s="20" t="s">
        <v>869</v>
      </c>
      <c r="G95" s="20"/>
      <c r="H95" s="17"/>
      <c r="I95" s="17" t="s">
        <v>462</v>
      </c>
      <c r="J95" s="27" t="s">
        <v>1049</v>
      </c>
    </row>
    <row r="96" spans="2:10" ht="47.25" hidden="1">
      <c r="B96" s="16">
        <v>4</v>
      </c>
      <c r="C96" s="18">
        <v>45376</v>
      </c>
      <c r="D96" s="18">
        <v>45384</v>
      </c>
      <c r="E96" s="19" t="s">
        <v>168</v>
      </c>
      <c r="F96" s="20" t="s">
        <v>871</v>
      </c>
      <c r="G96" s="20"/>
      <c r="H96" s="17"/>
      <c r="I96" s="17" t="s">
        <v>879</v>
      </c>
      <c r="J96" s="27" t="s">
        <v>880</v>
      </c>
    </row>
    <row r="97" spans="2:10" ht="24.95" hidden="1" customHeight="1">
      <c r="B97" s="16">
        <v>4</v>
      </c>
      <c r="C97" s="18">
        <v>45377</v>
      </c>
      <c r="D97" s="18">
        <v>45384</v>
      </c>
      <c r="E97" s="19" t="s">
        <v>168</v>
      </c>
      <c r="F97" s="20" t="s">
        <v>882</v>
      </c>
      <c r="G97" s="20"/>
      <c r="H97" s="17"/>
      <c r="I97" s="17" t="s">
        <v>881</v>
      </c>
      <c r="J97" s="27" t="s">
        <v>883</v>
      </c>
    </row>
    <row r="98" spans="2:10" ht="53.25" customHeight="1">
      <c r="B98" s="16">
        <v>3</v>
      </c>
      <c r="C98" s="18">
        <v>45377</v>
      </c>
      <c r="D98" s="18">
        <v>45384</v>
      </c>
      <c r="E98" s="19" t="s">
        <v>168</v>
      </c>
      <c r="F98" s="20" t="s">
        <v>884</v>
      </c>
      <c r="G98" s="20"/>
      <c r="H98" s="17"/>
      <c r="I98" s="17" t="s">
        <v>18</v>
      </c>
      <c r="J98" s="27" t="s">
        <v>987</v>
      </c>
    </row>
    <row r="99" spans="2:10" ht="24.95" hidden="1" customHeight="1">
      <c r="B99" s="16">
        <v>4</v>
      </c>
      <c r="C99" s="18">
        <v>45384</v>
      </c>
      <c r="D99" s="18">
        <v>45384</v>
      </c>
      <c r="E99" s="19" t="s">
        <v>168</v>
      </c>
      <c r="F99" s="20" t="s">
        <v>943</v>
      </c>
      <c r="G99" s="20"/>
      <c r="H99" s="17"/>
      <c r="I99" s="17" t="s">
        <v>941</v>
      </c>
      <c r="J99" s="27" t="s">
        <v>942</v>
      </c>
    </row>
    <row r="100" spans="2:10" ht="24.95" hidden="1" customHeight="1">
      <c r="B100" s="16">
        <v>4</v>
      </c>
      <c r="C100" s="18">
        <v>45384</v>
      </c>
      <c r="D100" s="18">
        <v>45391</v>
      </c>
      <c r="E100" s="19" t="s">
        <v>15</v>
      </c>
      <c r="F100" s="20" t="s">
        <v>945</v>
      </c>
      <c r="G100" s="20"/>
      <c r="H100" s="17"/>
      <c r="I100" s="17" t="s">
        <v>19</v>
      </c>
      <c r="J100" s="27" t="s">
        <v>981</v>
      </c>
    </row>
    <row r="101" spans="2:10" ht="102" customHeight="1">
      <c r="B101" s="16">
        <v>1</v>
      </c>
      <c r="C101" s="18">
        <v>45384</v>
      </c>
      <c r="D101" s="19"/>
      <c r="E101" s="19" t="s">
        <v>32</v>
      </c>
      <c r="F101" s="20" t="s">
        <v>946</v>
      </c>
      <c r="G101" s="20"/>
      <c r="H101" s="17"/>
      <c r="I101" s="17" t="s">
        <v>298</v>
      </c>
      <c r="J101" s="27" t="s">
        <v>1051</v>
      </c>
    </row>
    <row r="102" spans="2:10" ht="382.15" customHeight="1">
      <c r="B102" s="16">
        <v>3</v>
      </c>
      <c r="C102" s="18">
        <v>45239</v>
      </c>
      <c r="D102" s="18"/>
      <c r="E102" s="19" t="s">
        <v>975</v>
      </c>
      <c r="F102" s="20" t="s">
        <v>133</v>
      </c>
      <c r="G102" s="46"/>
      <c r="H102" s="41" t="s">
        <v>1043</v>
      </c>
      <c r="I102" s="19" t="s">
        <v>275</v>
      </c>
      <c r="J102" s="42" t="s">
        <v>1042</v>
      </c>
    </row>
    <row r="103" spans="2:10" ht="42" customHeight="1">
      <c r="B103" s="16">
        <v>1</v>
      </c>
      <c r="C103" s="18">
        <v>45387</v>
      </c>
      <c r="D103" s="19"/>
      <c r="E103" s="19" t="s">
        <v>168</v>
      </c>
      <c r="F103" s="20" t="s">
        <v>980</v>
      </c>
      <c r="G103" s="20"/>
      <c r="H103" s="17"/>
      <c r="I103" s="17" t="s">
        <v>33</v>
      </c>
      <c r="J103" s="27" t="s">
        <v>1054</v>
      </c>
    </row>
    <row r="104" spans="2:10" ht="70.150000000000006" customHeight="1">
      <c r="B104" s="16">
        <v>1</v>
      </c>
      <c r="C104" s="18">
        <v>45391</v>
      </c>
      <c r="D104" s="19"/>
      <c r="E104" s="19" t="s">
        <v>15</v>
      </c>
      <c r="F104" s="20" t="s">
        <v>983</v>
      </c>
      <c r="G104" s="20"/>
      <c r="H104" s="17"/>
      <c r="I104" s="17" t="s">
        <v>150</v>
      </c>
      <c r="J104" s="27" t="s">
        <v>1048</v>
      </c>
    </row>
    <row r="105" spans="2:10" ht="24.95" hidden="1" customHeight="1">
      <c r="B105" s="16">
        <v>4</v>
      </c>
      <c r="C105" s="18">
        <v>45391</v>
      </c>
      <c r="D105" s="18">
        <v>45398</v>
      </c>
      <c r="E105" s="19" t="s">
        <v>32</v>
      </c>
      <c r="F105" s="20" t="s">
        <v>989</v>
      </c>
      <c r="G105" s="20"/>
      <c r="H105" s="230">
        <v>45392</v>
      </c>
      <c r="I105" s="17" t="s">
        <v>990</v>
      </c>
      <c r="J105" s="27" t="s">
        <v>991</v>
      </c>
    </row>
    <row r="106" spans="2:10" ht="50.45" customHeight="1">
      <c r="B106" s="16">
        <v>3</v>
      </c>
      <c r="C106" s="18">
        <v>45391</v>
      </c>
      <c r="D106" s="19"/>
      <c r="E106" s="19" t="s">
        <v>130</v>
      </c>
      <c r="F106" s="20" t="s">
        <v>1038</v>
      </c>
      <c r="G106" s="20"/>
      <c r="H106" s="17"/>
      <c r="I106" s="17"/>
      <c r="J106" s="27" t="s">
        <v>1039</v>
      </c>
    </row>
    <row r="107" spans="2:10" ht="24.95" customHeight="1">
      <c r="B107" s="16">
        <v>1</v>
      </c>
      <c r="C107" s="18">
        <v>45397</v>
      </c>
      <c r="D107" s="19"/>
      <c r="E107" s="19" t="s">
        <v>32</v>
      </c>
      <c r="F107" s="20" t="s">
        <v>1036</v>
      </c>
      <c r="G107" s="20"/>
      <c r="H107" s="17"/>
      <c r="I107" s="17" t="s">
        <v>298</v>
      </c>
      <c r="J107" s="27" t="s">
        <v>1052</v>
      </c>
    </row>
    <row r="108" spans="2:10" ht="58.9" customHeight="1">
      <c r="B108" s="16">
        <v>2</v>
      </c>
      <c r="C108" s="18">
        <v>45398</v>
      </c>
      <c r="D108" s="19"/>
      <c r="E108" s="19" t="s">
        <v>130</v>
      </c>
      <c r="F108" s="20" t="s">
        <v>1040</v>
      </c>
      <c r="G108" s="20"/>
      <c r="H108" s="17"/>
      <c r="I108" s="17" t="s">
        <v>275</v>
      </c>
      <c r="J108" s="27" t="s">
        <v>1041</v>
      </c>
    </row>
    <row r="109" spans="2:10" ht="69.599999999999994" customHeight="1" thickBot="1">
      <c r="B109" s="229">
        <v>1</v>
      </c>
      <c r="C109" s="198">
        <v>45398</v>
      </c>
      <c r="D109" s="199"/>
      <c r="E109" s="199" t="s">
        <v>1045</v>
      </c>
      <c r="F109" s="200" t="s">
        <v>1047</v>
      </c>
      <c r="G109" s="200"/>
      <c r="H109" s="17"/>
      <c r="I109" s="201" t="s">
        <v>275</v>
      </c>
      <c r="J109" s="202"/>
    </row>
    <row r="110" spans="2:10" ht="44.45" customHeight="1">
      <c r="B110" s="16">
        <v>2</v>
      </c>
      <c r="C110" s="18">
        <v>45398</v>
      </c>
      <c r="D110" s="19"/>
      <c r="E110" s="19" t="s">
        <v>1045</v>
      </c>
      <c r="F110" s="20" t="s">
        <v>1044</v>
      </c>
      <c r="G110" s="231"/>
      <c r="H110" s="214"/>
      <c r="I110" s="17" t="s">
        <v>275</v>
      </c>
      <c r="J110" s="27" t="s">
        <v>1046</v>
      </c>
    </row>
    <row r="111" spans="2:10" ht="24.95" customHeight="1">
      <c r="B111" s="16">
        <v>1</v>
      </c>
      <c r="C111" s="18">
        <v>45398</v>
      </c>
      <c r="D111" s="19"/>
      <c r="E111" s="19" t="s">
        <v>32</v>
      </c>
      <c r="F111" s="20" t="s">
        <v>1053</v>
      </c>
      <c r="G111" s="20"/>
      <c r="H111" s="17"/>
      <c r="I111" s="17"/>
      <c r="J111" s="27"/>
    </row>
    <row r="112" spans="2:10" ht="45" customHeight="1">
      <c r="B112" s="16">
        <v>1</v>
      </c>
      <c r="C112" s="18">
        <v>45398</v>
      </c>
      <c r="D112" s="19"/>
      <c r="E112" s="19" t="s">
        <v>168</v>
      </c>
      <c r="F112" s="20" t="s">
        <v>1057</v>
      </c>
      <c r="G112" s="20"/>
      <c r="H112" s="17"/>
      <c r="I112" s="17" t="s">
        <v>1056</v>
      </c>
      <c r="J112" s="27"/>
    </row>
    <row r="113" spans="2:10" ht="24.95" customHeight="1">
      <c r="B113" s="16">
        <v>2</v>
      </c>
      <c r="C113" s="18">
        <v>45398</v>
      </c>
      <c r="D113" s="19"/>
      <c r="E113" s="19" t="s">
        <v>168</v>
      </c>
      <c r="F113" s="20" t="s">
        <v>1058</v>
      </c>
      <c r="G113" s="20"/>
      <c r="H113" s="17"/>
      <c r="I113" s="17" t="s">
        <v>1059</v>
      </c>
      <c r="J113" s="27" t="s">
        <v>1060</v>
      </c>
    </row>
    <row r="114" spans="2:10" ht="24.95" customHeight="1">
      <c r="B114" s="16">
        <v>2</v>
      </c>
      <c r="C114" s="18">
        <v>45398</v>
      </c>
      <c r="D114" s="19"/>
      <c r="E114" s="19" t="s">
        <v>30</v>
      </c>
      <c r="F114" s="20" t="s">
        <v>1062</v>
      </c>
      <c r="G114" s="20"/>
      <c r="H114" s="17"/>
      <c r="I114" s="17"/>
      <c r="J114" s="27"/>
    </row>
    <row r="115" spans="2:10" ht="24.95" customHeight="1">
      <c r="B115" s="16">
        <v>2</v>
      </c>
      <c r="C115" s="18">
        <v>45398</v>
      </c>
      <c r="D115" s="19"/>
      <c r="E115" s="19" t="s">
        <v>30</v>
      </c>
      <c r="F115" s="20" t="s">
        <v>1063</v>
      </c>
      <c r="G115" s="20"/>
      <c r="H115" s="17"/>
      <c r="I115" s="17"/>
      <c r="J115" s="27"/>
    </row>
    <row r="116" spans="2:10" ht="45" customHeight="1">
      <c r="B116" s="16">
        <v>2</v>
      </c>
      <c r="C116" s="18">
        <v>45398</v>
      </c>
      <c r="D116" s="19"/>
      <c r="E116" s="19" t="s">
        <v>168</v>
      </c>
      <c r="F116" s="20" t="s">
        <v>1090</v>
      </c>
      <c r="G116" s="20"/>
      <c r="H116" s="17"/>
      <c r="I116" s="17" t="s">
        <v>16</v>
      </c>
      <c r="J116" s="27"/>
    </row>
    <row r="117" spans="2:10" ht="25.15" customHeight="1">
      <c r="B117" s="16"/>
      <c r="C117" s="18"/>
      <c r="D117" s="19"/>
      <c r="E117" s="19"/>
      <c r="F117" s="20"/>
      <c r="G117" s="20"/>
      <c r="H117" s="17"/>
      <c r="I117" s="17"/>
      <c r="J117" s="27"/>
    </row>
    <row r="118" spans="2:10" ht="25.15" customHeight="1">
      <c r="B118" s="16"/>
      <c r="C118" s="18"/>
      <c r="D118" s="19"/>
      <c r="E118" s="19"/>
      <c r="F118" s="20"/>
      <c r="G118" s="20"/>
      <c r="H118" s="17"/>
      <c r="I118" s="17"/>
      <c r="J118" s="27"/>
    </row>
    <row r="119" spans="2:10" ht="25.15" customHeight="1">
      <c r="B119" s="16"/>
      <c r="C119" s="18"/>
      <c r="D119" s="19"/>
      <c r="E119" s="19"/>
      <c r="F119" s="20"/>
      <c r="G119" s="20"/>
      <c r="H119" s="17"/>
      <c r="I119" s="17"/>
      <c r="J119" s="27"/>
    </row>
    <row r="120" spans="2:10" ht="25.15" customHeight="1">
      <c r="B120" s="43"/>
      <c r="C120" s="233"/>
      <c r="D120" s="234"/>
      <c r="E120" s="234"/>
      <c r="F120" s="235"/>
      <c r="G120" s="235"/>
      <c r="H120" s="214"/>
      <c r="I120" s="214"/>
      <c r="J120" s="236"/>
    </row>
    <row r="121" spans="2:10" ht="25.15" customHeight="1">
      <c r="B121" s="16"/>
      <c r="C121" s="18"/>
      <c r="D121" s="19"/>
      <c r="E121" s="19"/>
      <c r="F121" s="20"/>
      <c r="G121" s="20"/>
      <c r="H121" s="17"/>
      <c r="I121" s="17"/>
      <c r="J121" s="27"/>
    </row>
    <row r="122" spans="2:10" ht="25.15" customHeight="1">
      <c r="B122" s="16"/>
      <c r="C122" s="18"/>
      <c r="D122" s="19"/>
      <c r="E122" s="19"/>
      <c r="F122" s="20"/>
      <c r="G122" s="20"/>
      <c r="H122" s="17"/>
      <c r="I122" s="17"/>
      <c r="J122" s="27"/>
    </row>
    <row r="123" spans="2:10" ht="25.15" customHeight="1">
      <c r="B123" s="16"/>
      <c r="C123" s="18"/>
      <c r="D123" s="19"/>
      <c r="E123" s="19"/>
      <c r="F123" s="20"/>
      <c r="G123" s="20"/>
      <c r="H123" s="17"/>
      <c r="I123" s="17"/>
      <c r="J123" s="27"/>
    </row>
    <row r="124" spans="2:10" ht="25.15" customHeight="1">
      <c r="B124" s="16"/>
      <c r="C124" s="18"/>
      <c r="D124" s="19"/>
      <c r="E124" s="19"/>
      <c r="F124" s="20"/>
      <c r="G124" s="20"/>
      <c r="H124" s="17"/>
      <c r="I124" s="17"/>
      <c r="J124" s="27"/>
    </row>
    <row r="125" spans="2:10" ht="25.15" customHeight="1">
      <c r="B125" s="16"/>
      <c r="C125" s="18"/>
      <c r="D125" s="19"/>
      <c r="E125" s="19"/>
      <c r="F125" s="20"/>
      <c r="G125" s="20"/>
      <c r="H125" s="17"/>
      <c r="I125" s="17"/>
      <c r="J125" s="27"/>
    </row>
    <row r="126" spans="2:10" ht="25.15" customHeight="1">
      <c r="B126" s="16"/>
      <c r="C126" s="18"/>
      <c r="D126" s="19"/>
      <c r="E126" s="19"/>
      <c r="F126" s="20"/>
      <c r="G126" s="20"/>
      <c r="H126" s="17"/>
      <c r="I126" s="17"/>
      <c r="J126" s="27"/>
    </row>
    <row r="127" spans="2:10" ht="25.15" customHeight="1">
      <c r="B127" s="16"/>
      <c r="C127" s="18"/>
      <c r="D127" s="19"/>
      <c r="E127" s="19"/>
      <c r="F127" s="20"/>
      <c r="G127" s="20"/>
      <c r="H127" s="17"/>
      <c r="I127" s="17"/>
      <c r="J127" s="27"/>
    </row>
    <row r="128" spans="2:10" ht="25.15" customHeight="1">
      <c r="B128" s="16"/>
      <c r="C128" s="18"/>
      <c r="D128" s="19"/>
      <c r="E128" s="19"/>
      <c r="F128" s="20"/>
      <c r="G128" s="20"/>
      <c r="H128" s="17"/>
      <c r="I128" s="17"/>
      <c r="J128" s="27"/>
    </row>
    <row r="129" spans="2:10" ht="25.15" customHeight="1">
      <c r="B129" s="16"/>
      <c r="C129" s="18"/>
      <c r="D129" s="19"/>
      <c r="E129" s="19"/>
      <c r="F129" s="20"/>
      <c r="G129" s="20"/>
      <c r="H129" s="17"/>
      <c r="I129" s="17"/>
      <c r="J129" s="27"/>
    </row>
    <row r="130" spans="2:10" ht="25.15" customHeight="1">
      <c r="B130" s="16"/>
      <c r="C130" s="18"/>
      <c r="D130" s="19"/>
      <c r="E130" s="19"/>
      <c r="F130" s="20"/>
      <c r="G130" s="20"/>
      <c r="H130" s="17"/>
      <c r="I130" s="17"/>
      <c r="J130" s="27"/>
    </row>
    <row r="131" spans="2:10" ht="25.15" customHeight="1">
      <c r="B131" s="16"/>
      <c r="C131" s="18"/>
      <c r="D131" s="19"/>
      <c r="E131" s="19"/>
      <c r="F131" s="20"/>
      <c r="G131" s="20"/>
      <c r="H131" s="17"/>
      <c r="I131" s="17"/>
      <c r="J131" s="27"/>
    </row>
    <row r="132" spans="2:10" ht="25.15" customHeight="1">
      <c r="B132" s="16"/>
      <c r="C132" s="18"/>
      <c r="D132" s="19"/>
      <c r="E132" s="19"/>
      <c r="F132" s="20"/>
      <c r="G132" s="20"/>
      <c r="H132" s="17"/>
      <c r="I132" s="17"/>
      <c r="J132" s="27"/>
    </row>
    <row r="133" spans="2:10" ht="25.15" customHeight="1">
      <c r="B133" s="16"/>
      <c r="C133" s="18"/>
      <c r="D133" s="19"/>
      <c r="E133" s="19"/>
      <c r="F133" s="20"/>
      <c r="G133" s="20"/>
      <c r="H133" s="17"/>
      <c r="I133" s="17"/>
      <c r="J133" s="27"/>
    </row>
    <row r="134" spans="2:10" ht="25.15" customHeight="1">
      <c r="B134" s="16"/>
      <c r="C134" s="18"/>
      <c r="D134" s="19"/>
      <c r="E134" s="19"/>
      <c r="F134" s="20"/>
      <c r="G134" s="20"/>
      <c r="H134" s="17"/>
      <c r="I134" s="17"/>
      <c r="J134" s="27"/>
    </row>
    <row r="135" spans="2:10" ht="25.15" customHeight="1">
      <c r="B135" s="16"/>
      <c r="C135" s="18"/>
      <c r="D135" s="19"/>
      <c r="E135" s="19"/>
      <c r="F135" s="20"/>
      <c r="G135" s="20"/>
      <c r="H135" s="17"/>
      <c r="I135" s="17"/>
      <c r="J135" s="27"/>
    </row>
    <row r="136" spans="2:10" ht="25.15" customHeight="1">
      <c r="B136" s="16"/>
      <c r="C136" s="18"/>
      <c r="D136" s="19"/>
      <c r="E136" s="19"/>
      <c r="F136" s="20"/>
      <c r="G136" s="20"/>
      <c r="H136" s="17"/>
      <c r="I136" s="17"/>
      <c r="J136" s="27"/>
    </row>
    <row r="137" spans="2:10" ht="25.15" customHeight="1">
      <c r="B137" s="16"/>
      <c r="C137" s="18"/>
      <c r="D137" s="19"/>
      <c r="E137" s="19"/>
      <c r="F137" s="20"/>
      <c r="G137" s="20"/>
      <c r="H137" s="17"/>
      <c r="I137" s="17"/>
      <c r="J137" s="27"/>
    </row>
    <row r="138" spans="2:10" ht="25.15" customHeight="1">
      <c r="B138" s="16"/>
      <c r="C138" s="18"/>
      <c r="D138" s="19"/>
      <c r="E138" s="19"/>
      <c r="F138" s="20"/>
      <c r="G138" s="20"/>
      <c r="H138" s="17"/>
      <c r="I138" s="17"/>
      <c r="J138" s="27"/>
    </row>
    <row r="139" spans="2:10" ht="25.15" customHeight="1">
      <c r="B139" s="16"/>
      <c r="C139" s="18"/>
      <c r="D139" s="19"/>
      <c r="E139" s="19"/>
      <c r="F139" s="20"/>
      <c r="G139" s="20"/>
      <c r="H139" s="17"/>
      <c r="I139" s="17"/>
      <c r="J139" s="27"/>
    </row>
    <row r="140" spans="2:10" ht="25.15" customHeight="1">
      <c r="B140" s="16"/>
      <c r="C140" s="18"/>
      <c r="D140" s="19"/>
      <c r="E140" s="19"/>
      <c r="F140" s="20"/>
      <c r="G140" s="20"/>
      <c r="H140" s="17"/>
      <c r="I140" s="17"/>
      <c r="J140" s="27"/>
    </row>
    <row r="141" spans="2:10" ht="25.15" customHeight="1">
      <c r="B141" s="16"/>
      <c r="C141" s="18"/>
      <c r="D141" s="19"/>
      <c r="E141" s="19"/>
      <c r="F141" s="20"/>
      <c r="G141" s="20"/>
      <c r="H141" s="17"/>
      <c r="I141" s="17"/>
      <c r="J141" s="27"/>
    </row>
    <row r="142" spans="2:10" ht="25.15" customHeight="1">
      <c r="B142" s="16"/>
      <c r="C142" s="18"/>
      <c r="D142" s="19"/>
      <c r="E142" s="19"/>
      <c r="F142" s="20"/>
      <c r="G142" s="20"/>
      <c r="H142" s="17"/>
      <c r="I142" s="17"/>
      <c r="J142" s="27"/>
    </row>
    <row r="143" spans="2:10" ht="25.15" customHeight="1">
      <c r="B143" s="16"/>
      <c r="C143" s="18"/>
      <c r="D143" s="19"/>
      <c r="E143" s="19"/>
      <c r="F143" s="20"/>
      <c r="G143" s="20"/>
      <c r="H143" s="17"/>
      <c r="I143" s="17"/>
      <c r="J143" s="27"/>
    </row>
    <row r="144" spans="2:10" ht="25.15" customHeight="1">
      <c r="B144" s="16"/>
      <c r="C144" s="18"/>
      <c r="D144" s="19"/>
      <c r="E144" s="19"/>
      <c r="F144" s="20"/>
      <c r="G144" s="20"/>
      <c r="H144" s="17"/>
      <c r="I144" s="17"/>
      <c r="J144" s="27"/>
    </row>
    <row r="145" spans="2:10" ht="25.15" customHeight="1">
      <c r="B145" s="16"/>
      <c r="C145" s="18"/>
      <c r="D145" s="19"/>
      <c r="E145" s="19"/>
      <c r="F145" s="20"/>
      <c r="G145" s="20"/>
      <c r="H145" s="17"/>
      <c r="I145" s="17"/>
      <c r="J145" s="27"/>
    </row>
    <row r="146" spans="2:10" ht="25.15" customHeight="1">
      <c r="B146" s="16"/>
      <c r="C146" s="18"/>
      <c r="D146" s="19"/>
      <c r="E146" s="19"/>
      <c r="F146" s="20"/>
      <c r="G146" s="20"/>
      <c r="H146" s="17"/>
      <c r="I146" s="17"/>
      <c r="J146" s="27"/>
    </row>
    <row r="147" spans="2:10" ht="25.15" customHeight="1">
      <c r="B147" s="16"/>
      <c r="C147" s="18"/>
      <c r="D147" s="19"/>
      <c r="E147" s="19"/>
      <c r="F147" s="20"/>
      <c r="G147" s="20"/>
      <c r="H147" s="17"/>
      <c r="I147" s="17"/>
      <c r="J147" s="27"/>
    </row>
    <row r="148" spans="2:10" ht="25.15" customHeight="1">
      <c r="B148" s="16"/>
      <c r="C148" s="18"/>
      <c r="D148" s="19"/>
      <c r="E148" s="19"/>
      <c r="F148" s="20"/>
      <c r="G148" s="20"/>
      <c r="H148" s="17"/>
      <c r="I148" s="17"/>
      <c r="J148" s="27"/>
    </row>
    <row r="149" spans="2:10" ht="25.15" customHeight="1" thickBot="1">
      <c r="B149" s="208"/>
      <c r="C149" s="78"/>
      <c r="D149" s="28"/>
      <c r="E149" s="28"/>
      <c r="F149" s="29"/>
      <c r="G149" s="29"/>
      <c r="H149" s="30"/>
      <c r="I149" s="30"/>
      <c r="J149" s="31"/>
    </row>
  </sheetData>
  <protectedRanges>
    <protectedRange sqref="B8:B14" name="Priority_5"/>
    <protectedRange sqref="B15:B18" name="Priority_8"/>
    <protectedRange sqref="B19" name="Priority_9"/>
    <protectedRange sqref="D19" name="Date Closed_9"/>
    <protectedRange sqref="B20:B23" name="Priority_10"/>
    <protectedRange sqref="D20:D23" name="Date Closed_10"/>
    <protectedRange sqref="D30" name="Date Closed_5"/>
    <protectedRange sqref="B102" name="Priority_5_1"/>
  </protectedRanges>
  <autoFilter ref="B7:J116"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49">
    <cfRule type="cellIs" dxfId="149" priority="2" operator="equal">
      <formula>3</formula>
    </cfRule>
    <cfRule type="cellIs" dxfId="148" priority="3" operator="equal">
      <formula>2</formula>
    </cfRule>
    <cfRule type="cellIs" dxfId="147" priority="4" operator="equal">
      <formula>1</formula>
    </cfRule>
  </conditionalFormatting>
  <conditionalFormatting sqref="B8:D29 F8:F29 B30:J53 B54:E55 I8:I21 G8:G28 I22:J29 G29:H29 G54:J55">
    <cfRule type="expression" dxfId="146" priority="34" stopIfTrue="1">
      <formula>$B8=4</formula>
    </cfRule>
  </conditionalFormatting>
  <conditionalFormatting sqref="B102:G102">
    <cfRule type="expression" dxfId="145" priority="6" stopIfTrue="1">
      <formula>$B102=4</formula>
    </cfRule>
  </conditionalFormatting>
  <conditionalFormatting sqref="B56:J101 B103:J109">
    <cfRule type="expression" dxfId="144" priority="11" stopIfTrue="1">
      <formula>$B56=4</formula>
    </cfRule>
  </conditionalFormatting>
  <conditionalFormatting sqref="B110:J149">
    <cfRule type="expression" dxfId="143" priority="1" stopIfTrue="1">
      <formula>$B110=4</formula>
    </cfRule>
  </conditionalFormatting>
  <conditionalFormatting sqref="C13">
    <cfRule type="expression" dxfId="142" priority="35" stopIfTrue="1">
      <formula>$B13=4</formula>
    </cfRule>
  </conditionalFormatting>
  <conditionalFormatting sqref="C17">
    <cfRule type="expression" dxfId="141" priority="29" stopIfTrue="1">
      <formula>$B17=4</formula>
    </cfRule>
  </conditionalFormatting>
  <conditionalFormatting sqref="C19:D23">
    <cfRule type="expression" dxfId="140" priority="33" stopIfTrue="1">
      <formula>$B19=4</formula>
    </cfRule>
  </conditionalFormatting>
  <conditionalFormatting sqref="D17:D18">
    <cfRule type="expression" dxfId="139" priority="28" stopIfTrue="1">
      <formula>$B17=4</formula>
    </cfRule>
  </conditionalFormatting>
  <conditionalFormatting sqref="E8:E29">
    <cfRule type="expression" dxfId="138" priority="17" stopIfTrue="1">
      <formula>$C8=4</formula>
    </cfRule>
  </conditionalFormatting>
  <conditionalFormatting sqref="F8:F9 J8:J21 H8:H28 C11:C12">
    <cfRule type="expression" dxfId="137" priority="27" stopIfTrue="1">
      <formula>#REF!=4</formula>
    </cfRule>
  </conditionalFormatting>
  <conditionalFormatting sqref="F11:F12">
    <cfRule type="expression" dxfId="136" priority="26" stopIfTrue="1">
      <formula>#REF!=4</formula>
    </cfRule>
  </conditionalFormatting>
  <conditionalFormatting sqref="F19">
    <cfRule type="expression" dxfId="135" priority="25" stopIfTrue="1">
      <formula>$B19=4</formula>
    </cfRule>
  </conditionalFormatting>
  <conditionalFormatting sqref="F52">
    <cfRule type="expression" dxfId="134" priority="40" stopIfTrue="1">
      <formula>$B52=4</formula>
    </cfRule>
  </conditionalFormatting>
  <conditionalFormatting sqref="F55">
    <cfRule type="expression" dxfId="133" priority="151" stopIfTrue="1">
      <formula>$B54=4</formula>
    </cfRule>
  </conditionalFormatting>
  <conditionalFormatting sqref="F102 H102 J102">
    <cfRule type="expression" dxfId="132" priority="5" stopIfTrue="1">
      <formula>#REF!=4</formula>
    </cfRule>
  </conditionalFormatting>
  <conditionalFormatting sqref="G52:G53">
    <cfRule type="expression" dxfId="131" priority="39" stopIfTrue="1">
      <formula>$B52=4</formula>
    </cfRule>
  </conditionalFormatting>
  <conditionalFormatting sqref="I51:I66">
    <cfRule type="expression" dxfId="130" priority="38" stopIfTrue="1">
      <formula>$B51=4</formula>
    </cfRule>
  </conditionalFormatting>
  <conditionalFormatting sqref="I68">
    <cfRule type="expression" dxfId="129" priority="12" stopIfTrue="1">
      <formula>$B68=4</formula>
    </cfRule>
  </conditionalFormatting>
  <conditionalFormatting sqref="I102">
    <cfRule type="expression" dxfId="128" priority="7" stopIfTrue="1">
      <formula>$B102=4</formula>
    </cfRule>
  </conditionalFormatting>
  <pageMargins left="0.25" right="0.25" top="0.75" bottom="0.75" header="0.3" footer="0.3"/>
  <pageSetup paperSize="3" scale="46"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2273-B6E8-4AF6-BDC6-A2BC37D65914}">
  <sheetPr>
    <tabColor theme="9" tint="-0.499984740745262"/>
    <pageSetUpPr fitToPage="1"/>
  </sheetPr>
  <dimension ref="B1:J108"/>
  <sheetViews>
    <sheetView topLeftCell="A34" zoomScale="60" zoomScaleNormal="60" workbookViewId="0">
      <selection activeCell="B31" sqref="B31"/>
    </sheetView>
  </sheetViews>
  <sheetFormatPr defaultRowHeight="24.95" customHeight="1"/>
  <cols>
    <col min="1" max="1" width="4.7109375" customWidth="1"/>
    <col min="2" max="4" width="12.7109375" style="1" customWidth="1"/>
    <col min="5" max="5" width="18.7109375" style="1" bestFit="1" customWidth="1"/>
    <col min="6" max="6" width="75.85546875" style="2" customWidth="1"/>
    <col min="7" max="7" width="0.140625" style="2" customWidth="1"/>
    <col min="8" max="8" width="12.7109375" style="1" customWidth="1"/>
    <col min="9" max="9" width="20.7109375" style="1" customWidth="1"/>
    <col min="10" max="10" width="89.28515625" style="2" customWidth="1"/>
  </cols>
  <sheetData>
    <row r="1" spans="2:10" ht="24.95" customHeight="1" thickBot="1"/>
    <row r="2" spans="2:10" ht="24.95" customHeight="1">
      <c r="B2" s="257"/>
      <c r="C2" s="258"/>
      <c r="D2" s="259"/>
      <c r="E2" s="260" t="s">
        <v>248</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45401.596222222222</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78.75">
      <c r="B8" s="38">
        <v>4</v>
      </c>
      <c r="C8" s="39">
        <v>45239</v>
      </c>
      <c r="D8" s="39">
        <v>45301</v>
      </c>
      <c r="E8" s="40" t="s">
        <v>31</v>
      </c>
      <c r="F8" s="68" t="s">
        <v>131</v>
      </c>
      <c r="G8" s="69"/>
      <c r="H8" s="41">
        <v>45287</v>
      </c>
      <c r="I8" s="70" t="s">
        <v>137</v>
      </c>
      <c r="J8" s="42" t="s">
        <v>138</v>
      </c>
    </row>
    <row r="9" spans="2:10" s="3" customFormat="1" ht="94.5">
      <c r="B9" s="43">
        <v>4</v>
      </c>
      <c r="C9" s="32">
        <v>45239</v>
      </c>
      <c r="D9" s="32">
        <v>45301</v>
      </c>
      <c r="E9" s="33" t="s">
        <v>31</v>
      </c>
      <c r="F9" s="71" t="s">
        <v>132</v>
      </c>
      <c r="G9" s="72"/>
      <c r="H9" s="41">
        <v>45287</v>
      </c>
      <c r="I9" s="73" t="s">
        <v>137</v>
      </c>
      <c r="J9" s="42" t="s">
        <v>140</v>
      </c>
    </row>
    <row r="10" spans="2:10" s="3" customFormat="1" ht="392.25" customHeight="1">
      <c r="B10" s="16">
        <v>2</v>
      </c>
      <c r="C10" s="18">
        <v>45239</v>
      </c>
      <c r="D10" s="18"/>
      <c r="E10" s="19" t="s">
        <v>31</v>
      </c>
      <c r="F10" s="20" t="s">
        <v>133</v>
      </c>
      <c r="G10" s="46"/>
      <c r="H10" s="41" t="s">
        <v>242</v>
      </c>
      <c r="I10" s="19" t="s">
        <v>275</v>
      </c>
      <c r="J10" s="42" t="s">
        <v>455</v>
      </c>
    </row>
    <row r="11" spans="2:10" s="3" customFormat="1" ht="31.5">
      <c r="B11" s="16">
        <v>4</v>
      </c>
      <c r="C11" s="18">
        <v>45300</v>
      </c>
      <c r="D11" s="19"/>
      <c r="E11" s="19" t="s">
        <v>130</v>
      </c>
      <c r="F11" s="47" t="s">
        <v>134</v>
      </c>
      <c r="G11" s="46"/>
      <c r="H11" s="41">
        <v>45287</v>
      </c>
      <c r="I11" s="19" t="s">
        <v>137</v>
      </c>
      <c r="J11" s="42" t="s">
        <v>139</v>
      </c>
    </row>
    <row r="12" spans="2:10" s="3" customFormat="1" ht="63">
      <c r="B12" s="16">
        <v>4</v>
      </c>
      <c r="C12" s="22"/>
      <c r="D12" s="22"/>
      <c r="E12" s="23" t="s">
        <v>130</v>
      </c>
      <c r="F12" s="24" t="s">
        <v>135</v>
      </c>
      <c r="G12" s="48"/>
      <c r="H12" s="41">
        <v>45287</v>
      </c>
      <c r="I12" s="25" t="s">
        <v>137</v>
      </c>
      <c r="J12" s="49" t="s">
        <v>141</v>
      </c>
    </row>
    <row r="13" spans="2:10" s="3" customFormat="1" ht="31.5" customHeight="1">
      <c r="B13" s="16">
        <v>4</v>
      </c>
      <c r="C13" s="22"/>
      <c r="D13" s="22">
        <v>45300</v>
      </c>
      <c r="E13" s="23" t="s">
        <v>29</v>
      </c>
      <c r="F13" s="24" t="s">
        <v>136</v>
      </c>
      <c r="G13" s="50"/>
      <c r="H13" s="41">
        <v>45287</v>
      </c>
      <c r="I13" s="25" t="s">
        <v>137</v>
      </c>
      <c r="J13" s="21" t="s">
        <v>142</v>
      </c>
    </row>
    <row r="14" spans="2:10" s="1" customFormat="1" ht="54" customHeight="1">
      <c r="B14" s="16">
        <v>4</v>
      </c>
      <c r="C14" s="22">
        <v>45301</v>
      </c>
      <c r="D14" s="22">
        <v>45328</v>
      </c>
      <c r="E14" s="23" t="s">
        <v>130</v>
      </c>
      <c r="F14" s="20" t="s">
        <v>222</v>
      </c>
      <c r="G14" s="114"/>
      <c r="H14" s="53">
        <v>45308</v>
      </c>
      <c r="I14" s="25" t="s">
        <v>143</v>
      </c>
      <c r="J14" s="42" t="s">
        <v>223</v>
      </c>
    </row>
    <row r="15" spans="2:10" ht="24.95" customHeight="1">
      <c r="B15" s="16">
        <v>4</v>
      </c>
      <c r="C15" s="22">
        <v>45301</v>
      </c>
      <c r="D15" s="22"/>
      <c r="E15" s="55" t="s">
        <v>130</v>
      </c>
      <c r="F15" s="56" t="s">
        <v>144</v>
      </c>
      <c r="G15" s="57"/>
      <c r="H15" s="53"/>
      <c r="I15" s="58" t="s">
        <v>137</v>
      </c>
      <c r="J15" s="42"/>
    </row>
    <row r="16" spans="2:10" ht="78.75">
      <c r="B16" s="16">
        <v>4</v>
      </c>
      <c r="C16" s="22">
        <v>45308</v>
      </c>
      <c r="D16" s="59">
        <v>45350</v>
      </c>
      <c r="E16" s="37" t="s">
        <v>31</v>
      </c>
      <c r="F16" s="24" t="s">
        <v>160</v>
      </c>
      <c r="G16" s="50"/>
      <c r="H16" s="41"/>
      <c r="I16" s="60" t="s">
        <v>137</v>
      </c>
      <c r="J16" s="42" t="s">
        <v>349</v>
      </c>
    </row>
    <row r="17" spans="2:10" ht="110.25">
      <c r="B17" s="16">
        <v>4</v>
      </c>
      <c r="C17" s="22">
        <v>45308</v>
      </c>
      <c r="D17" s="22">
        <v>45343</v>
      </c>
      <c r="E17" s="36" t="s">
        <v>130</v>
      </c>
      <c r="F17" s="61" t="s">
        <v>244</v>
      </c>
      <c r="G17" s="50"/>
      <c r="H17" s="41">
        <v>45315</v>
      </c>
      <c r="I17" s="25"/>
      <c r="J17" s="42" t="s">
        <v>270</v>
      </c>
    </row>
    <row r="18" spans="2:10" ht="31.5">
      <c r="B18" s="16">
        <v>4</v>
      </c>
      <c r="C18" s="22">
        <v>45315</v>
      </c>
      <c r="D18" s="22">
        <v>45336</v>
      </c>
      <c r="E18" s="23" t="s">
        <v>130</v>
      </c>
      <c r="F18" s="24" t="s">
        <v>194</v>
      </c>
      <c r="G18" s="50"/>
      <c r="H18" s="41">
        <v>45315</v>
      </c>
      <c r="I18" s="25" t="s">
        <v>137</v>
      </c>
      <c r="J18" s="42" t="s">
        <v>195</v>
      </c>
    </row>
    <row r="19" spans="2:10" ht="181.9" customHeight="1">
      <c r="B19" s="16">
        <v>2</v>
      </c>
      <c r="C19" s="22">
        <v>45315</v>
      </c>
      <c r="D19" s="22"/>
      <c r="E19" s="23" t="s">
        <v>130</v>
      </c>
      <c r="F19" s="24" t="s">
        <v>196</v>
      </c>
      <c r="G19" s="50"/>
      <c r="H19" s="41"/>
      <c r="I19" s="25" t="s">
        <v>137</v>
      </c>
      <c r="J19" s="62" t="s">
        <v>450</v>
      </c>
    </row>
    <row r="20" spans="2:10" ht="31.5">
      <c r="B20" s="16">
        <v>4</v>
      </c>
      <c r="C20" s="22">
        <v>45322</v>
      </c>
      <c r="D20" s="22">
        <v>45329</v>
      </c>
      <c r="E20" s="23" t="s">
        <v>130</v>
      </c>
      <c r="F20" s="20" t="s">
        <v>216</v>
      </c>
      <c r="G20" s="50"/>
      <c r="H20" s="41"/>
      <c r="I20" s="25" t="s">
        <v>143</v>
      </c>
      <c r="J20" s="63"/>
    </row>
    <row r="21" spans="2:10" ht="24.95" customHeight="1">
      <c r="B21" s="16">
        <v>4</v>
      </c>
      <c r="C21" s="22">
        <v>45322</v>
      </c>
      <c r="D21" s="22">
        <v>45329</v>
      </c>
      <c r="E21" s="23" t="s">
        <v>130</v>
      </c>
      <c r="F21" s="24" t="s">
        <v>217</v>
      </c>
      <c r="G21" s="50"/>
      <c r="H21" s="41"/>
      <c r="I21" s="25" t="s">
        <v>143</v>
      </c>
      <c r="J21" s="64" t="s">
        <v>225</v>
      </c>
    </row>
    <row r="22" spans="2:10" ht="24.95" customHeight="1">
      <c r="B22" s="16">
        <v>4</v>
      </c>
      <c r="C22" s="22">
        <v>45322</v>
      </c>
      <c r="D22" s="22">
        <v>45329</v>
      </c>
      <c r="E22" s="23" t="s">
        <v>130</v>
      </c>
      <c r="F22" s="24" t="s">
        <v>218</v>
      </c>
      <c r="G22" s="50"/>
      <c r="H22" s="41"/>
      <c r="I22" s="25" t="s">
        <v>143</v>
      </c>
      <c r="J22" s="42" t="s">
        <v>224</v>
      </c>
    </row>
    <row r="23" spans="2:10" ht="63" customHeight="1">
      <c r="B23" s="16">
        <v>4</v>
      </c>
      <c r="C23" s="22">
        <v>45322</v>
      </c>
      <c r="D23" s="22">
        <v>45364</v>
      </c>
      <c r="E23" s="23" t="s">
        <v>130</v>
      </c>
      <c r="F23" s="24" t="s">
        <v>219</v>
      </c>
      <c r="G23" s="50"/>
      <c r="H23" s="41">
        <v>45329</v>
      </c>
      <c r="I23" s="25" t="s">
        <v>312</v>
      </c>
      <c r="J23" s="21" t="s">
        <v>350</v>
      </c>
    </row>
    <row r="24" spans="2:10" ht="47.25">
      <c r="B24" s="16">
        <v>4</v>
      </c>
      <c r="C24" s="22">
        <v>45322</v>
      </c>
      <c r="D24" s="22">
        <v>45342</v>
      </c>
      <c r="E24" s="23" t="s">
        <v>130</v>
      </c>
      <c r="F24" s="24" t="s">
        <v>220</v>
      </c>
      <c r="G24" s="50"/>
      <c r="H24" s="41">
        <v>45324</v>
      </c>
      <c r="I24" s="25" t="s">
        <v>143</v>
      </c>
      <c r="J24" s="21" t="s">
        <v>271</v>
      </c>
    </row>
    <row r="25" spans="2:10" ht="229.9" customHeight="1">
      <c r="B25" s="16">
        <v>2</v>
      </c>
      <c r="C25" s="22">
        <v>45322</v>
      </c>
      <c r="D25" s="22"/>
      <c r="E25" s="23" t="s">
        <v>130</v>
      </c>
      <c r="F25" s="24" t="s">
        <v>221</v>
      </c>
      <c r="G25" s="24"/>
      <c r="H25" s="41">
        <v>45343</v>
      </c>
      <c r="I25" s="25" t="s">
        <v>143</v>
      </c>
      <c r="J25" s="21" t="s">
        <v>451</v>
      </c>
    </row>
    <row r="26" spans="2:10" ht="63">
      <c r="B26" s="16">
        <v>4</v>
      </c>
      <c r="C26" s="22">
        <v>45314</v>
      </c>
      <c r="D26" s="22">
        <v>45329</v>
      </c>
      <c r="E26" s="23" t="s">
        <v>130</v>
      </c>
      <c r="F26" s="35" t="s">
        <v>166</v>
      </c>
      <c r="G26" s="24"/>
      <c r="H26" s="26"/>
      <c r="I26" s="25" t="s">
        <v>150</v>
      </c>
      <c r="J26" s="110" t="s">
        <v>199</v>
      </c>
    </row>
    <row r="27" spans="2:10" ht="24.95" customHeight="1">
      <c r="B27" s="16">
        <v>4</v>
      </c>
      <c r="C27" s="22">
        <v>45329</v>
      </c>
      <c r="D27" s="22">
        <v>45336</v>
      </c>
      <c r="E27" s="23" t="s">
        <v>31</v>
      </c>
      <c r="F27" s="24" t="s">
        <v>243</v>
      </c>
      <c r="G27" s="24"/>
      <c r="H27" s="41"/>
      <c r="I27" s="25" t="s">
        <v>143</v>
      </c>
      <c r="J27" s="21"/>
    </row>
    <row r="28" spans="2:10" ht="30" customHeight="1">
      <c r="B28" s="16">
        <v>4</v>
      </c>
      <c r="C28" s="22">
        <v>45329</v>
      </c>
      <c r="D28" s="22">
        <v>45336</v>
      </c>
      <c r="E28" s="23" t="s">
        <v>130</v>
      </c>
      <c r="F28" s="24" t="s">
        <v>245</v>
      </c>
      <c r="G28" s="24"/>
      <c r="H28" s="41"/>
      <c r="I28" s="25" t="s">
        <v>143</v>
      </c>
      <c r="J28" s="21" t="s">
        <v>272</v>
      </c>
    </row>
    <row r="29" spans="2:10" ht="24.95" customHeight="1">
      <c r="B29" s="16">
        <v>4</v>
      </c>
      <c r="C29" s="22">
        <v>45329</v>
      </c>
      <c r="D29" s="22">
        <v>45336</v>
      </c>
      <c r="E29" s="23" t="s">
        <v>31</v>
      </c>
      <c r="F29" s="24" t="s">
        <v>246</v>
      </c>
      <c r="G29" s="24"/>
      <c r="H29" s="41">
        <v>45331</v>
      </c>
      <c r="I29" s="25" t="s">
        <v>143</v>
      </c>
      <c r="J29" s="21"/>
    </row>
    <row r="30" spans="2:10" ht="0.75" customHeight="1">
      <c r="B30" s="16">
        <v>4</v>
      </c>
      <c r="C30" s="22">
        <v>45335</v>
      </c>
      <c r="D30" s="22">
        <v>45336</v>
      </c>
      <c r="E30" s="23" t="s">
        <v>33</v>
      </c>
      <c r="F30" s="24" t="s">
        <v>269</v>
      </c>
      <c r="G30" s="24"/>
      <c r="H30" s="26"/>
      <c r="I30" s="25" t="s">
        <v>137</v>
      </c>
      <c r="J30" s="21"/>
    </row>
    <row r="31" spans="2:10" ht="101.45" customHeight="1">
      <c r="B31" s="16">
        <v>2</v>
      </c>
      <c r="C31" s="22">
        <v>45336</v>
      </c>
      <c r="D31" s="22"/>
      <c r="E31" s="23" t="s">
        <v>351</v>
      </c>
      <c r="F31" s="24" t="s">
        <v>352</v>
      </c>
      <c r="G31" s="24"/>
      <c r="H31" s="26"/>
      <c r="I31" s="25" t="s">
        <v>275</v>
      </c>
      <c r="J31" s="21" t="s">
        <v>452</v>
      </c>
    </row>
    <row r="32" spans="2:10" ht="24.95" customHeight="1">
      <c r="B32" s="16">
        <v>4</v>
      </c>
      <c r="C32" s="32">
        <v>45336</v>
      </c>
      <c r="D32" s="32">
        <v>45343</v>
      </c>
      <c r="E32" s="33" t="s">
        <v>130</v>
      </c>
      <c r="F32" s="24" t="s">
        <v>273</v>
      </c>
      <c r="G32" s="24"/>
      <c r="H32" s="26"/>
      <c r="I32" s="25"/>
      <c r="J32" s="21"/>
    </row>
    <row r="33" spans="2:10" ht="97.9" customHeight="1">
      <c r="B33" s="16">
        <v>2</v>
      </c>
      <c r="C33" s="22">
        <v>45336</v>
      </c>
      <c r="D33" s="22"/>
      <c r="E33" s="23" t="s">
        <v>130</v>
      </c>
      <c r="F33" s="24" t="s">
        <v>274</v>
      </c>
      <c r="G33" s="24"/>
      <c r="H33" s="26"/>
      <c r="I33" s="25" t="s">
        <v>275</v>
      </c>
      <c r="J33" s="21" t="s">
        <v>386</v>
      </c>
    </row>
    <row r="34" spans="2:10" ht="81.599999999999994" customHeight="1">
      <c r="B34" s="16">
        <v>2</v>
      </c>
      <c r="C34" s="22">
        <v>45336</v>
      </c>
      <c r="D34" s="34"/>
      <c r="E34" s="65" t="s">
        <v>130</v>
      </c>
      <c r="F34" s="24" t="s">
        <v>276</v>
      </c>
      <c r="G34" s="24"/>
      <c r="H34" s="26"/>
      <c r="I34" s="25" t="s">
        <v>275</v>
      </c>
      <c r="J34" s="21" t="s">
        <v>387</v>
      </c>
    </row>
    <row r="35" spans="2:10" ht="15.75">
      <c r="B35" s="16">
        <v>4</v>
      </c>
      <c r="C35" s="22">
        <v>45336</v>
      </c>
      <c r="D35" s="22"/>
      <c r="E35" s="23" t="s">
        <v>277</v>
      </c>
      <c r="F35" s="24" t="s">
        <v>278</v>
      </c>
      <c r="G35" s="24"/>
      <c r="H35" s="26"/>
      <c r="I35" s="25" t="s">
        <v>275</v>
      </c>
      <c r="J35" s="21"/>
    </row>
    <row r="36" spans="2:10" ht="49.15" customHeight="1">
      <c r="B36" s="16">
        <v>2</v>
      </c>
      <c r="C36" s="22">
        <v>45336</v>
      </c>
      <c r="D36" s="22"/>
      <c r="E36" s="23" t="s">
        <v>130</v>
      </c>
      <c r="F36" s="24" t="s">
        <v>388</v>
      </c>
      <c r="G36" s="24"/>
      <c r="H36" s="26"/>
      <c r="I36" s="25" t="s">
        <v>143</v>
      </c>
      <c r="J36" s="21" t="s">
        <v>389</v>
      </c>
    </row>
    <row r="37" spans="2:10" ht="24.95" customHeight="1">
      <c r="B37" s="16">
        <v>4</v>
      </c>
      <c r="C37" s="22">
        <v>45341</v>
      </c>
      <c r="D37" s="22">
        <v>45343</v>
      </c>
      <c r="E37" s="23" t="s">
        <v>130</v>
      </c>
      <c r="F37" s="24" t="s">
        <v>293</v>
      </c>
      <c r="G37" s="24"/>
      <c r="H37" s="26"/>
      <c r="I37" s="25" t="s">
        <v>275</v>
      </c>
      <c r="J37" s="21"/>
    </row>
    <row r="38" spans="2:10" ht="24.95" customHeight="1">
      <c r="B38" s="16">
        <v>4</v>
      </c>
      <c r="C38" s="22">
        <v>45343</v>
      </c>
      <c r="D38" s="22">
        <v>45350</v>
      </c>
      <c r="E38" s="23" t="s">
        <v>31</v>
      </c>
      <c r="F38" s="24" t="s">
        <v>310</v>
      </c>
      <c r="G38" s="24"/>
      <c r="H38" s="26"/>
      <c r="I38" s="25" t="s">
        <v>309</v>
      </c>
      <c r="J38" s="21" t="s">
        <v>311</v>
      </c>
    </row>
    <row r="39" spans="2:10" ht="24.95" customHeight="1">
      <c r="B39" s="16">
        <v>4</v>
      </c>
      <c r="C39" s="22">
        <v>45350</v>
      </c>
      <c r="D39" s="22">
        <v>45357</v>
      </c>
      <c r="E39" s="23" t="s">
        <v>31</v>
      </c>
      <c r="F39" s="24" t="s">
        <v>353</v>
      </c>
      <c r="G39" s="24"/>
      <c r="H39" s="26"/>
      <c r="I39" s="25"/>
      <c r="J39" s="21" t="s">
        <v>354</v>
      </c>
    </row>
    <row r="40" spans="2:10" ht="34.9" customHeight="1">
      <c r="B40" s="16">
        <v>1</v>
      </c>
      <c r="C40" s="22">
        <v>45350</v>
      </c>
      <c r="D40" s="22"/>
      <c r="E40" s="23" t="s">
        <v>130</v>
      </c>
      <c r="F40" s="35" t="s">
        <v>355</v>
      </c>
      <c r="G40" s="24"/>
      <c r="H40" s="26"/>
      <c r="I40" s="25" t="s">
        <v>275</v>
      </c>
      <c r="J40" s="82" t="s">
        <v>390</v>
      </c>
    </row>
    <row r="41" spans="2:10" ht="49.5" customHeight="1">
      <c r="B41" s="16">
        <v>1</v>
      </c>
      <c r="C41" s="22">
        <v>45350</v>
      </c>
      <c r="D41" s="22"/>
      <c r="E41" s="23" t="s">
        <v>15</v>
      </c>
      <c r="F41" s="35" t="s">
        <v>356</v>
      </c>
      <c r="G41" s="24"/>
      <c r="H41" s="26"/>
      <c r="I41" s="25" t="s">
        <v>137</v>
      </c>
      <c r="J41" s="83" t="s">
        <v>391</v>
      </c>
    </row>
    <row r="42" spans="2:10" ht="31.5">
      <c r="B42" s="16">
        <v>4</v>
      </c>
      <c r="C42" s="22">
        <v>45357</v>
      </c>
      <c r="D42" s="22">
        <v>45364</v>
      </c>
      <c r="E42" s="23" t="s">
        <v>31</v>
      </c>
      <c r="F42" s="24" t="s">
        <v>382</v>
      </c>
      <c r="G42" s="24"/>
      <c r="H42" s="26"/>
      <c r="I42" s="25" t="s">
        <v>137</v>
      </c>
      <c r="J42" s="21" t="s">
        <v>385</v>
      </c>
    </row>
    <row r="43" spans="2:10" ht="24.95" customHeight="1">
      <c r="B43" s="16">
        <v>2</v>
      </c>
      <c r="C43" s="22">
        <v>45357</v>
      </c>
      <c r="D43" s="22"/>
      <c r="E43" s="23" t="s">
        <v>31</v>
      </c>
      <c r="F43" s="24" t="s">
        <v>383</v>
      </c>
      <c r="G43" s="24"/>
      <c r="H43" s="26"/>
      <c r="I43" s="25" t="s">
        <v>275</v>
      </c>
      <c r="J43" s="21" t="s">
        <v>456</v>
      </c>
    </row>
    <row r="44" spans="2:10" ht="33.6" customHeight="1">
      <c r="B44" s="16">
        <v>4</v>
      </c>
      <c r="C44" s="22">
        <v>45364</v>
      </c>
      <c r="D44" s="22"/>
      <c r="E44" s="23" t="s">
        <v>130</v>
      </c>
      <c r="F44" s="24" t="s">
        <v>453</v>
      </c>
      <c r="G44" s="24"/>
      <c r="H44" s="26"/>
      <c r="I44" s="25" t="s">
        <v>454</v>
      </c>
      <c r="J44" s="21"/>
    </row>
    <row r="45" spans="2:10" ht="31.5">
      <c r="B45" s="16">
        <v>4</v>
      </c>
      <c r="C45" s="22">
        <v>45364</v>
      </c>
      <c r="D45" s="22"/>
      <c r="E45" s="23" t="s">
        <v>15</v>
      </c>
      <c r="F45" s="24" t="s">
        <v>457</v>
      </c>
      <c r="G45" s="24"/>
      <c r="H45" s="26"/>
      <c r="I45" s="25" t="s">
        <v>137</v>
      </c>
      <c r="J45" s="21"/>
    </row>
    <row r="46" spans="2:10" ht="24.95" customHeight="1">
      <c r="B46" s="16">
        <v>4</v>
      </c>
      <c r="C46" s="22">
        <v>45364</v>
      </c>
      <c r="D46" s="22"/>
      <c r="E46" s="23" t="s">
        <v>15</v>
      </c>
      <c r="F46" s="24" t="s">
        <v>458</v>
      </c>
      <c r="G46" s="24" t="s">
        <v>459</v>
      </c>
      <c r="H46" s="26"/>
      <c r="I46" s="25" t="s">
        <v>137</v>
      </c>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46" xr:uid="{20A392AB-9AC6-4843-8370-F4961D1CDFE1}"/>
  <mergeCells count="7">
    <mergeCell ref="B2:D2"/>
    <mergeCell ref="E2:H6"/>
    <mergeCell ref="I2:J5"/>
    <mergeCell ref="B3:C3"/>
    <mergeCell ref="B4:C4"/>
    <mergeCell ref="B5:C5"/>
    <mergeCell ref="B6:C6"/>
  </mergeCells>
  <conditionalFormatting sqref="B8:B70">
    <cfRule type="cellIs" dxfId="127" priority="1" operator="equal">
      <formula>3</formula>
    </cfRule>
    <cfRule type="cellIs" dxfId="126" priority="2" operator="equal">
      <formula>2</formula>
    </cfRule>
    <cfRule type="cellIs" dxfId="125" priority="3" operator="equal">
      <formula>1</formula>
    </cfRule>
  </conditionalFormatting>
  <conditionalFormatting sqref="B20">
    <cfRule type="expression" dxfId="124" priority="15" stopIfTrue="1">
      <formula>$B20=4</formula>
    </cfRule>
  </conditionalFormatting>
  <conditionalFormatting sqref="B27:F31 B32:J105 I8:I22 G30:H31">
    <cfRule type="expression" dxfId="123" priority="18" stopIfTrue="1">
      <formula>$B8=4</formula>
    </cfRule>
  </conditionalFormatting>
  <conditionalFormatting sqref="B8:G25 G27:G29">
    <cfRule type="expression" dxfId="122" priority="17" stopIfTrue="1">
      <formula>$B8=4</formula>
    </cfRule>
  </conditionalFormatting>
  <conditionalFormatting sqref="B26:J26">
    <cfRule type="expression" dxfId="121" priority="4" stopIfTrue="1">
      <formula>$B26=4</formula>
    </cfRule>
  </conditionalFormatting>
  <conditionalFormatting sqref="C14">
    <cfRule type="expression" dxfId="120" priority="16" stopIfTrue="1">
      <formula>$B14=4</formula>
    </cfRule>
  </conditionalFormatting>
  <conditionalFormatting sqref="C18">
    <cfRule type="expression" dxfId="119" priority="13" stopIfTrue="1">
      <formula>$B18=4</formula>
    </cfRule>
  </conditionalFormatting>
  <conditionalFormatting sqref="C20:D24">
    <cfRule type="expression" dxfId="118" priority="14" stopIfTrue="1">
      <formula>$B20=4</formula>
    </cfRule>
  </conditionalFormatting>
  <conditionalFormatting sqref="D18:D19">
    <cfRule type="expression" dxfId="117" priority="12" stopIfTrue="1">
      <formula>$B18=4</formula>
    </cfRule>
  </conditionalFormatting>
  <conditionalFormatting sqref="F8:F10 J8:J22 H8:H25 C12:C13 H27:H29">
    <cfRule type="expression" dxfId="116" priority="11" stopIfTrue="1">
      <formula>#REF!=4</formula>
    </cfRule>
  </conditionalFormatting>
  <conditionalFormatting sqref="F12:F13">
    <cfRule type="expression" dxfId="115" priority="10" stopIfTrue="1">
      <formula>#REF!=4</formula>
    </cfRule>
  </conditionalFormatting>
  <conditionalFormatting sqref="F20">
    <cfRule type="expression" dxfId="114" priority="9" stopIfTrue="1">
      <formula>$B20=4</formula>
    </cfRule>
  </conditionalFormatting>
  <conditionalFormatting sqref="F56">
    <cfRule type="expression" dxfId="113" priority="21" stopIfTrue="1">
      <formula>$B56=4</formula>
    </cfRule>
  </conditionalFormatting>
  <conditionalFormatting sqref="G56:G57">
    <cfRule type="expression" dxfId="112" priority="20" stopIfTrue="1">
      <formula>$B56=4</formula>
    </cfRule>
  </conditionalFormatting>
  <conditionalFormatting sqref="I55:I70">
    <cfRule type="expression" dxfId="111" priority="19" stopIfTrue="1">
      <formula>$B55=4</formula>
    </cfRule>
  </conditionalFormatting>
  <conditionalFormatting sqref="I23:J25 I27:J31">
    <cfRule type="expression" dxfId="110" priority="8" stopIfTrue="1">
      <formula>$B23=4</formula>
    </cfRule>
  </conditionalFormatting>
  <pageMargins left="0.25" right="0.25" top="0.75" bottom="0.75" header="0.3" footer="0.3"/>
  <pageSetup paperSize="17" scale="38"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8C34-78CD-4020-A807-79B19F9568A2}">
  <sheetPr filterMode="1">
    <tabColor theme="9" tint="-0.499984740745262"/>
    <pageSetUpPr fitToPage="1"/>
  </sheetPr>
  <dimension ref="B1:J108"/>
  <sheetViews>
    <sheetView zoomScale="80" zoomScaleNormal="80" workbookViewId="0">
      <selection activeCell="D19" sqref="D19"/>
    </sheetView>
  </sheetViews>
  <sheetFormatPr defaultRowHeight="24.95" customHeight="1"/>
  <cols>
    <col min="1" max="1" width="4.7109375" customWidth="1"/>
    <col min="2" max="5" width="12.7109375" style="1" customWidth="1"/>
    <col min="6" max="6" width="64.28515625" style="2" customWidth="1"/>
    <col min="7" max="7" width="0.140625" style="2" customWidth="1"/>
    <col min="8" max="8" width="12.7109375" style="1" customWidth="1"/>
    <col min="9" max="9" width="22.42578125" style="1" bestFit="1" customWidth="1"/>
    <col min="10" max="10" width="72.7109375" style="2" customWidth="1"/>
  </cols>
  <sheetData>
    <row r="1" spans="2:10" ht="24.95" customHeight="1" thickBot="1"/>
    <row r="2" spans="2:10" ht="24.95" customHeight="1">
      <c r="B2" s="257"/>
      <c r="C2" s="258"/>
      <c r="D2" s="259"/>
      <c r="E2" s="260" t="s">
        <v>14</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45401.596222222222</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09.5" hidden="1" customHeight="1">
      <c r="B8" s="43">
        <v>4</v>
      </c>
      <c r="C8" s="39"/>
      <c r="D8" s="39">
        <v>45363</v>
      </c>
      <c r="E8" s="88" t="s">
        <v>53</v>
      </c>
      <c r="F8" s="68" t="s">
        <v>56</v>
      </c>
      <c r="G8" s="69"/>
      <c r="H8" s="41">
        <v>45272</v>
      </c>
      <c r="I8" s="70" t="s">
        <v>64</v>
      </c>
      <c r="J8" s="42" t="s">
        <v>325</v>
      </c>
    </row>
    <row r="9" spans="2:10" s="3" customFormat="1" ht="41.25" hidden="1" customHeight="1">
      <c r="B9" s="87">
        <v>4</v>
      </c>
      <c r="C9" s="32"/>
      <c r="D9" s="32">
        <v>45300</v>
      </c>
      <c r="E9" s="86" t="s">
        <v>54</v>
      </c>
      <c r="F9" s="71" t="s">
        <v>57</v>
      </c>
      <c r="G9" s="72"/>
      <c r="H9" s="41">
        <v>45236</v>
      </c>
      <c r="I9" s="73" t="s">
        <v>15</v>
      </c>
      <c r="J9" s="42" t="s">
        <v>65</v>
      </c>
    </row>
    <row r="10" spans="2:10" s="3" customFormat="1" ht="239.25" hidden="1" customHeight="1">
      <c r="B10" s="16">
        <v>4</v>
      </c>
      <c r="C10" s="18"/>
      <c r="D10" s="18">
        <v>45363</v>
      </c>
      <c r="E10" s="53" t="s">
        <v>55</v>
      </c>
      <c r="F10" s="20" t="s">
        <v>63</v>
      </c>
      <c r="G10" s="46"/>
      <c r="H10" s="41">
        <v>44931</v>
      </c>
      <c r="I10" s="19" t="s">
        <v>70</v>
      </c>
      <c r="J10" s="42" t="s">
        <v>321</v>
      </c>
    </row>
    <row r="11" spans="2:10" s="3" customFormat="1" ht="148.5" hidden="1" customHeight="1">
      <c r="B11" s="16">
        <v>4</v>
      </c>
      <c r="C11" s="18"/>
      <c r="D11" s="18">
        <v>45363</v>
      </c>
      <c r="E11" s="89" t="s">
        <v>54</v>
      </c>
      <c r="F11" s="47" t="s">
        <v>58</v>
      </c>
      <c r="G11" s="46"/>
      <c r="H11" s="41">
        <v>45286</v>
      </c>
      <c r="I11" s="19" t="s">
        <v>66</v>
      </c>
      <c r="J11" s="42" t="s">
        <v>322</v>
      </c>
    </row>
    <row r="12" spans="2:10" s="3" customFormat="1" ht="229.5" hidden="1" customHeight="1">
      <c r="B12" s="16">
        <v>4</v>
      </c>
      <c r="C12" s="22"/>
      <c r="D12" s="22">
        <v>45342</v>
      </c>
      <c r="E12" s="53" t="s">
        <v>54</v>
      </c>
      <c r="F12" s="24" t="s">
        <v>59</v>
      </c>
      <c r="G12" s="48"/>
      <c r="H12" s="41">
        <v>45272</v>
      </c>
      <c r="I12" s="25" t="s">
        <v>67</v>
      </c>
      <c r="J12" s="49" t="s">
        <v>175</v>
      </c>
    </row>
    <row r="13" spans="2:10" s="3" customFormat="1" ht="94.5" hidden="1">
      <c r="B13" s="16">
        <v>4</v>
      </c>
      <c r="C13" s="22"/>
      <c r="D13" s="22">
        <v>45370</v>
      </c>
      <c r="E13" s="53" t="s">
        <v>54</v>
      </c>
      <c r="F13" s="24" t="s">
        <v>60</v>
      </c>
      <c r="G13" s="50"/>
      <c r="H13" s="41">
        <v>45279</v>
      </c>
      <c r="I13" s="25" t="s">
        <v>68</v>
      </c>
      <c r="J13" s="21" t="s">
        <v>155</v>
      </c>
    </row>
    <row r="14" spans="2:10" s="3" customFormat="1" ht="70.900000000000006" hidden="1" customHeight="1">
      <c r="B14" s="16">
        <v>4</v>
      </c>
      <c r="C14" s="22"/>
      <c r="D14" s="22">
        <v>45342</v>
      </c>
      <c r="E14" s="53" t="s">
        <v>54</v>
      </c>
      <c r="F14" s="51" t="s">
        <v>61</v>
      </c>
      <c r="G14" s="74"/>
      <c r="H14" s="53">
        <v>45275</v>
      </c>
      <c r="I14" s="25" t="s">
        <v>68</v>
      </c>
      <c r="J14" s="42" t="s">
        <v>255</v>
      </c>
    </row>
    <row r="15" spans="2:10" ht="34.5" hidden="1" customHeight="1">
      <c r="B15" s="16">
        <v>4</v>
      </c>
      <c r="C15" s="22"/>
      <c r="D15" s="22">
        <v>45307</v>
      </c>
      <c r="E15" s="55"/>
      <c r="F15" s="24" t="s">
        <v>62</v>
      </c>
      <c r="G15" s="57"/>
      <c r="H15" s="53">
        <v>45286</v>
      </c>
      <c r="I15" s="60" t="s">
        <v>68</v>
      </c>
      <c r="J15" s="42" t="s">
        <v>69</v>
      </c>
    </row>
    <row r="16" spans="2:10" ht="31.5" hidden="1">
      <c r="B16" s="16">
        <v>4</v>
      </c>
      <c r="C16" s="22">
        <v>45328</v>
      </c>
      <c r="D16" s="59">
        <v>45369</v>
      </c>
      <c r="E16" s="37" t="s">
        <v>95</v>
      </c>
      <c r="F16" s="24" t="s">
        <v>233</v>
      </c>
      <c r="G16" s="50"/>
      <c r="H16" s="118" t="s">
        <v>469</v>
      </c>
      <c r="I16" s="25" t="s">
        <v>68</v>
      </c>
      <c r="J16" s="42" t="s">
        <v>294</v>
      </c>
    </row>
    <row r="17" spans="2:10" ht="24.95" hidden="1" customHeight="1">
      <c r="B17" s="16">
        <v>4</v>
      </c>
      <c r="C17" s="22">
        <v>45348</v>
      </c>
      <c r="D17" s="22">
        <v>45356</v>
      </c>
      <c r="E17" s="36" t="s">
        <v>15</v>
      </c>
      <c r="F17" s="61" t="s">
        <v>318</v>
      </c>
      <c r="G17" s="50"/>
      <c r="H17" s="41"/>
      <c r="I17" s="25" t="s">
        <v>68</v>
      </c>
      <c r="J17" s="42" t="s">
        <v>326</v>
      </c>
    </row>
    <row r="18" spans="2:10" ht="81" customHeight="1">
      <c r="B18" s="16">
        <v>2</v>
      </c>
      <c r="C18" s="22">
        <v>45349</v>
      </c>
      <c r="D18" s="22"/>
      <c r="E18" s="23" t="s">
        <v>15</v>
      </c>
      <c r="F18" s="24" t="s">
        <v>327</v>
      </c>
      <c r="G18" s="50"/>
      <c r="H18" s="118" t="s">
        <v>469</v>
      </c>
      <c r="I18" s="25"/>
      <c r="J18" s="42" t="s">
        <v>940</v>
      </c>
    </row>
    <row r="19" spans="2:10" ht="47.25">
      <c r="B19" s="16">
        <v>2</v>
      </c>
      <c r="C19" s="22">
        <v>45363</v>
      </c>
      <c r="D19" s="22"/>
      <c r="E19" s="23" t="s">
        <v>54</v>
      </c>
      <c r="F19" s="24" t="s">
        <v>434</v>
      </c>
      <c r="G19" s="50"/>
      <c r="H19" s="118" t="s">
        <v>469</v>
      </c>
      <c r="I19" s="25"/>
      <c r="J19" s="21" t="s">
        <v>802</v>
      </c>
    </row>
    <row r="20" spans="2:10" ht="78.75">
      <c r="B20" s="16">
        <v>2</v>
      </c>
      <c r="C20" s="22">
        <v>45363</v>
      </c>
      <c r="D20" s="22"/>
      <c r="E20" s="23" t="s">
        <v>54</v>
      </c>
      <c r="F20" s="20" t="s">
        <v>803</v>
      </c>
      <c r="G20" s="50"/>
      <c r="H20" s="118" t="s">
        <v>469</v>
      </c>
      <c r="I20" s="25"/>
      <c r="J20" s="63" t="s">
        <v>986</v>
      </c>
    </row>
    <row r="21" spans="2:10" ht="49.9" customHeight="1">
      <c r="B21" s="16">
        <v>2</v>
      </c>
      <c r="C21" s="22">
        <v>45398</v>
      </c>
      <c r="D21" s="22"/>
      <c r="E21" s="23" t="s">
        <v>33</v>
      </c>
      <c r="F21" s="24" t="s">
        <v>1064</v>
      </c>
      <c r="G21" s="50"/>
      <c r="H21" s="41"/>
      <c r="I21" s="25"/>
      <c r="J21" s="64" t="s">
        <v>1065</v>
      </c>
    </row>
    <row r="22" spans="2:10" ht="49.15" customHeight="1">
      <c r="B22" s="16">
        <v>2</v>
      </c>
      <c r="C22" s="22">
        <v>45398</v>
      </c>
      <c r="D22" s="22"/>
      <c r="E22" s="23" t="s">
        <v>33</v>
      </c>
      <c r="F22" s="24" t="s">
        <v>1066</v>
      </c>
      <c r="G22" s="50"/>
      <c r="H22" s="41"/>
      <c r="I22" s="25"/>
      <c r="J22" s="42" t="s">
        <v>1091</v>
      </c>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17:B19" name="Priority_8"/>
    <protectedRange sqref="D18" name="Date Closed_8"/>
    <protectedRange sqref="D20" name="Date Closed_9"/>
    <protectedRange sqref="B21:B24" name="Priority_10"/>
    <protectedRange sqref="D21:D24" name="Date Closed_10"/>
    <protectedRange sqref="D32" name="Date Closed_5"/>
    <protectedRange sqref="B8" name="Priority_5_1"/>
    <protectedRange sqref="B9" name="Priority_5_2"/>
    <protectedRange sqref="B10" name="Priority_5_3"/>
    <protectedRange sqref="B11" name="Priority_8_1"/>
    <protectedRange sqref="B12" name="Priority_8_2"/>
    <protectedRange sqref="B16" name="Priority_1"/>
    <protectedRange sqref="B13:B15" name="Priority_10_1"/>
  </protectedRanges>
  <autoFilter ref="B7:J22" xr:uid="{20A392AB-9AC6-4843-8370-F4961D1CDFE1}">
    <filterColumn colId="0">
      <filters>
        <filter val="2"/>
      </filters>
    </filterColumn>
  </autoFilter>
  <mergeCells count="7">
    <mergeCell ref="B2:D2"/>
    <mergeCell ref="E2:H6"/>
    <mergeCell ref="I2:J5"/>
    <mergeCell ref="B3:C3"/>
    <mergeCell ref="B4:C4"/>
    <mergeCell ref="B5:C5"/>
    <mergeCell ref="B6:C6"/>
  </mergeCells>
  <conditionalFormatting sqref="B8:B16">
    <cfRule type="expression" dxfId="109" priority="8" stopIfTrue="1">
      <formula>$C8=4</formula>
    </cfRule>
  </conditionalFormatting>
  <conditionalFormatting sqref="B8:B70">
    <cfRule type="cellIs" dxfId="108" priority="2" operator="equal">
      <formula>3</formula>
    </cfRule>
    <cfRule type="cellIs" dxfId="107" priority="3" operator="equal">
      <formula>2</formula>
    </cfRule>
    <cfRule type="cellIs" dxfId="106" priority="4" operator="equal">
      <formula>1</formula>
    </cfRule>
  </conditionalFormatting>
  <conditionalFormatting sqref="B20">
    <cfRule type="expression" dxfId="105" priority="22" stopIfTrue="1">
      <formula>$B20=4</formula>
    </cfRule>
  </conditionalFormatting>
  <conditionalFormatting sqref="C14">
    <cfRule type="expression" dxfId="104" priority="23" stopIfTrue="1">
      <formula>$B14=4</formula>
    </cfRule>
  </conditionalFormatting>
  <conditionalFormatting sqref="C18">
    <cfRule type="expression" dxfId="103" priority="17" stopIfTrue="1">
      <formula>$B18=4</formula>
    </cfRule>
  </conditionalFormatting>
  <conditionalFormatting sqref="C8:D14 F8:F15 B17:F31 B32:J105 I8:I22 C15:F16 G30:H31">
    <cfRule type="expression" dxfId="102" priority="25" stopIfTrue="1">
      <formula>$B8=4</formula>
    </cfRule>
  </conditionalFormatting>
  <conditionalFormatting sqref="C20:D24">
    <cfRule type="expression" dxfId="101" priority="21" stopIfTrue="1">
      <formula>$B20=4</formula>
    </cfRule>
  </conditionalFormatting>
  <conditionalFormatting sqref="D18:D19">
    <cfRule type="expression" dxfId="100" priority="16" stopIfTrue="1">
      <formula>$B18=4</formula>
    </cfRule>
  </conditionalFormatting>
  <conditionalFormatting sqref="E8:E14">
    <cfRule type="expression" dxfId="99" priority="1" stopIfTrue="1">
      <formula>$C8=4</formula>
    </cfRule>
  </conditionalFormatting>
  <conditionalFormatting sqref="F8:F10 J8:J22 H8:H29 C12:C13">
    <cfRule type="expression" dxfId="98" priority="15" stopIfTrue="1">
      <formula>#REF!=4</formula>
    </cfRule>
  </conditionalFormatting>
  <conditionalFormatting sqref="F12:F13">
    <cfRule type="expression" dxfId="97" priority="14" stopIfTrue="1">
      <formula>#REF!=4</formula>
    </cfRule>
  </conditionalFormatting>
  <conditionalFormatting sqref="F20">
    <cfRule type="expression" dxfId="96" priority="13" stopIfTrue="1">
      <formula>$B20=4</formula>
    </cfRule>
  </conditionalFormatting>
  <conditionalFormatting sqref="F56">
    <cfRule type="expression" dxfId="95" priority="28" stopIfTrue="1">
      <formula>$B56=4</formula>
    </cfRule>
  </conditionalFormatting>
  <conditionalFormatting sqref="G8:G29">
    <cfRule type="expression" dxfId="94" priority="24" stopIfTrue="1">
      <formula>$B8=4</formula>
    </cfRule>
  </conditionalFormatting>
  <conditionalFormatting sqref="G56:G57">
    <cfRule type="expression" dxfId="93" priority="27" stopIfTrue="1">
      <formula>$B56=4</formula>
    </cfRule>
  </conditionalFormatting>
  <conditionalFormatting sqref="I55:I70">
    <cfRule type="expression" dxfId="92" priority="26" stopIfTrue="1">
      <formula>$B55=4</formula>
    </cfRule>
  </conditionalFormatting>
  <conditionalFormatting sqref="I23:J31">
    <cfRule type="expression" dxfId="91" priority="12" stopIfTrue="1">
      <formula>$B23=4</formula>
    </cfRule>
  </conditionalFormatting>
  <pageMargins left="0.25" right="0.25" top="0.75" bottom="0.75" header="0.3" footer="0.3"/>
  <pageSetup paperSize="3" scale="55"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F7D9-D0F8-499D-8804-1AA724D4BFE4}">
  <sheetPr filterMode="1">
    <tabColor theme="9" tint="-0.499984740745262"/>
    <pageSetUpPr fitToPage="1"/>
  </sheetPr>
  <dimension ref="B1:J107"/>
  <sheetViews>
    <sheetView topLeftCell="A4" zoomScale="70" zoomScaleNormal="70" workbookViewId="0">
      <selection activeCell="E24" sqref="E24"/>
    </sheetView>
  </sheetViews>
  <sheetFormatPr defaultRowHeight="24.95" customHeight="1"/>
  <cols>
    <col min="1" max="1" width="4.7109375" customWidth="1"/>
    <col min="2" max="3" width="12.7109375" style="1" customWidth="1"/>
    <col min="4" max="4" width="11.7109375" style="1" customWidth="1"/>
    <col min="5"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57"/>
      <c r="C2" s="258"/>
      <c r="D2" s="259"/>
      <c r="E2" s="260" t="s">
        <v>313</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45401.596222222222</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hidden="1" customHeight="1">
      <c r="B8" s="38">
        <v>4</v>
      </c>
      <c r="C8" s="39">
        <v>45337</v>
      </c>
      <c r="D8" s="39">
        <v>45351</v>
      </c>
      <c r="E8" s="40" t="s">
        <v>284</v>
      </c>
      <c r="F8" s="68" t="s">
        <v>280</v>
      </c>
      <c r="G8" s="69"/>
      <c r="H8" s="41"/>
      <c r="I8" s="70" t="s">
        <v>279</v>
      </c>
      <c r="J8" s="42"/>
    </row>
    <row r="9" spans="2:10" s="3" customFormat="1" ht="24.95" hidden="1" customHeight="1">
      <c r="B9" s="43">
        <v>4</v>
      </c>
      <c r="C9" s="32">
        <v>45337</v>
      </c>
      <c r="D9" s="32">
        <v>45351</v>
      </c>
      <c r="E9" s="33" t="s">
        <v>15</v>
      </c>
      <c r="F9" s="71" t="s">
        <v>281</v>
      </c>
      <c r="G9" s="72"/>
      <c r="H9" s="41"/>
      <c r="I9" s="73" t="s">
        <v>15</v>
      </c>
      <c r="J9" s="42"/>
    </row>
    <row r="10" spans="2:10" s="3" customFormat="1" ht="81.75" customHeight="1">
      <c r="B10" s="16">
        <v>1</v>
      </c>
      <c r="C10" s="18">
        <v>45337</v>
      </c>
      <c r="D10" s="19"/>
      <c r="E10" s="19" t="s">
        <v>168</v>
      </c>
      <c r="F10" s="47" t="s">
        <v>282</v>
      </c>
      <c r="G10" s="46"/>
      <c r="H10" s="41"/>
      <c r="I10" s="19" t="s">
        <v>283</v>
      </c>
      <c r="J10" s="42" t="s">
        <v>1015</v>
      </c>
    </row>
    <row r="11" spans="2:10" s="3" customFormat="1" ht="151.5" hidden="1" customHeight="1">
      <c r="B11" s="16">
        <v>4</v>
      </c>
      <c r="C11" s="22">
        <v>45337</v>
      </c>
      <c r="D11" s="22">
        <v>45400</v>
      </c>
      <c r="E11" s="23" t="s">
        <v>285</v>
      </c>
      <c r="F11" s="24" t="s">
        <v>1095</v>
      </c>
      <c r="G11" s="48"/>
      <c r="H11" s="41">
        <v>45376</v>
      </c>
      <c r="I11" s="25" t="s">
        <v>316</v>
      </c>
      <c r="J11" s="49" t="s">
        <v>1096</v>
      </c>
    </row>
    <row r="12" spans="2:10" s="3" customFormat="1" ht="35.25" hidden="1" customHeight="1">
      <c r="B12" s="16">
        <v>4</v>
      </c>
      <c r="C12" s="22">
        <v>45300</v>
      </c>
      <c r="D12" s="22">
        <v>45351</v>
      </c>
      <c r="E12" s="23" t="s">
        <v>168</v>
      </c>
      <c r="F12" s="24" t="s">
        <v>120</v>
      </c>
      <c r="G12" s="50"/>
      <c r="H12" s="41"/>
      <c r="I12" s="25"/>
      <c r="J12" s="21"/>
    </row>
    <row r="13" spans="2:10" s="3" customFormat="1" ht="47.25" hidden="1">
      <c r="B13" s="16">
        <v>4</v>
      </c>
      <c r="C13" s="22">
        <v>45320</v>
      </c>
      <c r="D13" s="22">
        <v>45365</v>
      </c>
      <c r="E13" s="23" t="s">
        <v>168</v>
      </c>
      <c r="F13" s="24" t="s">
        <v>230</v>
      </c>
      <c r="G13" s="24"/>
      <c r="H13" s="26"/>
      <c r="I13" s="25"/>
      <c r="J13" s="21" t="s">
        <v>317</v>
      </c>
    </row>
    <row r="14" spans="2:10" ht="63" hidden="1">
      <c r="B14" s="16">
        <v>4</v>
      </c>
      <c r="C14" s="22">
        <v>45344</v>
      </c>
      <c r="D14" s="22">
        <v>45365</v>
      </c>
      <c r="E14" s="55" t="s">
        <v>168</v>
      </c>
      <c r="F14" s="56" t="s">
        <v>314</v>
      </c>
      <c r="G14" s="57"/>
      <c r="H14" s="53">
        <v>45364</v>
      </c>
      <c r="I14" s="58" t="s">
        <v>315</v>
      </c>
      <c r="J14" s="42" t="s">
        <v>398</v>
      </c>
    </row>
    <row r="15" spans="2:10" ht="24.95" hidden="1" customHeight="1">
      <c r="B15" s="16">
        <v>4</v>
      </c>
      <c r="C15" s="22">
        <v>45350</v>
      </c>
      <c r="D15" s="59"/>
      <c r="E15" s="37" t="s">
        <v>95</v>
      </c>
      <c r="F15" s="24" t="s">
        <v>399</v>
      </c>
      <c r="G15" s="50"/>
      <c r="H15" s="41"/>
      <c r="I15" s="60"/>
      <c r="J15" s="42"/>
    </row>
    <row r="16" spans="2:10" ht="24.95" hidden="1" customHeight="1">
      <c r="B16" s="16">
        <v>4</v>
      </c>
      <c r="C16" s="22">
        <v>45351</v>
      </c>
      <c r="D16" s="22">
        <v>45365</v>
      </c>
      <c r="E16" s="36" t="s">
        <v>357</v>
      </c>
      <c r="F16" s="61" t="s">
        <v>358</v>
      </c>
      <c r="G16" s="50"/>
      <c r="H16" s="41">
        <v>45358</v>
      </c>
      <c r="I16" s="25" t="s">
        <v>315</v>
      </c>
      <c r="J16" s="42" t="s">
        <v>400</v>
      </c>
    </row>
    <row r="17" spans="2:10" ht="24.95" hidden="1" customHeight="1">
      <c r="B17" s="16">
        <v>4</v>
      </c>
      <c r="C17" s="22">
        <v>45351</v>
      </c>
      <c r="D17" s="22">
        <v>45372</v>
      </c>
      <c r="E17" s="23" t="s">
        <v>357</v>
      </c>
      <c r="F17" s="24" t="s">
        <v>359</v>
      </c>
      <c r="G17" s="50"/>
      <c r="H17" s="41"/>
      <c r="I17" s="25" t="s">
        <v>315</v>
      </c>
      <c r="J17" s="42" t="s">
        <v>464</v>
      </c>
    </row>
    <row r="18" spans="2:10" ht="24.95" hidden="1" customHeight="1">
      <c r="B18" s="16">
        <v>4</v>
      </c>
      <c r="C18" s="22">
        <v>45351</v>
      </c>
      <c r="D18" s="22">
        <v>45358</v>
      </c>
      <c r="E18" s="23" t="s">
        <v>15</v>
      </c>
      <c r="F18" s="24" t="s">
        <v>360</v>
      </c>
      <c r="G18" s="50" t="s">
        <v>361</v>
      </c>
      <c r="H18" s="41"/>
      <c r="I18" s="25"/>
      <c r="J18" s="62"/>
    </row>
    <row r="19" spans="2:10" ht="24.95" hidden="1" customHeight="1">
      <c r="B19" s="16"/>
      <c r="C19" s="22"/>
      <c r="D19" s="22"/>
      <c r="E19" s="23"/>
      <c r="F19" s="20"/>
      <c r="G19" s="50"/>
      <c r="H19" s="41"/>
      <c r="I19" s="25"/>
      <c r="J19" s="63"/>
    </row>
    <row r="20" spans="2:10" ht="61.5" customHeight="1">
      <c r="B20" s="16">
        <v>2</v>
      </c>
      <c r="C20" s="22">
        <v>45372</v>
      </c>
      <c r="D20" s="22"/>
      <c r="E20" s="23" t="s">
        <v>168</v>
      </c>
      <c r="F20" s="24" t="s">
        <v>831</v>
      </c>
      <c r="G20" s="50"/>
      <c r="H20" s="41">
        <v>45386</v>
      </c>
      <c r="I20" s="25" t="s">
        <v>275</v>
      </c>
      <c r="J20" s="64" t="s">
        <v>1097</v>
      </c>
    </row>
    <row r="21" spans="2:10" ht="45" hidden="1" customHeight="1">
      <c r="B21" s="16">
        <v>4</v>
      </c>
      <c r="C21" s="22">
        <v>45379</v>
      </c>
      <c r="D21" s="22">
        <v>45386</v>
      </c>
      <c r="E21" s="23" t="s">
        <v>168</v>
      </c>
      <c r="F21" s="24" t="s">
        <v>929</v>
      </c>
      <c r="G21" s="50"/>
      <c r="H21" s="41"/>
      <c r="I21" s="25" t="s">
        <v>315</v>
      </c>
      <c r="J21" s="42" t="s">
        <v>930</v>
      </c>
    </row>
    <row r="22" spans="2:10" ht="63">
      <c r="B22" s="16">
        <v>3</v>
      </c>
      <c r="C22" s="22">
        <v>45385</v>
      </c>
      <c r="D22" s="22"/>
      <c r="E22" s="23" t="s">
        <v>33</v>
      </c>
      <c r="F22" s="24" t="s">
        <v>959</v>
      </c>
      <c r="G22" s="50"/>
      <c r="H22" s="41"/>
      <c r="I22" s="25" t="s">
        <v>315</v>
      </c>
      <c r="J22" s="21" t="s">
        <v>1016</v>
      </c>
    </row>
    <row r="23" spans="2:10" ht="40.5" hidden="1" customHeight="1">
      <c r="B23" s="16">
        <v>4</v>
      </c>
      <c r="C23" s="22">
        <v>45386</v>
      </c>
      <c r="D23" s="22">
        <v>45393</v>
      </c>
      <c r="E23" s="23" t="s">
        <v>130</v>
      </c>
      <c r="F23" s="24" t="s">
        <v>972</v>
      </c>
      <c r="G23" s="50"/>
      <c r="H23" s="41"/>
      <c r="I23" s="25"/>
      <c r="J23" s="21"/>
    </row>
    <row r="24" spans="2:10" ht="47.25" customHeight="1">
      <c r="B24" s="16"/>
      <c r="C24" s="22"/>
      <c r="D24" s="22"/>
      <c r="E24" s="23"/>
      <c r="F24" s="24"/>
      <c r="G24" s="24"/>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26"/>
      <c r="I29" s="25"/>
      <c r="J29" s="21"/>
    </row>
    <row r="30" spans="2:10" ht="24.95" customHeight="1">
      <c r="B30" s="16"/>
      <c r="C30" s="22"/>
      <c r="D30" s="22"/>
      <c r="E30" s="23"/>
      <c r="F30" s="24"/>
      <c r="G30" s="24"/>
      <c r="H30" s="26"/>
      <c r="I30" s="25"/>
      <c r="J30" s="21"/>
    </row>
    <row r="31" spans="2:10" ht="24.95" customHeight="1">
      <c r="B31" s="16"/>
      <c r="C31" s="32"/>
      <c r="D31" s="32"/>
      <c r="E31" s="33"/>
      <c r="F31" s="24"/>
      <c r="G31" s="24"/>
      <c r="H31" s="26"/>
      <c r="I31" s="25"/>
      <c r="J31" s="21"/>
    </row>
    <row r="32" spans="2:10" ht="24.95" customHeight="1">
      <c r="B32" s="16"/>
      <c r="C32" s="22"/>
      <c r="D32" s="22"/>
      <c r="E32" s="23"/>
      <c r="F32" s="24"/>
      <c r="G32" s="24"/>
      <c r="H32" s="26"/>
      <c r="I32" s="25"/>
      <c r="J32" s="21"/>
    </row>
    <row r="33" spans="2:10" ht="24.95" customHeight="1">
      <c r="B33" s="16"/>
      <c r="C33" s="22"/>
      <c r="D33" s="34"/>
      <c r="E33" s="65"/>
      <c r="F33" s="24"/>
      <c r="G33" s="24"/>
      <c r="H33" s="26"/>
      <c r="I33" s="25"/>
      <c r="J33" s="21"/>
    </row>
    <row r="34" spans="2:10" ht="24.95" customHeight="1">
      <c r="B34" s="16"/>
      <c r="C34" s="22"/>
      <c r="D34" s="22"/>
      <c r="E34" s="23"/>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35"/>
      <c r="G39" s="24"/>
      <c r="H39" s="26"/>
      <c r="I39" s="25"/>
      <c r="J39" s="82"/>
    </row>
    <row r="40" spans="2:10" ht="24.95" customHeight="1">
      <c r="B40" s="16"/>
      <c r="C40" s="22"/>
      <c r="D40" s="22"/>
      <c r="E40" s="23"/>
      <c r="F40" s="35"/>
      <c r="G40" s="24"/>
      <c r="H40" s="26"/>
      <c r="I40" s="25"/>
      <c r="J40" s="83"/>
    </row>
    <row r="41" spans="2:10" ht="24.95" customHeight="1">
      <c r="B41" s="16"/>
      <c r="C41" s="22"/>
      <c r="D41" s="22"/>
      <c r="E41" s="23"/>
      <c r="F41" s="24"/>
      <c r="G41" s="24"/>
      <c r="H41" s="26"/>
      <c r="I41" s="25"/>
      <c r="J41" s="21"/>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0"/>
      <c r="G52" s="20"/>
      <c r="H52" s="26"/>
      <c r="I52" s="25"/>
      <c r="J52" s="27"/>
    </row>
    <row r="53" spans="2:10" ht="24.95" customHeight="1">
      <c r="B53" s="16"/>
      <c r="C53" s="22"/>
      <c r="D53" s="22"/>
      <c r="E53" s="23"/>
      <c r="F53" s="24"/>
      <c r="G53" s="20"/>
      <c r="H53" s="26"/>
      <c r="I53" s="25"/>
      <c r="J53" s="21"/>
    </row>
    <row r="54" spans="2:10" ht="24.95" customHeight="1">
      <c r="B54" s="16"/>
      <c r="C54" s="22"/>
      <c r="D54" s="22"/>
      <c r="E54" s="23"/>
      <c r="F54" s="20"/>
      <c r="G54" s="66"/>
      <c r="H54" s="26"/>
      <c r="I54" s="25"/>
      <c r="J54" s="21"/>
    </row>
    <row r="55" spans="2:10" ht="24.95" customHeight="1">
      <c r="B55" s="16"/>
      <c r="C55" s="22"/>
      <c r="D55" s="22"/>
      <c r="E55" s="23"/>
      <c r="F55" s="24"/>
      <c r="G55" s="20"/>
      <c r="H55" s="67"/>
      <c r="I55" s="25"/>
      <c r="J55" s="21"/>
    </row>
    <row r="56" spans="2:10" ht="24.95" customHeight="1">
      <c r="B56" s="16"/>
      <c r="C56" s="22"/>
      <c r="D56" s="22"/>
      <c r="E56" s="23"/>
      <c r="F56" s="24"/>
      <c r="G56" s="20"/>
      <c r="H56" s="67"/>
      <c r="I56" s="25"/>
      <c r="J56" s="27"/>
    </row>
    <row r="57" spans="2:10" ht="24.95" customHeight="1">
      <c r="B57" s="16"/>
      <c r="C57" s="22"/>
      <c r="D57" s="22"/>
      <c r="E57" s="23"/>
      <c r="F57" s="24"/>
      <c r="G57" s="20"/>
      <c r="H57" s="67"/>
      <c r="I57" s="25"/>
      <c r="J57" s="21"/>
    </row>
    <row r="58" spans="2:10" ht="24.95" customHeight="1">
      <c r="B58" s="16"/>
      <c r="C58" s="22"/>
      <c r="D58" s="22"/>
      <c r="E58" s="22"/>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84"/>
      <c r="C70" s="19"/>
      <c r="D70" s="19"/>
      <c r="E70" s="19"/>
      <c r="F70" s="20"/>
      <c r="G70" s="20"/>
      <c r="H70" s="17"/>
      <c r="I70" s="17"/>
      <c r="J70" s="27"/>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thickBot="1">
      <c r="B104" s="85"/>
      <c r="C104" s="28"/>
      <c r="D104" s="28"/>
      <c r="E104" s="28"/>
      <c r="F104" s="29"/>
      <c r="G104" s="29"/>
      <c r="H104" s="30"/>
      <c r="I104" s="30"/>
      <c r="J104" s="31"/>
    </row>
    <row r="105" spans="2:10" ht="24.95" customHeight="1">
      <c r="C105" s="13"/>
      <c r="F105" s="12"/>
    </row>
    <row r="106" spans="2:10" ht="24.95" customHeight="1">
      <c r="C106" s="13"/>
      <c r="F106" s="12"/>
    </row>
    <row r="107" spans="2:10" ht="24.95" customHeight="1">
      <c r="C107" s="13"/>
    </row>
  </sheetData>
  <protectedRanges>
    <protectedRange sqref="H54" name="Resolution_1"/>
    <protectedRange sqref="B8:B14" name="Priority_5"/>
    <protectedRange sqref="B15:B18" name="Priority_8"/>
    <protectedRange sqref="D17" name="Date Closed_8"/>
    <protectedRange sqref="B19" name="Priority_9"/>
    <protectedRange sqref="D19" name="Date Closed_9"/>
    <protectedRange sqref="B20:B23" name="Priority_10"/>
    <protectedRange sqref="D20:D23" name="Date Closed_10"/>
    <protectedRange sqref="D31" name="Date Closed_5"/>
  </protectedRanges>
  <autoFilter ref="B7:J23"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69">
    <cfRule type="cellIs" dxfId="90" priority="3" operator="equal">
      <formula>3</formula>
    </cfRule>
    <cfRule type="cellIs" dxfId="89" priority="4" operator="equal">
      <formula>2</formula>
    </cfRule>
    <cfRule type="cellIs" dxfId="88" priority="5" operator="equal">
      <formula>1</formula>
    </cfRule>
  </conditionalFormatting>
  <conditionalFormatting sqref="B12:D13 B14:F30 B31:J104 I14:I21 G29:H30">
    <cfRule type="expression" dxfId="87" priority="19" stopIfTrue="1">
      <formula>$B12=4</formula>
    </cfRule>
  </conditionalFormatting>
  <conditionalFormatting sqref="B8:F11 B19 G8:G12 I8:I12">
    <cfRule type="expression" dxfId="86" priority="16" stopIfTrue="1">
      <formula>$B8=4</formula>
    </cfRule>
  </conditionalFormatting>
  <conditionalFormatting sqref="C13">
    <cfRule type="expression" dxfId="85" priority="17" stopIfTrue="1">
      <formula>$B13=4</formula>
    </cfRule>
  </conditionalFormatting>
  <conditionalFormatting sqref="C17">
    <cfRule type="expression" dxfId="84" priority="11" stopIfTrue="1">
      <formula>$B17=4</formula>
    </cfRule>
  </conditionalFormatting>
  <conditionalFormatting sqref="C19:D23">
    <cfRule type="expression" dxfId="83" priority="15" stopIfTrue="1">
      <formula>$B19=4</formula>
    </cfRule>
  </conditionalFormatting>
  <conditionalFormatting sqref="D17:D18">
    <cfRule type="expression" dxfId="82" priority="10" stopIfTrue="1">
      <formula>$B17=4</formula>
    </cfRule>
  </conditionalFormatting>
  <conditionalFormatting sqref="E12:F12">
    <cfRule type="expression" dxfId="81" priority="2" stopIfTrue="1">
      <formula>$B12=4</formula>
    </cfRule>
  </conditionalFormatting>
  <conditionalFormatting sqref="E13:J13">
    <cfRule type="expression" dxfId="80" priority="1" stopIfTrue="1">
      <formula>$B13=4</formula>
    </cfRule>
  </conditionalFormatting>
  <conditionalFormatting sqref="F8:F9 H8:H12 J8:J12 C11:C12 J14:J21 H14:H28">
    <cfRule type="expression" dxfId="79" priority="9" stopIfTrue="1">
      <formula>#REF!=4</formula>
    </cfRule>
  </conditionalFormatting>
  <conditionalFormatting sqref="F11">
    <cfRule type="expression" dxfId="78" priority="8" stopIfTrue="1">
      <formula>#REF!=4</formula>
    </cfRule>
  </conditionalFormatting>
  <conditionalFormatting sqref="F19">
    <cfRule type="expression" dxfId="77" priority="7" stopIfTrue="1">
      <formula>$B19=4</formula>
    </cfRule>
  </conditionalFormatting>
  <conditionalFormatting sqref="F55">
    <cfRule type="expression" dxfId="76" priority="22" stopIfTrue="1">
      <formula>$B55=4</formula>
    </cfRule>
  </conditionalFormatting>
  <conditionalFormatting sqref="G14:G28">
    <cfRule type="expression" dxfId="75" priority="18" stopIfTrue="1">
      <formula>$B14=4</formula>
    </cfRule>
  </conditionalFormatting>
  <conditionalFormatting sqref="G55:G56">
    <cfRule type="expression" dxfId="74" priority="21" stopIfTrue="1">
      <formula>$B55=4</formula>
    </cfRule>
  </conditionalFormatting>
  <conditionalFormatting sqref="I54:I69">
    <cfRule type="expression" dxfId="73" priority="20" stopIfTrue="1">
      <formula>$B54=4</formula>
    </cfRule>
  </conditionalFormatting>
  <conditionalFormatting sqref="I22:J30">
    <cfRule type="expression" dxfId="72" priority="6" stopIfTrue="1">
      <formula>$B22=4</formula>
    </cfRule>
  </conditionalFormatting>
  <pageMargins left="0.25" right="0.25" top="0.75" bottom="0.75" header="0.3" footer="0.3"/>
  <pageSetup paperSize="3" scale="56"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7992-019C-4A51-B2BC-344972E41DE6}">
  <sheetPr filterMode="1">
    <tabColor theme="9" tint="-0.499984740745262"/>
    <pageSetUpPr fitToPage="1"/>
  </sheetPr>
  <dimension ref="B1:J108"/>
  <sheetViews>
    <sheetView zoomScale="80" zoomScaleNormal="80" workbookViewId="0">
      <selection activeCell="H31" sqref="H31"/>
    </sheetView>
  </sheetViews>
  <sheetFormatPr defaultRowHeight="24.95" customHeight="1"/>
  <cols>
    <col min="1" max="1" width="4.7109375" customWidth="1"/>
    <col min="2" max="3" width="12.7109375" style="1" customWidth="1"/>
    <col min="4" max="4" width="10.5703125" style="1" customWidth="1"/>
    <col min="5"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57"/>
      <c r="C2" s="258"/>
      <c r="D2" s="259"/>
      <c r="E2" s="260" t="s">
        <v>384</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33" customHeight="1" thickBot="1">
      <c r="B6" s="279"/>
      <c r="C6" s="280"/>
      <c r="D6" s="8">
        <v>4</v>
      </c>
      <c r="E6" s="266"/>
      <c r="F6" s="267"/>
      <c r="G6" s="267"/>
      <c r="H6" s="268"/>
      <c r="I6" s="7" t="s">
        <v>1</v>
      </c>
      <c r="J6" s="14">
        <f ca="1">NOW()</f>
        <v>45401.596222222222</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customHeight="1">
      <c r="B8" s="16">
        <v>1</v>
      </c>
      <c r="C8" s="22">
        <v>45350</v>
      </c>
      <c r="D8" s="59"/>
      <c r="E8" s="37" t="s">
        <v>95</v>
      </c>
      <c r="F8" s="24" t="s">
        <v>399</v>
      </c>
      <c r="G8" s="69"/>
      <c r="H8" s="41"/>
      <c r="I8" s="70"/>
      <c r="J8" s="42"/>
    </row>
    <row r="9" spans="2:10" s="3" customFormat="1" ht="63" hidden="1">
      <c r="B9" s="43">
        <v>4</v>
      </c>
      <c r="C9" s="32">
        <v>45358</v>
      </c>
      <c r="D9" s="22">
        <v>45372</v>
      </c>
      <c r="E9" s="23" t="s">
        <v>15</v>
      </c>
      <c r="F9" s="71" t="s">
        <v>484</v>
      </c>
      <c r="G9" s="72"/>
      <c r="H9" s="118" t="s">
        <v>482</v>
      </c>
      <c r="I9" s="73" t="s">
        <v>401</v>
      </c>
      <c r="J9" s="42" t="s">
        <v>832</v>
      </c>
    </row>
    <row r="10" spans="2:10" s="3" customFormat="1" ht="47.25">
      <c r="B10" s="16">
        <v>1</v>
      </c>
      <c r="C10" s="18">
        <v>45358</v>
      </c>
      <c r="D10" s="19"/>
      <c r="E10" s="19" t="s">
        <v>32</v>
      </c>
      <c r="F10" s="20" t="s">
        <v>402</v>
      </c>
      <c r="G10" s="46"/>
      <c r="H10" s="118">
        <v>45370</v>
      </c>
      <c r="I10" s="19" t="s">
        <v>403</v>
      </c>
      <c r="J10" s="42" t="s">
        <v>1017</v>
      </c>
    </row>
    <row r="11" spans="2:10" s="3" customFormat="1" ht="24.95" hidden="1" customHeight="1">
      <c r="B11" s="16">
        <v>4</v>
      </c>
      <c r="C11" s="18">
        <v>45358</v>
      </c>
      <c r="D11" s="18">
        <v>45393</v>
      </c>
      <c r="E11" s="19" t="s">
        <v>404</v>
      </c>
      <c r="F11" s="47" t="s">
        <v>405</v>
      </c>
      <c r="G11" s="46"/>
      <c r="H11" s="118">
        <v>45370</v>
      </c>
      <c r="I11" s="19" t="s">
        <v>403</v>
      </c>
      <c r="J11" s="42" t="s">
        <v>460</v>
      </c>
    </row>
    <row r="12" spans="2:10" s="3" customFormat="1" ht="24.95" customHeight="1">
      <c r="B12" s="16">
        <v>2</v>
      </c>
      <c r="C12" s="22">
        <v>45358</v>
      </c>
      <c r="D12" s="22"/>
      <c r="E12" s="23" t="s">
        <v>404</v>
      </c>
      <c r="F12" s="24" t="s">
        <v>833</v>
      </c>
      <c r="G12" s="48"/>
      <c r="H12" s="118">
        <v>45370</v>
      </c>
      <c r="I12" s="25" t="s">
        <v>403</v>
      </c>
      <c r="J12" s="42" t="s">
        <v>1019</v>
      </c>
    </row>
    <row r="13" spans="2:10" s="3" customFormat="1" ht="24.95" hidden="1" customHeight="1">
      <c r="B13" s="16">
        <v>4</v>
      </c>
      <c r="C13" s="22">
        <v>45365</v>
      </c>
      <c r="D13" s="22">
        <v>45372</v>
      </c>
      <c r="E13" s="23" t="s">
        <v>15</v>
      </c>
      <c r="F13" s="24" t="s">
        <v>834</v>
      </c>
      <c r="G13" s="50"/>
      <c r="H13" s="118">
        <v>45370</v>
      </c>
      <c r="I13" s="25" t="s">
        <v>275</v>
      </c>
      <c r="J13" s="21" t="s">
        <v>485</v>
      </c>
    </row>
    <row r="14" spans="2:10" s="3" customFormat="1" ht="38.25" hidden="1" customHeight="1">
      <c r="B14" s="16">
        <v>4</v>
      </c>
      <c r="C14" s="22">
        <v>45365</v>
      </c>
      <c r="D14" s="22">
        <v>45372</v>
      </c>
      <c r="E14" s="23" t="s">
        <v>15</v>
      </c>
      <c r="F14" s="51" t="s">
        <v>835</v>
      </c>
      <c r="G14" s="74"/>
      <c r="H14" s="118">
        <v>45370</v>
      </c>
      <c r="I14" s="25" t="s">
        <v>100</v>
      </c>
      <c r="J14" s="42" t="s">
        <v>486</v>
      </c>
    </row>
    <row r="15" spans="2:10" ht="63" hidden="1">
      <c r="B15" s="16">
        <v>4</v>
      </c>
      <c r="C15" s="22">
        <v>45372</v>
      </c>
      <c r="D15" s="22">
        <v>45386</v>
      </c>
      <c r="E15" s="55" t="s">
        <v>357</v>
      </c>
      <c r="F15" s="56" t="s">
        <v>461</v>
      </c>
      <c r="G15" s="57"/>
      <c r="H15" s="118">
        <v>45370</v>
      </c>
      <c r="I15" s="58" t="s">
        <v>275</v>
      </c>
      <c r="J15" s="42" t="s">
        <v>933</v>
      </c>
    </row>
    <row r="16" spans="2:10" ht="24.95" hidden="1" customHeight="1">
      <c r="B16" s="16">
        <v>4</v>
      </c>
      <c r="C16" s="22">
        <v>45365</v>
      </c>
      <c r="D16" s="59">
        <v>45366</v>
      </c>
      <c r="E16" s="37" t="s">
        <v>15</v>
      </c>
      <c r="F16" s="24" t="s">
        <v>463</v>
      </c>
      <c r="G16" s="50"/>
      <c r="H16" s="41"/>
      <c r="I16" s="60" t="s">
        <v>462</v>
      </c>
      <c r="J16" s="42"/>
    </row>
    <row r="17" spans="2:10" ht="40.9" hidden="1" customHeight="1">
      <c r="B17" s="43">
        <v>4</v>
      </c>
      <c r="C17" s="32">
        <v>45358</v>
      </c>
      <c r="D17" s="22">
        <v>45372</v>
      </c>
      <c r="E17" s="23" t="s">
        <v>15</v>
      </c>
      <c r="F17" s="24" t="s">
        <v>483</v>
      </c>
      <c r="G17" s="72"/>
      <c r="H17" s="118">
        <v>45370</v>
      </c>
      <c r="I17" s="25" t="s">
        <v>275</v>
      </c>
      <c r="J17" s="42" t="s">
        <v>487</v>
      </c>
    </row>
    <row r="18" spans="2:10" ht="24.95" hidden="1" customHeight="1">
      <c r="B18" s="16">
        <v>4</v>
      </c>
      <c r="C18" s="22">
        <v>45372</v>
      </c>
      <c r="D18" s="22">
        <v>45379</v>
      </c>
      <c r="E18" s="23" t="s">
        <v>15</v>
      </c>
      <c r="F18" s="24" t="s">
        <v>836</v>
      </c>
      <c r="G18" s="50"/>
      <c r="H18" s="41"/>
      <c r="I18" s="25" t="s">
        <v>837</v>
      </c>
      <c r="J18" s="42"/>
    </row>
    <row r="19" spans="2:10" ht="24.95" hidden="1" customHeight="1">
      <c r="B19" s="16">
        <v>4</v>
      </c>
      <c r="C19" s="22">
        <v>45372</v>
      </c>
      <c r="D19" s="22">
        <v>45379</v>
      </c>
      <c r="E19" s="23" t="s">
        <v>130</v>
      </c>
      <c r="F19" s="24" t="s">
        <v>838</v>
      </c>
      <c r="G19" s="50"/>
      <c r="H19" s="41"/>
      <c r="I19" s="25" t="s">
        <v>275</v>
      </c>
      <c r="J19" s="21" t="s">
        <v>839</v>
      </c>
    </row>
    <row r="20" spans="2:10" ht="47.25" hidden="1">
      <c r="B20" s="16">
        <v>4</v>
      </c>
      <c r="C20" s="22">
        <v>45372</v>
      </c>
      <c r="D20" s="22">
        <v>45386</v>
      </c>
      <c r="E20" s="23" t="s">
        <v>130</v>
      </c>
      <c r="F20" s="20" t="s">
        <v>840</v>
      </c>
      <c r="G20" s="50"/>
      <c r="H20" s="41"/>
      <c r="I20" s="25" t="s">
        <v>275</v>
      </c>
      <c r="J20" s="64" t="s">
        <v>934</v>
      </c>
    </row>
    <row r="21" spans="2:10" ht="24.95" hidden="1" customHeight="1">
      <c r="B21" s="16">
        <v>4</v>
      </c>
      <c r="C21" s="22">
        <v>45372</v>
      </c>
      <c r="D21" s="22"/>
      <c r="E21" s="23" t="s">
        <v>15</v>
      </c>
      <c r="F21" s="24" t="s">
        <v>841</v>
      </c>
      <c r="G21" s="50"/>
      <c r="H21" s="41"/>
      <c r="I21" s="25" t="s">
        <v>100</v>
      </c>
      <c r="J21" s="64"/>
    </row>
    <row r="22" spans="2:10" ht="36" customHeight="1">
      <c r="B22" s="16">
        <v>1</v>
      </c>
      <c r="C22" s="22">
        <v>45379</v>
      </c>
      <c r="D22" s="22"/>
      <c r="E22" s="23" t="s">
        <v>32</v>
      </c>
      <c r="F22" s="24" t="s">
        <v>931</v>
      </c>
      <c r="G22" s="50"/>
      <c r="H22" s="41"/>
      <c r="I22" s="25" t="s">
        <v>93</v>
      </c>
      <c r="J22" s="42" t="s">
        <v>1018</v>
      </c>
    </row>
    <row r="23" spans="2:10" ht="24.95" customHeight="1">
      <c r="B23" s="16">
        <v>1</v>
      </c>
      <c r="C23" s="22">
        <v>45379</v>
      </c>
      <c r="D23" s="22"/>
      <c r="E23" s="23" t="s">
        <v>32</v>
      </c>
      <c r="F23" s="24" t="s">
        <v>932</v>
      </c>
      <c r="G23" s="50"/>
      <c r="H23" s="41"/>
      <c r="I23" s="25" t="s">
        <v>93</v>
      </c>
      <c r="J23" s="21"/>
    </row>
    <row r="24" spans="2:10" ht="24.95" hidden="1" customHeight="1">
      <c r="B24" s="16"/>
      <c r="C24" s="22"/>
      <c r="D24" s="22"/>
      <c r="E24" s="23" t="s">
        <v>15</v>
      </c>
      <c r="F24" s="24" t="s">
        <v>1020</v>
      </c>
      <c r="G24" s="50"/>
      <c r="H24" s="41"/>
      <c r="I24" s="25"/>
      <c r="J24" s="21"/>
    </row>
    <row r="25" spans="2:10" ht="24.95" customHeight="1">
      <c r="B25" s="16">
        <v>2</v>
      </c>
      <c r="C25" s="22">
        <v>45393</v>
      </c>
      <c r="D25" s="22"/>
      <c r="E25" s="23" t="s">
        <v>974</v>
      </c>
      <c r="F25" s="24" t="s">
        <v>1021</v>
      </c>
      <c r="G25" s="24"/>
      <c r="H25" s="41"/>
      <c r="I25" s="25" t="s">
        <v>275</v>
      </c>
      <c r="J25" s="21" t="s">
        <v>1098</v>
      </c>
    </row>
    <row r="26" spans="2:10" ht="24.95" customHeight="1">
      <c r="B26" s="16">
        <v>2</v>
      </c>
      <c r="C26" s="22">
        <v>45398</v>
      </c>
      <c r="D26" s="22"/>
      <c r="E26" s="23" t="s">
        <v>15</v>
      </c>
      <c r="F26" s="24" t="s">
        <v>1093</v>
      </c>
      <c r="G26" s="24"/>
      <c r="H26" s="41"/>
      <c r="I26" s="25" t="s">
        <v>1092</v>
      </c>
      <c r="J26" s="21"/>
    </row>
    <row r="27" spans="2:10" ht="24.95" customHeight="1">
      <c r="B27" s="16">
        <v>2</v>
      </c>
      <c r="C27" s="22">
        <v>45400</v>
      </c>
      <c r="D27" s="22"/>
      <c r="E27" s="23" t="s">
        <v>32</v>
      </c>
      <c r="F27" s="24" t="s">
        <v>1099</v>
      </c>
      <c r="G27" s="24"/>
      <c r="H27" s="41"/>
      <c r="I27" s="25"/>
      <c r="J27" s="21"/>
    </row>
    <row r="28" spans="2:10" ht="24.95" customHeight="1">
      <c r="B28" s="16">
        <v>1</v>
      </c>
      <c r="C28" s="22">
        <v>45400</v>
      </c>
      <c r="D28" s="22"/>
      <c r="E28" s="23" t="s">
        <v>130</v>
      </c>
      <c r="F28" s="24" t="s">
        <v>1100</v>
      </c>
      <c r="G28" s="24"/>
      <c r="H28" s="41"/>
      <c r="I28" s="25" t="s">
        <v>275</v>
      </c>
      <c r="J28" s="21" t="s">
        <v>1101</v>
      </c>
    </row>
    <row r="29" spans="2:10" ht="42.6" customHeight="1">
      <c r="B29" s="16">
        <v>1</v>
      </c>
      <c r="C29" s="22">
        <v>45400</v>
      </c>
      <c r="D29" s="22"/>
      <c r="E29" s="23" t="s">
        <v>130</v>
      </c>
      <c r="F29" s="24" t="s">
        <v>1104</v>
      </c>
      <c r="G29" s="24"/>
      <c r="H29" s="41"/>
      <c r="I29" s="25" t="s">
        <v>854</v>
      </c>
      <c r="J29" s="21" t="s">
        <v>1102</v>
      </c>
    </row>
    <row r="30" spans="2:10" ht="24.95" customHeight="1">
      <c r="B30" s="16">
        <v>1</v>
      </c>
      <c r="C30" s="22">
        <v>45400</v>
      </c>
      <c r="D30" s="22"/>
      <c r="E30" s="23" t="s">
        <v>130</v>
      </c>
      <c r="F30" s="24" t="s">
        <v>1103</v>
      </c>
      <c r="G30" s="24"/>
      <c r="H30" s="26"/>
      <c r="I30" s="25" t="s">
        <v>275</v>
      </c>
      <c r="J30" s="21"/>
    </row>
    <row r="31" spans="2:10" ht="24.95" customHeight="1">
      <c r="B31" s="16">
        <v>2</v>
      </c>
      <c r="C31" s="22">
        <v>45400</v>
      </c>
      <c r="D31" s="22"/>
      <c r="E31" s="23" t="s">
        <v>974</v>
      </c>
      <c r="F31" s="24" t="s">
        <v>1105</v>
      </c>
      <c r="G31" s="24"/>
      <c r="H31" s="26"/>
      <c r="I31" s="25" t="s">
        <v>275</v>
      </c>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9:B15 B17" name="Priority_5"/>
    <protectedRange sqref="B16 B18: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8" name="Priority_8_1"/>
  </protectedRanges>
  <autoFilter ref="B7:J24"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70">
    <cfRule type="cellIs" dxfId="71" priority="1" operator="equal">
      <formula>3</formula>
    </cfRule>
    <cfRule type="cellIs" dxfId="70" priority="2" operator="equal">
      <formula>2</formula>
    </cfRule>
    <cfRule type="cellIs" dxfId="69" priority="3" operator="equal">
      <formula>1</formula>
    </cfRule>
  </conditionalFormatting>
  <conditionalFormatting sqref="B20 B32:J32 B33:E34 B35:J105 G33:J34">
    <cfRule type="expression" dxfId="68" priority="18" stopIfTrue="1">
      <formula>$B20=4</formula>
    </cfRule>
  </conditionalFormatting>
  <conditionalFormatting sqref="B8:F8">
    <cfRule type="expression" dxfId="67" priority="4" stopIfTrue="1">
      <formula>$B8=4</formula>
    </cfRule>
  </conditionalFormatting>
  <conditionalFormatting sqref="B9:F31 I8:I22 G30:H31">
    <cfRule type="expression" dxfId="66" priority="21" stopIfTrue="1">
      <formula>$B8=4</formula>
    </cfRule>
  </conditionalFormatting>
  <conditionalFormatting sqref="C14">
    <cfRule type="expression" dxfId="65" priority="19" stopIfTrue="1">
      <formula>$B14=4</formula>
    </cfRule>
  </conditionalFormatting>
  <conditionalFormatting sqref="C18">
    <cfRule type="expression" dxfId="64" priority="13" stopIfTrue="1">
      <formula>$B18=4</formula>
    </cfRule>
  </conditionalFormatting>
  <conditionalFormatting sqref="C20:D24">
    <cfRule type="expression" dxfId="63" priority="17" stopIfTrue="1">
      <formula>$B20=4</formula>
    </cfRule>
  </conditionalFormatting>
  <conditionalFormatting sqref="D18:D19">
    <cfRule type="expression" dxfId="62" priority="12" stopIfTrue="1">
      <formula>$B18=4</formula>
    </cfRule>
  </conditionalFormatting>
  <conditionalFormatting sqref="F12:F13">
    <cfRule type="expression" dxfId="61" priority="10" stopIfTrue="1">
      <formula>#REF!=4</formula>
    </cfRule>
  </conditionalFormatting>
  <conditionalFormatting sqref="F20">
    <cfRule type="expression" dxfId="60" priority="9" stopIfTrue="1">
      <formula>$B20=4</formula>
    </cfRule>
  </conditionalFormatting>
  <conditionalFormatting sqref="F33">
    <cfRule type="expression" dxfId="59" priority="159" stopIfTrue="1">
      <formula>$B34=4</formula>
    </cfRule>
  </conditionalFormatting>
  <conditionalFormatting sqref="F56">
    <cfRule type="expression" dxfId="58" priority="24" stopIfTrue="1">
      <formula>$B56=4</formula>
    </cfRule>
  </conditionalFormatting>
  <conditionalFormatting sqref="G8:G29">
    <cfRule type="expression" dxfId="57" priority="20" stopIfTrue="1">
      <formula>$B8=4</formula>
    </cfRule>
  </conditionalFormatting>
  <conditionalFormatting sqref="G56:G57">
    <cfRule type="expression" dxfId="56" priority="23" stopIfTrue="1">
      <formula>$B56=4</formula>
    </cfRule>
  </conditionalFormatting>
  <conditionalFormatting sqref="I55:I70">
    <cfRule type="expression" dxfId="55" priority="22" stopIfTrue="1">
      <formula>$B55=4</formula>
    </cfRule>
  </conditionalFormatting>
  <conditionalFormatting sqref="I23:J31">
    <cfRule type="expression" dxfId="54" priority="8" stopIfTrue="1">
      <formula>$B23=4</formula>
    </cfRule>
  </conditionalFormatting>
  <conditionalFormatting sqref="J8:J22 H8:H29 F9:F10 C12:C13 F17">
    <cfRule type="expression" dxfId="53" priority="11" stopIfTrue="1">
      <formula>#REF!=4</formula>
    </cfRule>
  </conditionalFormatting>
  <pageMargins left="0.25" right="0.25" top="0.75" bottom="0.75" header="0.3" footer="0.3"/>
  <pageSetup paperSize="3" scale="56"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557B6-4396-43FC-AB75-0043CBF92B02}">
  <sheetPr filterMode="1">
    <tabColor theme="9" tint="-0.499984740745262"/>
    <pageSetUpPr fitToPage="1"/>
  </sheetPr>
  <dimension ref="B1:J108"/>
  <sheetViews>
    <sheetView zoomScale="80" zoomScaleNormal="80" workbookViewId="0">
      <selection activeCell="F26" sqref="F26"/>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57"/>
      <c r="C2" s="258"/>
      <c r="D2" s="259"/>
      <c r="E2" s="260" t="s">
        <v>12</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45401.596222222222</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6.15" hidden="1" customHeight="1">
      <c r="B8" s="43">
        <v>4</v>
      </c>
      <c r="C8" s="39">
        <v>45358</v>
      </c>
      <c r="D8" s="32">
        <v>45379</v>
      </c>
      <c r="E8" s="33" t="s">
        <v>15</v>
      </c>
      <c r="F8" s="71" t="s">
        <v>395</v>
      </c>
      <c r="G8" s="69"/>
      <c r="H8" s="118">
        <v>45370</v>
      </c>
      <c r="I8" s="19" t="s">
        <v>407</v>
      </c>
      <c r="J8" s="42" t="s">
        <v>842</v>
      </c>
    </row>
    <row r="9" spans="2:10" s="3" customFormat="1" ht="37.15" hidden="1" customHeight="1">
      <c r="B9" s="16">
        <v>4</v>
      </c>
      <c r="C9" s="22">
        <v>45358</v>
      </c>
      <c r="D9" s="18">
        <v>45372</v>
      </c>
      <c r="E9" s="19" t="s">
        <v>15</v>
      </c>
      <c r="F9" s="20" t="s">
        <v>406</v>
      </c>
      <c r="G9" s="72"/>
      <c r="H9" s="118">
        <v>45370</v>
      </c>
      <c r="I9" s="19" t="s">
        <v>407</v>
      </c>
      <c r="J9" s="27" t="s">
        <v>479</v>
      </c>
    </row>
    <row r="10" spans="2:10" s="3" customFormat="1" ht="40.15" hidden="1" customHeight="1">
      <c r="B10" s="16">
        <v>4</v>
      </c>
      <c r="C10" s="117">
        <v>45358</v>
      </c>
      <c r="D10" s="18">
        <v>45377</v>
      </c>
      <c r="E10" s="19" t="s">
        <v>15</v>
      </c>
      <c r="F10" s="47" t="s">
        <v>396</v>
      </c>
      <c r="G10" s="46"/>
      <c r="H10" s="118">
        <v>45370</v>
      </c>
      <c r="I10" s="19" t="s">
        <v>407</v>
      </c>
      <c r="J10" s="42" t="s">
        <v>481</v>
      </c>
    </row>
    <row r="11" spans="2:10" s="3" customFormat="1" ht="51" hidden="1" customHeight="1">
      <c r="B11" s="16">
        <v>4</v>
      </c>
      <c r="C11" s="22">
        <v>45358</v>
      </c>
      <c r="D11" s="22">
        <v>45380</v>
      </c>
      <c r="E11" s="23" t="s">
        <v>15</v>
      </c>
      <c r="F11" s="24" t="s">
        <v>397</v>
      </c>
      <c r="G11" s="46"/>
      <c r="H11" s="118">
        <v>45370</v>
      </c>
      <c r="I11" s="19" t="s">
        <v>407</v>
      </c>
      <c r="J11" s="42" t="s">
        <v>935</v>
      </c>
    </row>
    <row r="12" spans="2:10" s="3" customFormat="1" ht="35.25" hidden="1" customHeight="1">
      <c r="B12" s="16">
        <v>4</v>
      </c>
      <c r="C12" s="22">
        <v>45358</v>
      </c>
      <c r="D12" s="22">
        <v>45372</v>
      </c>
      <c r="E12" s="23" t="s">
        <v>15</v>
      </c>
      <c r="F12" s="24" t="s">
        <v>408</v>
      </c>
      <c r="G12" s="48"/>
      <c r="H12" s="118">
        <v>45370</v>
      </c>
      <c r="I12" s="25" t="s">
        <v>409</v>
      </c>
      <c r="J12" s="27" t="s">
        <v>479</v>
      </c>
    </row>
    <row r="13" spans="2:10" s="3" customFormat="1" ht="47.25" hidden="1">
      <c r="B13" s="16">
        <v>4</v>
      </c>
      <c r="C13" s="22">
        <v>45365</v>
      </c>
      <c r="D13" s="22">
        <v>45377</v>
      </c>
      <c r="E13" s="23" t="s">
        <v>466</v>
      </c>
      <c r="F13" s="24" t="s">
        <v>465</v>
      </c>
      <c r="G13" s="50"/>
      <c r="H13" s="118">
        <v>45370</v>
      </c>
      <c r="I13" s="25" t="s">
        <v>480</v>
      </c>
      <c r="J13" s="21" t="s">
        <v>843</v>
      </c>
    </row>
    <row r="14" spans="2:10" s="3" customFormat="1" ht="24.95" hidden="1" customHeight="1">
      <c r="B14" s="16">
        <v>4</v>
      </c>
      <c r="C14" s="22">
        <v>45372</v>
      </c>
      <c r="D14" s="22">
        <v>45380</v>
      </c>
      <c r="E14" s="23" t="s">
        <v>15</v>
      </c>
      <c r="F14" s="51" t="s">
        <v>845</v>
      </c>
      <c r="G14" s="74"/>
      <c r="H14" s="53"/>
      <c r="I14" s="25" t="s">
        <v>844</v>
      </c>
      <c r="J14" s="42" t="s">
        <v>846</v>
      </c>
    </row>
    <row r="15" spans="2:10" ht="24.95" hidden="1" customHeight="1">
      <c r="B15" s="16">
        <v>4</v>
      </c>
      <c r="C15" s="22">
        <v>45372</v>
      </c>
      <c r="D15" s="22">
        <v>45377</v>
      </c>
      <c r="E15" s="55" t="s">
        <v>15</v>
      </c>
      <c r="F15" s="56" t="s">
        <v>847</v>
      </c>
      <c r="G15" s="57"/>
      <c r="H15" s="53"/>
      <c r="I15" s="58" t="s">
        <v>848</v>
      </c>
      <c r="J15" s="42"/>
    </row>
    <row r="16" spans="2:10" ht="24.95" hidden="1" customHeight="1">
      <c r="B16" s="16">
        <v>4</v>
      </c>
      <c r="C16" s="22">
        <v>45372</v>
      </c>
      <c r="D16" s="59">
        <v>45377</v>
      </c>
      <c r="E16" s="37" t="s">
        <v>15</v>
      </c>
      <c r="F16" s="24" t="s">
        <v>849</v>
      </c>
      <c r="G16" s="50"/>
      <c r="H16" s="41"/>
      <c r="I16" s="60" t="s">
        <v>480</v>
      </c>
      <c r="J16" s="42"/>
    </row>
    <row r="17" spans="2:10" ht="67.150000000000006" customHeight="1">
      <c r="B17" s="16">
        <v>3</v>
      </c>
      <c r="C17" s="22">
        <v>45372</v>
      </c>
      <c r="D17" s="22"/>
      <c r="E17" s="36" t="s">
        <v>466</v>
      </c>
      <c r="F17" s="61" t="s">
        <v>850</v>
      </c>
      <c r="G17" s="50"/>
      <c r="H17" s="41"/>
      <c r="I17" s="25" t="s">
        <v>855</v>
      </c>
      <c r="J17" s="42" t="s">
        <v>1111</v>
      </c>
    </row>
    <row r="18" spans="2:10" ht="24.95" hidden="1" customHeight="1">
      <c r="B18" s="16">
        <v>4</v>
      </c>
      <c r="C18" s="22">
        <v>45372</v>
      </c>
      <c r="D18" s="22">
        <v>45386</v>
      </c>
      <c r="E18" s="23" t="s">
        <v>168</v>
      </c>
      <c r="F18" s="24" t="s">
        <v>851</v>
      </c>
      <c r="G18" s="50"/>
      <c r="H18" s="41"/>
      <c r="I18" s="25" t="s">
        <v>852</v>
      </c>
      <c r="J18" s="42" t="s">
        <v>936</v>
      </c>
    </row>
    <row r="19" spans="2:10" ht="24.95" hidden="1" customHeight="1">
      <c r="B19" s="16">
        <v>4</v>
      </c>
      <c r="C19" s="22">
        <v>45372</v>
      </c>
      <c r="D19" s="22">
        <v>45386</v>
      </c>
      <c r="E19" s="23" t="s">
        <v>15</v>
      </c>
      <c r="F19" s="24" t="s">
        <v>853</v>
      </c>
      <c r="G19" s="50"/>
      <c r="H19" s="41"/>
      <c r="I19" s="25" t="s">
        <v>854</v>
      </c>
      <c r="J19" s="62"/>
    </row>
    <row r="20" spans="2:10" ht="31.5" hidden="1">
      <c r="B20" s="16">
        <v>4</v>
      </c>
      <c r="C20" s="22">
        <v>45376</v>
      </c>
      <c r="D20" s="22">
        <v>45380</v>
      </c>
      <c r="E20" s="23" t="s">
        <v>15</v>
      </c>
      <c r="F20" s="20" t="s">
        <v>872</v>
      </c>
      <c r="G20" s="50"/>
      <c r="H20" s="41"/>
      <c r="I20" s="25" t="s">
        <v>100</v>
      </c>
      <c r="J20" s="63"/>
    </row>
    <row r="21" spans="2:10" ht="47.25">
      <c r="B21" s="16">
        <v>1</v>
      </c>
      <c r="C21" s="22">
        <v>45379</v>
      </c>
      <c r="D21" s="22"/>
      <c r="E21" s="23" t="s">
        <v>466</v>
      </c>
      <c r="F21" s="24" t="s">
        <v>1109</v>
      </c>
      <c r="G21" s="50"/>
      <c r="H21" s="41">
        <v>45414</v>
      </c>
      <c r="I21" s="25"/>
      <c r="J21" s="64" t="s">
        <v>1110</v>
      </c>
    </row>
    <row r="22" spans="2:10" ht="84" customHeight="1">
      <c r="B22" s="16">
        <v>2</v>
      </c>
      <c r="C22" s="22">
        <v>45379</v>
      </c>
      <c r="D22" s="22"/>
      <c r="E22" s="23" t="s">
        <v>466</v>
      </c>
      <c r="F22" s="24" t="s">
        <v>1108</v>
      </c>
      <c r="G22" s="50"/>
      <c r="H22" s="41"/>
      <c r="I22" s="25" t="s">
        <v>937</v>
      </c>
      <c r="J22" s="42" t="s">
        <v>1107</v>
      </c>
    </row>
    <row r="23" spans="2:10" ht="45.75" customHeight="1">
      <c r="B23" s="16">
        <v>3</v>
      </c>
      <c r="C23" s="22">
        <v>45379</v>
      </c>
      <c r="D23" s="22"/>
      <c r="E23" s="23" t="s">
        <v>466</v>
      </c>
      <c r="F23" s="24" t="s">
        <v>938</v>
      </c>
      <c r="G23" s="50"/>
      <c r="H23" s="41"/>
      <c r="I23" s="25"/>
      <c r="J23" s="21" t="s">
        <v>1106</v>
      </c>
    </row>
    <row r="24" spans="2:10" ht="24.95" hidden="1" customHeight="1">
      <c r="B24" s="16">
        <v>4</v>
      </c>
      <c r="C24" s="22">
        <v>45379</v>
      </c>
      <c r="D24" s="22">
        <v>45384</v>
      </c>
      <c r="E24" s="23" t="s">
        <v>466</v>
      </c>
      <c r="F24" s="24" t="s">
        <v>939</v>
      </c>
      <c r="G24" s="50"/>
      <c r="H24" s="41"/>
      <c r="I24" s="25"/>
      <c r="J24" s="21"/>
    </row>
    <row r="25" spans="2:10" ht="39.6" hidden="1" customHeight="1">
      <c r="B25" s="16">
        <v>4</v>
      </c>
      <c r="C25" s="22">
        <v>45393</v>
      </c>
      <c r="D25" s="22">
        <v>45397</v>
      </c>
      <c r="E25" s="23" t="s">
        <v>15</v>
      </c>
      <c r="F25" s="24" t="s">
        <v>1023</v>
      </c>
      <c r="G25" s="24"/>
      <c r="H25" s="41"/>
      <c r="I25" s="25" t="s">
        <v>1022</v>
      </c>
      <c r="J25" s="21"/>
    </row>
    <row r="26" spans="2:10" ht="48.6"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25"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70">
    <cfRule type="cellIs" dxfId="52" priority="3" operator="equal">
      <formula>3</formula>
    </cfRule>
    <cfRule type="cellIs" dxfId="51" priority="4" operator="equal">
      <formula>2</formula>
    </cfRule>
    <cfRule type="cellIs" dxfId="50" priority="5" operator="equal">
      <formula>1</formula>
    </cfRule>
  </conditionalFormatting>
  <conditionalFormatting sqref="B20">
    <cfRule type="expression" dxfId="49" priority="16" stopIfTrue="1">
      <formula>$B20=4</formula>
    </cfRule>
  </conditionalFormatting>
  <conditionalFormatting sqref="B8:F31 B32:J105 I8:I22 G30:H31">
    <cfRule type="expression" dxfId="48" priority="19" stopIfTrue="1">
      <formula>$B8=4</formula>
    </cfRule>
  </conditionalFormatting>
  <conditionalFormatting sqref="C14">
    <cfRule type="expression" dxfId="47" priority="17" stopIfTrue="1">
      <formula>$B14=4</formula>
    </cfRule>
  </conditionalFormatting>
  <conditionalFormatting sqref="C18">
    <cfRule type="expression" dxfId="46" priority="11" stopIfTrue="1">
      <formula>$B18=4</formula>
    </cfRule>
  </conditionalFormatting>
  <conditionalFormatting sqref="C20:D24">
    <cfRule type="expression" dxfId="45" priority="15" stopIfTrue="1">
      <formula>$B20=4</formula>
    </cfRule>
  </conditionalFormatting>
  <conditionalFormatting sqref="D18:D19">
    <cfRule type="expression" dxfId="44" priority="10" stopIfTrue="1">
      <formula>$B18=4</formula>
    </cfRule>
  </conditionalFormatting>
  <conditionalFormatting sqref="F8:F13">
    <cfRule type="expression" dxfId="43" priority="8" stopIfTrue="1">
      <formula>#REF!=4</formula>
    </cfRule>
  </conditionalFormatting>
  <conditionalFormatting sqref="F20">
    <cfRule type="expression" dxfId="42" priority="7" stopIfTrue="1">
      <formula>$B20=4</formula>
    </cfRule>
  </conditionalFormatting>
  <conditionalFormatting sqref="F56">
    <cfRule type="expression" dxfId="41" priority="22" stopIfTrue="1">
      <formula>$B56=4</formula>
    </cfRule>
  </conditionalFormatting>
  <conditionalFormatting sqref="G8:G29">
    <cfRule type="expression" dxfId="40" priority="18" stopIfTrue="1">
      <formula>$B8=4</formula>
    </cfRule>
  </conditionalFormatting>
  <conditionalFormatting sqref="G56:G57">
    <cfRule type="expression" dxfId="39" priority="21" stopIfTrue="1">
      <formula>$B56=4</formula>
    </cfRule>
  </conditionalFormatting>
  <conditionalFormatting sqref="I55:I70">
    <cfRule type="expression" dxfId="38" priority="20" stopIfTrue="1">
      <formula>$B55=4</formula>
    </cfRule>
  </conditionalFormatting>
  <conditionalFormatting sqref="I23:J31">
    <cfRule type="expression" dxfId="37" priority="6" stopIfTrue="1">
      <formula>$B23=4</formula>
    </cfRule>
  </conditionalFormatting>
  <conditionalFormatting sqref="J8 H8:H29 J10:J11 C11:C13 J13:J22">
    <cfRule type="expression" dxfId="36" priority="9" stopIfTrue="1">
      <formula>#REF!=4</formula>
    </cfRule>
  </conditionalFormatting>
  <conditionalFormatting sqref="J9">
    <cfRule type="expression" dxfId="35" priority="2" stopIfTrue="1">
      <formula>$B9=4</formula>
    </cfRule>
  </conditionalFormatting>
  <conditionalFormatting sqref="J12">
    <cfRule type="expression" dxfId="34" priority="1" stopIfTrue="1">
      <formula>$B12=4</formula>
    </cfRule>
  </conditionalFormatting>
  <pageMargins left="0.25" right="0.25" top="0.75" bottom="0.75" header="0.3" footer="0.3"/>
  <pageSetup paperSize="3" scale="56" fitToHeight="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55515-C62D-4D15-8F9F-BEAD884A6360}">
  <sheetPr filterMode="1">
    <tabColor theme="9" tint="-0.499984740745262"/>
    <pageSetUpPr fitToPage="1"/>
  </sheetPr>
  <dimension ref="B1:J108"/>
  <sheetViews>
    <sheetView topLeftCell="A5" zoomScale="80" zoomScaleNormal="80" workbookViewId="0">
      <selection activeCell="I9" sqref="I9"/>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57"/>
      <c r="C2" s="258"/>
      <c r="D2" s="259"/>
      <c r="E2" s="260" t="s">
        <v>13</v>
      </c>
      <c r="F2" s="261"/>
      <c r="G2" s="261"/>
      <c r="H2" s="262"/>
      <c r="I2" s="269"/>
      <c r="J2" s="270"/>
    </row>
    <row r="3" spans="2:10" ht="24.95" customHeight="1">
      <c r="B3" s="273"/>
      <c r="C3" s="274"/>
      <c r="D3" s="4">
        <v>1</v>
      </c>
      <c r="E3" s="263"/>
      <c r="F3" s="264"/>
      <c r="G3" s="264"/>
      <c r="H3" s="265"/>
      <c r="I3" s="271"/>
      <c r="J3" s="272"/>
    </row>
    <row r="4" spans="2:10" ht="24.95" customHeight="1">
      <c r="B4" s="275"/>
      <c r="C4" s="276"/>
      <c r="D4" s="5">
        <v>2</v>
      </c>
      <c r="E4" s="263"/>
      <c r="F4" s="264"/>
      <c r="G4" s="264"/>
      <c r="H4" s="265"/>
      <c r="I4" s="271"/>
      <c r="J4" s="272"/>
    </row>
    <row r="5" spans="2:10" ht="24.95" customHeight="1" thickBot="1">
      <c r="B5" s="277"/>
      <c r="C5" s="278"/>
      <c r="D5" s="6">
        <v>3</v>
      </c>
      <c r="E5" s="263"/>
      <c r="F5" s="264"/>
      <c r="G5" s="264"/>
      <c r="H5" s="265"/>
      <c r="I5" s="271"/>
      <c r="J5" s="272"/>
    </row>
    <row r="6" spans="2:10" ht="24.95" customHeight="1" thickBot="1">
      <c r="B6" s="279"/>
      <c r="C6" s="280"/>
      <c r="D6" s="8">
        <v>4</v>
      </c>
      <c r="E6" s="266"/>
      <c r="F6" s="267"/>
      <c r="G6" s="267"/>
      <c r="H6" s="268"/>
      <c r="I6" s="7" t="s">
        <v>1</v>
      </c>
      <c r="J6" s="14">
        <f ca="1">NOW()</f>
        <v>45401.596222222222</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7.25">
      <c r="B8" s="38">
        <v>2</v>
      </c>
      <c r="C8" s="39">
        <v>45365</v>
      </c>
      <c r="D8" s="39"/>
      <c r="E8" s="40" t="s">
        <v>168</v>
      </c>
      <c r="F8" s="68" t="s">
        <v>467</v>
      </c>
      <c r="G8" s="69"/>
      <c r="H8" s="41"/>
      <c r="I8" s="70" t="s">
        <v>480</v>
      </c>
      <c r="J8" s="42" t="s">
        <v>1025</v>
      </c>
    </row>
    <row r="9" spans="2:10" s="3" customFormat="1" ht="43.15" customHeight="1">
      <c r="B9" s="43">
        <v>2</v>
      </c>
      <c r="C9" s="32">
        <v>45365</v>
      </c>
      <c r="D9" s="32"/>
      <c r="E9" s="33" t="s">
        <v>168</v>
      </c>
      <c r="F9" s="71" t="s">
        <v>468</v>
      </c>
      <c r="G9" s="72"/>
      <c r="H9" s="41"/>
      <c r="I9" s="73"/>
      <c r="J9" s="42" t="s">
        <v>1026</v>
      </c>
    </row>
    <row r="10" spans="2:10" s="3" customFormat="1" ht="24.95" hidden="1" customHeight="1">
      <c r="B10" s="16">
        <v>4</v>
      </c>
      <c r="C10" s="18">
        <v>45372</v>
      </c>
      <c r="D10" s="18">
        <v>45379</v>
      </c>
      <c r="E10" s="19" t="s">
        <v>500</v>
      </c>
      <c r="F10" s="20" t="s">
        <v>856</v>
      </c>
      <c r="G10" s="46"/>
      <c r="H10" s="41"/>
      <c r="I10" s="19" t="s">
        <v>15</v>
      </c>
      <c r="J10" s="42"/>
    </row>
    <row r="11" spans="2:10" s="3" customFormat="1" ht="49.9" customHeight="1">
      <c r="B11" s="16">
        <v>2</v>
      </c>
      <c r="C11" s="18">
        <v>45387</v>
      </c>
      <c r="D11" s="19"/>
      <c r="E11" s="19" t="s">
        <v>168</v>
      </c>
      <c r="F11" s="47" t="s">
        <v>982</v>
      </c>
      <c r="G11" s="46"/>
      <c r="H11" s="41"/>
      <c r="I11" s="19" t="s">
        <v>979</v>
      </c>
      <c r="J11" s="42" t="s">
        <v>1024</v>
      </c>
    </row>
    <row r="12" spans="2:10" s="3" customFormat="1" ht="45.6" customHeight="1">
      <c r="B12" s="16">
        <v>2</v>
      </c>
      <c r="C12" s="22">
        <v>45387</v>
      </c>
      <c r="D12" s="22"/>
      <c r="E12" s="23" t="s">
        <v>974</v>
      </c>
      <c r="F12" s="24" t="s">
        <v>1027</v>
      </c>
      <c r="G12" s="48"/>
      <c r="H12" s="41"/>
      <c r="I12" s="25" t="s">
        <v>852</v>
      </c>
      <c r="J12" s="49" t="s">
        <v>1030</v>
      </c>
    </row>
    <row r="13" spans="2:10" s="3" customFormat="1" ht="39.6" hidden="1" customHeight="1">
      <c r="B13" s="16">
        <v>4</v>
      </c>
      <c r="C13" s="22">
        <v>45393</v>
      </c>
      <c r="D13" s="22">
        <v>45393</v>
      </c>
      <c r="E13" s="23" t="s">
        <v>974</v>
      </c>
      <c r="F13" s="24" t="s">
        <v>1028</v>
      </c>
      <c r="G13" s="50"/>
      <c r="H13" s="41"/>
      <c r="I13" s="25" t="s">
        <v>854</v>
      </c>
      <c r="J13" s="21" t="s">
        <v>1029</v>
      </c>
    </row>
    <row r="14" spans="2:10" s="3" customFormat="1" ht="47.45" customHeight="1">
      <c r="B14" s="16"/>
      <c r="C14" s="22"/>
      <c r="D14" s="22"/>
      <c r="E14" s="23"/>
      <c r="F14" s="51"/>
      <c r="G14" s="74"/>
      <c r="H14" s="53"/>
      <c r="I14" s="25"/>
      <c r="J14" s="42"/>
    </row>
    <row r="15" spans="2:10" ht="52.15" customHeight="1">
      <c r="B15" s="16"/>
      <c r="C15" s="22"/>
      <c r="D15" s="22"/>
      <c r="E15" s="55"/>
      <c r="F15" s="56"/>
      <c r="G15" s="57"/>
      <c r="H15" s="53"/>
      <c r="I15" s="58"/>
      <c r="J15" s="42"/>
    </row>
    <row r="16" spans="2:10" ht="24.95" customHeight="1">
      <c r="B16" s="16"/>
      <c r="C16" s="22"/>
      <c r="D16" s="59"/>
      <c r="E16" s="37"/>
      <c r="F16" s="24"/>
      <c r="G16" s="50"/>
      <c r="H16" s="41"/>
      <c r="I16" s="60"/>
      <c r="J16" s="42"/>
    </row>
    <row r="17" spans="2:10" ht="24.95" customHeight="1">
      <c r="B17" s="16"/>
      <c r="C17" s="22"/>
      <c r="D17" s="22"/>
      <c r="E17" s="36"/>
      <c r="F17" s="61"/>
      <c r="G17" s="50"/>
      <c r="H17" s="41"/>
      <c r="I17" s="25"/>
      <c r="J17" s="42"/>
    </row>
    <row r="18" spans="2:10" ht="24.95" customHeight="1">
      <c r="B18" s="16"/>
      <c r="C18" s="22"/>
      <c r="D18" s="22"/>
      <c r="E18" s="23"/>
      <c r="F18" s="24"/>
      <c r="G18" s="50"/>
      <c r="H18" s="41"/>
      <c r="I18" s="25"/>
      <c r="J18" s="42"/>
    </row>
    <row r="19" spans="2:10" ht="24.95" customHeight="1">
      <c r="B19" s="16"/>
      <c r="C19" s="22"/>
      <c r="D19" s="22"/>
      <c r="E19" s="23"/>
      <c r="F19" s="24"/>
      <c r="G19" s="50"/>
      <c r="H19" s="41"/>
      <c r="I19" s="25"/>
      <c r="J19" s="62"/>
    </row>
    <row r="20" spans="2:10" ht="24.95" customHeight="1">
      <c r="B20" s="16"/>
      <c r="C20" s="22"/>
      <c r="D20" s="22"/>
      <c r="E20" s="23"/>
      <c r="F20" s="20"/>
      <c r="G20" s="50"/>
      <c r="H20" s="41"/>
      <c r="I20" s="25"/>
      <c r="J20" s="63"/>
    </row>
    <row r="21" spans="2:10" ht="24.95" customHeight="1">
      <c r="B21" s="16"/>
      <c r="C21" s="22"/>
      <c r="D21" s="22"/>
      <c r="E21" s="23"/>
      <c r="F21" s="24"/>
      <c r="G21" s="50"/>
      <c r="H21" s="41"/>
      <c r="I21" s="25"/>
      <c r="J21" s="64"/>
    </row>
    <row r="22" spans="2:10" ht="24.95" customHeight="1">
      <c r="B22" s="16"/>
      <c r="C22" s="22"/>
      <c r="D22" s="22"/>
      <c r="E22" s="23"/>
      <c r="F22" s="24"/>
      <c r="G22" s="50"/>
      <c r="H22" s="41"/>
      <c r="I22" s="25"/>
      <c r="J22" s="42"/>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13" xr:uid="{20A392AB-9AC6-4843-8370-F4961D1CDFE1}">
    <filterColumn colId="0">
      <filters>
        <filter val="2"/>
      </filters>
    </filterColumn>
  </autoFilter>
  <mergeCells count="7">
    <mergeCell ref="B2:D2"/>
    <mergeCell ref="E2:H6"/>
    <mergeCell ref="I2:J5"/>
    <mergeCell ref="B3:C3"/>
    <mergeCell ref="B4:C4"/>
    <mergeCell ref="B5:C5"/>
    <mergeCell ref="B6:C6"/>
  </mergeCells>
  <conditionalFormatting sqref="B8:B70">
    <cfRule type="cellIs" dxfId="33" priority="1" operator="equal">
      <formula>3</formula>
    </cfRule>
    <cfRule type="cellIs" dxfId="32" priority="2" operator="equal">
      <formula>2</formula>
    </cfRule>
    <cfRule type="cellIs" dxfId="31" priority="3" operator="equal">
      <formula>1</formula>
    </cfRule>
  </conditionalFormatting>
  <conditionalFormatting sqref="B20">
    <cfRule type="expression" dxfId="30" priority="14" stopIfTrue="1">
      <formula>$B20=4</formula>
    </cfRule>
  </conditionalFormatting>
  <conditionalFormatting sqref="B8:F31 B32:J105 I8:I22 G30:H31">
    <cfRule type="expression" dxfId="29" priority="17" stopIfTrue="1">
      <formula>$B8=4</formula>
    </cfRule>
  </conditionalFormatting>
  <conditionalFormatting sqref="C14">
    <cfRule type="expression" dxfId="28" priority="15" stopIfTrue="1">
      <formula>$B14=4</formula>
    </cfRule>
  </conditionalFormatting>
  <conditionalFormatting sqref="C18">
    <cfRule type="expression" dxfId="27" priority="9" stopIfTrue="1">
      <formula>$B18=4</formula>
    </cfRule>
  </conditionalFormatting>
  <conditionalFormatting sqref="C20:D24">
    <cfRule type="expression" dxfId="26" priority="13" stopIfTrue="1">
      <formula>$B20=4</formula>
    </cfRule>
  </conditionalFormatting>
  <conditionalFormatting sqref="D18:D19">
    <cfRule type="expression" dxfId="25" priority="8" stopIfTrue="1">
      <formula>$B18=4</formula>
    </cfRule>
  </conditionalFormatting>
  <conditionalFormatting sqref="F8:F10 J8:J22 H8:H29 C12:C13">
    <cfRule type="expression" dxfId="24" priority="7" stopIfTrue="1">
      <formula>#REF!=4</formula>
    </cfRule>
  </conditionalFormatting>
  <conditionalFormatting sqref="F12:F13">
    <cfRule type="expression" dxfId="23" priority="6" stopIfTrue="1">
      <formula>#REF!=4</formula>
    </cfRule>
  </conditionalFormatting>
  <conditionalFormatting sqref="F20">
    <cfRule type="expression" dxfId="22" priority="5" stopIfTrue="1">
      <formula>$B20=4</formula>
    </cfRule>
  </conditionalFormatting>
  <conditionalFormatting sqref="F56">
    <cfRule type="expression" dxfId="21" priority="20" stopIfTrue="1">
      <formula>$B56=4</formula>
    </cfRule>
  </conditionalFormatting>
  <conditionalFormatting sqref="G8:G29">
    <cfRule type="expression" dxfId="20" priority="16" stopIfTrue="1">
      <formula>$B8=4</formula>
    </cfRule>
  </conditionalFormatting>
  <conditionalFormatting sqref="G56:G57">
    <cfRule type="expression" dxfId="19" priority="19" stopIfTrue="1">
      <formula>$B56=4</formula>
    </cfRule>
  </conditionalFormatting>
  <conditionalFormatting sqref="I55:I70">
    <cfRule type="expression" dxfId="18" priority="18" stopIfTrue="1">
      <formula>$B55=4</formula>
    </cfRule>
  </conditionalFormatting>
  <conditionalFormatting sqref="I23:J31">
    <cfRule type="expression" dxfId="17" priority="4" stopIfTrue="1">
      <formula>$B23=4</formula>
    </cfRule>
  </conditionalFormatting>
  <pageMargins left="0.25" right="0.25" top="0.75" bottom="0.75" header="0.3" footer="0.3"/>
  <pageSetup paperSize="3" scale="56"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B8BE0-CF16-4476-8787-EAB2D4BCD006}">
  <sheetPr filterMode="1">
    <tabColor theme="4"/>
    <pageSetUpPr fitToPage="1"/>
  </sheetPr>
  <dimension ref="B1:J106"/>
  <sheetViews>
    <sheetView topLeftCell="A3" zoomScale="90" zoomScaleNormal="90" workbookViewId="0">
      <selection activeCell="G24" sqref="G23:G24"/>
    </sheetView>
  </sheetViews>
  <sheetFormatPr defaultRowHeight="24.95" customHeight="1"/>
  <cols>
    <col min="1" max="1" width="4.7109375" customWidth="1"/>
    <col min="2" max="4" width="12.7109375" style="1" customWidth="1"/>
    <col min="5" max="5" width="12.7109375" style="13" customWidth="1"/>
    <col min="6" max="6" width="12.7109375" style="1" customWidth="1"/>
    <col min="7" max="7" width="75.85546875" style="2" customWidth="1"/>
    <col min="8" max="8" width="12.7109375" style="1" customWidth="1"/>
    <col min="9" max="9" width="17.140625" style="1" customWidth="1"/>
    <col min="10" max="10" width="72.7109375" style="2" customWidth="1"/>
  </cols>
  <sheetData>
    <row r="1" spans="2:10" ht="24.95" customHeight="1" thickBot="1"/>
    <row r="2" spans="2:10" ht="24.95" customHeight="1">
      <c r="B2" s="257"/>
      <c r="C2" s="258"/>
      <c r="D2" s="259"/>
      <c r="E2" s="282"/>
      <c r="F2" s="260" t="s">
        <v>912</v>
      </c>
      <c r="G2" s="261"/>
      <c r="H2" s="262"/>
      <c r="I2" s="269"/>
      <c r="J2" s="270"/>
    </row>
    <row r="3" spans="2:10" ht="24.95" customHeight="1">
      <c r="B3" s="273"/>
      <c r="C3" s="274"/>
      <c r="D3" s="209"/>
      <c r="E3" s="4">
        <v>1</v>
      </c>
      <c r="F3" s="263"/>
      <c r="G3" s="264"/>
      <c r="H3" s="265"/>
      <c r="I3" s="271"/>
      <c r="J3" s="272"/>
    </row>
    <row r="4" spans="2:10" ht="24.95" customHeight="1">
      <c r="B4" s="275"/>
      <c r="C4" s="276"/>
      <c r="D4" s="210"/>
      <c r="E4" s="5">
        <v>2</v>
      </c>
      <c r="F4" s="263"/>
      <c r="G4" s="264"/>
      <c r="H4" s="265"/>
      <c r="I4" s="271"/>
      <c r="J4" s="272"/>
    </row>
    <row r="5" spans="2:10" ht="24.95" customHeight="1" thickBot="1">
      <c r="B5" s="277"/>
      <c r="C5" s="278"/>
      <c r="D5" s="211"/>
      <c r="E5" s="6">
        <v>3</v>
      </c>
      <c r="F5" s="263"/>
      <c r="G5" s="264"/>
      <c r="H5" s="265"/>
      <c r="I5" s="271"/>
      <c r="J5" s="272"/>
    </row>
    <row r="6" spans="2:10" ht="36" customHeight="1" thickBot="1">
      <c r="B6" s="279"/>
      <c r="C6" s="280"/>
      <c r="D6" s="212"/>
      <c r="E6" s="8">
        <v>4</v>
      </c>
      <c r="F6" s="266"/>
      <c r="G6" s="267"/>
      <c r="H6" s="268"/>
      <c r="I6" s="7" t="s">
        <v>1</v>
      </c>
      <c r="J6" s="14">
        <f ca="1">NOW()</f>
        <v>45401.596222222222</v>
      </c>
    </row>
    <row r="7" spans="2:10" s="11" customFormat="1" ht="79.150000000000006" customHeight="1" thickBot="1">
      <c r="B7" s="9" t="s">
        <v>0</v>
      </c>
      <c r="C7" s="10" t="s">
        <v>2</v>
      </c>
      <c r="D7" s="10" t="s">
        <v>910</v>
      </c>
      <c r="E7" s="115" t="s">
        <v>3</v>
      </c>
      <c r="F7" s="10" t="s">
        <v>4</v>
      </c>
      <c r="G7" s="10" t="s">
        <v>5</v>
      </c>
      <c r="H7" s="10" t="s">
        <v>7</v>
      </c>
      <c r="I7" s="10" t="s">
        <v>8</v>
      </c>
      <c r="J7" s="15" t="s">
        <v>9</v>
      </c>
    </row>
    <row r="8" spans="2:10" s="3" customFormat="1" ht="30" hidden="1" customHeight="1">
      <c r="B8" s="38">
        <v>4</v>
      </c>
      <c r="C8" s="75">
        <v>45378</v>
      </c>
      <c r="D8" s="213">
        <v>400</v>
      </c>
      <c r="E8" s="75">
        <v>45384</v>
      </c>
      <c r="F8" s="40" t="s">
        <v>15</v>
      </c>
      <c r="G8" s="68" t="s">
        <v>903</v>
      </c>
      <c r="H8" s="41"/>
      <c r="I8" s="70" t="s">
        <v>100</v>
      </c>
      <c r="J8" s="42"/>
    </row>
    <row r="9" spans="2:10" s="3" customFormat="1" ht="30" hidden="1" customHeight="1">
      <c r="B9" s="43">
        <v>4</v>
      </c>
      <c r="C9" s="76">
        <v>45378</v>
      </c>
      <c r="D9" s="214">
        <v>400</v>
      </c>
      <c r="E9" s="32">
        <v>45380</v>
      </c>
      <c r="F9" s="33" t="s">
        <v>15</v>
      </c>
      <c r="G9" s="71" t="s">
        <v>904</v>
      </c>
      <c r="H9" s="41"/>
      <c r="I9" s="73" t="s">
        <v>100</v>
      </c>
      <c r="J9" s="42"/>
    </row>
    <row r="10" spans="2:10" s="3" customFormat="1" ht="30" hidden="1" customHeight="1">
      <c r="B10" s="16">
        <v>4</v>
      </c>
      <c r="C10" s="76">
        <v>45378</v>
      </c>
      <c r="D10" s="214">
        <v>400</v>
      </c>
      <c r="E10" s="18">
        <v>45397</v>
      </c>
      <c r="F10" s="33" t="s">
        <v>15</v>
      </c>
      <c r="G10" s="20" t="s">
        <v>905</v>
      </c>
      <c r="H10" s="41"/>
      <c r="I10" s="73" t="s">
        <v>100</v>
      </c>
      <c r="J10" s="42"/>
    </row>
    <row r="11" spans="2:10" s="3" customFormat="1" ht="30" hidden="1" customHeight="1">
      <c r="B11" s="16">
        <v>4</v>
      </c>
      <c r="C11" s="76">
        <v>45378</v>
      </c>
      <c r="D11" s="214">
        <v>400</v>
      </c>
      <c r="E11" s="22">
        <v>45394</v>
      </c>
      <c r="F11" s="33" t="s">
        <v>15</v>
      </c>
      <c r="G11" s="24" t="s">
        <v>906</v>
      </c>
      <c r="H11" s="41"/>
      <c r="I11" s="73" t="s">
        <v>100</v>
      </c>
      <c r="J11" s="21"/>
    </row>
    <row r="12" spans="2:10" s="3" customFormat="1" ht="30" customHeight="1">
      <c r="B12" s="16">
        <v>1</v>
      </c>
      <c r="C12" s="76">
        <v>45378</v>
      </c>
      <c r="D12" s="214" t="s">
        <v>911</v>
      </c>
      <c r="E12" s="22"/>
      <c r="F12" s="33" t="s">
        <v>15</v>
      </c>
      <c r="G12" s="51" t="s">
        <v>907</v>
      </c>
      <c r="H12" s="53"/>
      <c r="I12" s="73" t="s">
        <v>100</v>
      </c>
      <c r="J12" s="42"/>
    </row>
    <row r="13" spans="2:10" ht="47.25" hidden="1">
      <c r="B13" s="16">
        <v>4</v>
      </c>
      <c r="C13" s="76">
        <v>45378</v>
      </c>
      <c r="D13" s="214">
        <v>400</v>
      </c>
      <c r="E13" s="22">
        <v>45380</v>
      </c>
      <c r="F13" s="33" t="s">
        <v>15</v>
      </c>
      <c r="G13" s="56" t="s">
        <v>908</v>
      </c>
      <c r="H13" s="53"/>
      <c r="I13" s="73" t="s">
        <v>100</v>
      </c>
      <c r="J13" s="42"/>
    </row>
    <row r="14" spans="2:10" ht="31.5">
      <c r="B14" s="16">
        <v>1</v>
      </c>
      <c r="C14" s="76">
        <v>45378</v>
      </c>
      <c r="D14" s="215">
        <v>300</v>
      </c>
      <c r="E14" s="22"/>
      <c r="F14" s="33" t="s">
        <v>15</v>
      </c>
      <c r="G14" s="24" t="s">
        <v>909</v>
      </c>
      <c r="H14" s="41"/>
      <c r="I14" s="73" t="s">
        <v>100</v>
      </c>
      <c r="J14" s="42"/>
    </row>
    <row r="15" spans="2:10" ht="30" hidden="1" customHeight="1">
      <c r="B15" s="16">
        <v>4</v>
      </c>
      <c r="C15" s="76">
        <v>45392</v>
      </c>
      <c r="D15" s="214">
        <v>500</v>
      </c>
      <c r="E15" s="22">
        <v>45397</v>
      </c>
      <c r="F15" s="36" t="s">
        <v>15</v>
      </c>
      <c r="G15" s="61" t="s">
        <v>1031</v>
      </c>
      <c r="H15" s="41"/>
      <c r="I15" s="25" t="s">
        <v>100</v>
      </c>
      <c r="J15" s="42"/>
    </row>
    <row r="16" spans="2:10" ht="30" customHeight="1">
      <c r="B16" s="16">
        <v>1</v>
      </c>
      <c r="C16" s="77">
        <v>45392</v>
      </c>
      <c r="D16" s="17">
        <v>400</v>
      </c>
      <c r="E16" s="22"/>
      <c r="F16" s="23" t="s">
        <v>15</v>
      </c>
      <c r="G16" s="24" t="s">
        <v>1032</v>
      </c>
      <c r="H16" s="41"/>
      <c r="I16" s="25" t="s">
        <v>100</v>
      </c>
      <c r="J16" s="42"/>
    </row>
    <row r="17" spans="2:10" ht="30" customHeight="1">
      <c r="B17" s="16">
        <v>1</v>
      </c>
      <c r="C17" s="77">
        <v>45392</v>
      </c>
      <c r="D17" s="17">
        <v>300</v>
      </c>
      <c r="E17" s="22"/>
      <c r="F17" s="23" t="s">
        <v>15</v>
      </c>
      <c r="G17" s="24" t="s">
        <v>1033</v>
      </c>
      <c r="H17" s="41"/>
      <c r="I17" s="25" t="s">
        <v>100</v>
      </c>
      <c r="J17" s="21"/>
    </row>
    <row r="18" spans="2:10" ht="30" customHeight="1">
      <c r="B18" s="16">
        <v>1</v>
      </c>
      <c r="C18" s="77">
        <v>45393</v>
      </c>
      <c r="D18" s="17">
        <v>300</v>
      </c>
      <c r="E18" s="22"/>
      <c r="F18" s="23" t="s">
        <v>15</v>
      </c>
      <c r="G18" s="20" t="s">
        <v>1034</v>
      </c>
      <c r="H18" s="41">
        <v>45404</v>
      </c>
      <c r="I18" s="25" t="s">
        <v>100</v>
      </c>
      <c r="J18" s="63"/>
    </row>
    <row r="19" spans="2:10" ht="30" customHeight="1">
      <c r="B19" s="16">
        <v>1</v>
      </c>
      <c r="C19" s="77">
        <v>45397</v>
      </c>
      <c r="D19" s="17">
        <v>300</v>
      </c>
      <c r="E19" s="77"/>
      <c r="F19" s="23" t="s">
        <v>15</v>
      </c>
      <c r="G19" s="24" t="s">
        <v>1094</v>
      </c>
      <c r="H19" s="41"/>
      <c r="I19" s="25" t="s">
        <v>100</v>
      </c>
      <c r="J19" s="64"/>
    </row>
    <row r="20" spans="2:10" ht="30" customHeight="1">
      <c r="B20" s="16"/>
      <c r="C20" s="77"/>
      <c r="D20" s="77"/>
      <c r="E20" s="77"/>
      <c r="F20" s="23"/>
      <c r="G20" s="24"/>
      <c r="H20" s="41"/>
      <c r="I20" s="25"/>
      <c r="J20" s="42"/>
    </row>
    <row r="21" spans="2:10" ht="30" customHeight="1">
      <c r="B21" s="16"/>
      <c r="C21" s="77"/>
      <c r="D21" s="77"/>
      <c r="E21" s="22"/>
      <c r="F21" s="23"/>
      <c r="G21" s="24"/>
      <c r="H21" s="41"/>
      <c r="I21" s="25"/>
      <c r="J21" s="21"/>
    </row>
    <row r="22" spans="2:10" ht="30" customHeight="1">
      <c r="B22" s="16"/>
      <c r="C22" s="77"/>
      <c r="D22" s="77"/>
      <c r="E22" s="22"/>
      <c r="F22" s="23"/>
      <c r="G22" s="24"/>
      <c r="H22" s="41"/>
      <c r="I22" s="25"/>
      <c r="J22" s="21"/>
    </row>
    <row r="23" spans="2:10" ht="30" customHeight="1">
      <c r="B23" s="16"/>
      <c r="C23" s="77"/>
      <c r="D23" s="77"/>
      <c r="E23" s="22"/>
      <c r="F23" s="23"/>
      <c r="G23" s="24"/>
      <c r="H23" s="41"/>
      <c r="I23" s="25"/>
      <c r="J23" s="21"/>
    </row>
    <row r="24" spans="2:10" ht="30" customHeight="1">
      <c r="B24" s="16"/>
      <c r="C24" s="77"/>
      <c r="D24" s="77"/>
      <c r="E24" s="22"/>
      <c r="F24" s="23"/>
      <c r="G24" s="24"/>
      <c r="H24" s="41"/>
      <c r="I24" s="25"/>
      <c r="J24" s="21"/>
    </row>
    <row r="25" spans="2:10" ht="30" customHeight="1">
      <c r="B25" s="16"/>
      <c r="C25" s="77"/>
      <c r="D25" s="77"/>
      <c r="E25" s="22"/>
      <c r="F25" s="23"/>
      <c r="G25" s="24"/>
      <c r="H25" s="41"/>
      <c r="I25" s="25"/>
      <c r="J25" s="21"/>
    </row>
    <row r="26" spans="2:10" ht="30" customHeight="1">
      <c r="B26" s="16"/>
      <c r="C26" s="77"/>
      <c r="D26" s="77"/>
      <c r="E26" s="22"/>
      <c r="F26" s="23"/>
      <c r="G26" s="24"/>
      <c r="H26" s="41"/>
      <c r="I26" s="25"/>
      <c r="J26" s="21"/>
    </row>
    <row r="27" spans="2:10" ht="30" customHeight="1">
      <c r="B27" s="16"/>
      <c r="C27" s="77"/>
      <c r="D27" s="77"/>
      <c r="E27" s="22"/>
      <c r="F27" s="23"/>
      <c r="G27" s="24"/>
      <c r="H27" s="41"/>
      <c r="I27" s="25"/>
      <c r="J27" s="21"/>
    </row>
    <row r="28" spans="2:10" ht="30" customHeight="1">
      <c r="B28" s="16"/>
      <c r="C28" s="77"/>
      <c r="D28" s="77"/>
      <c r="E28" s="22"/>
      <c r="F28" s="23"/>
      <c r="G28" s="24"/>
      <c r="H28" s="26"/>
      <c r="I28" s="25"/>
      <c r="J28" s="21"/>
    </row>
    <row r="29" spans="2:10" ht="30" customHeight="1">
      <c r="B29" s="16"/>
      <c r="C29" s="77"/>
      <c r="D29" s="77"/>
      <c r="E29" s="22"/>
      <c r="F29" s="23"/>
      <c r="G29" s="24"/>
      <c r="H29" s="26"/>
      <c r="I29" s="25"/>
      <c r="J29" s="21"/>
    </row>
    <row r="30" spans="2:10" ht="30" customHeight="1">
      <c r="B30" s="16"/>
      <c r="C30" s="76"/>
      <c r="D30" s="76"/>
      <c r="E30" s="76"/>
      <c r="F30" s="33"/>
      <c r="G30" s="24"/>
      <c r="H30" s="26"/>
      <c r="I30" s="25"/>
      <c r="J30" s="21"/>
    </row>
    <row r="31" spans="2:10" ht="30" customHeight="1">
      <c r="B31" s="16"/>
      <c r="C31" s="77"/>
      <c r="D31" s="77"/>
      <c r="E31" s="77"/>
      <c r="F31" s="23"/>
      <c r="G31" s="24"/>
      <c r="H31" s="26"/>
      <c r="I31" s="25"/>
      <c r="J31" s="21"/>
    </row>
    <row r="32" spans="2:10" ht="30" customHeight="1">
      <c r="B32" s="16"/>
      <c r="C32" s="77"/>
      <c r="D32" s="116"/>
      <c r="E32" s="116"/>
      <c r="F32" s="65"/>
      <c r="G32" s="24"/>
      <c r="H32" s="26"/>
      <c r="I32" s="25"/>
      <c r="J32" s="21"/>
    </row>
    <row r="33" spans="2:10" ht="30" customHeight="1">
      <c r="B33" s="16"/>
      <c r="C33" s="77"/>
      <c r="D33" s="77"/>
      <c r="E33" s="77"/>
      <c r="F33" s="23"/>
      <c r="G33" s="24"/>
      <c r="H33" s="26"/>
      <c r="I33" s="25"/>
      <c r="J33" s="21"/>
    </row>
    <row r="34" spans="2:10" ht="30" customHeight="1">
      <c r="B34" s="16"/>
      <c r="C34" s="77"/>
      <c r="D34" s="77"/>
      <c r="E34" s="77"/>
      <c r="F34" s="23"/>
      <c r="G34" s="24"/>
      <c r="H34" s="26"/>
      <c r="I34" s="25"/>
      <c r="J34" s="21"/>
    </row>
    <row r="35" spans="2:10" ht="30" customHeight="1">
      <c r="B35" s="16"/>
      <c r="C35" s="77"/>
      <c r="D35" s="77"/>
      <c r="E35" s="77"/>
      <c r="F35" s="23"/>
      <c r="G35" s="24"/>
      <c r="H35" s="26"/>
      <c r="I35" s="25"/>
      <c r="J35" s="21"/>
    </row>
    <row r="36" spans="2:10" ht="30" customHeight="1">
      <c r="B36" s="16"/>
      <c r="C36" s="77"/>
      <c r="D36" s="77"/>
      <c r="E36" s="77"/>
      <c r="F36" s="23"/>
      <c r="G36" s="24"/>
      <c r="H36" s="26"/>
      <c r="I36" s="25"/>
      <c r="J36" s="21"/>
    </row>
    <row r="37" spans="2:10" ht="30" customHeight="1">
      <c r="B37" s="16"/>
      <c r="C37" s="77"/>
      <c r="D37" s="77"/>
      <c r="E37" s="22"/>
      <c r="F37" s="23"/>
      <c r="G37" s="24"/>
      <c r="H37" s="26"/>
      <c r="I37" s="25"/>
      <c r="J37" s="21"/>
    </row>
    <row r="38" spans="2:10" ht="30" customHeight="1">
      <c r="B38" s="16"/>
      <c r="C38" s="77"/>
      <c r="D38" s="77"/>
      <c r="E38" s="77"/>
      <c r="F38" s="23"/>
      <c r="G38" s="35"/>
      <c r="H38" s="26"/>
      <c r="I38" s="25"/>
      <c r="J38" s="82"/>
    </row>
    <row r="39" spans="2:10" ht="30" customHeight="1">
      <c r="B39" s="16"/>
      <c r="C39" s="77"/>
      <c r="D39" s="77"/>
      <c r="E39" s="22"/>
      <c r="F39" s="23"/>
      <c r="G39" s="35"/>
      <c r="H39" s="26"/>
      <c r="I39" s="25"/>
      <c r="J39" s="83"/>
    </row>
    <row r="40" spans="2:10" ht="30" customHeight="1">
      <c r="B40" s="16"/>
      <c r="C40" s="77"/>
      <c r="D40" s="77"/>
      <c r="E40" s="77"/>
      <c r="F40" s="23"/>
      <c r="G40" s="24"/>
      <c r="H40" s="26"/>
      <c r="I40" s="25"/>
      <c r="J40" s="21"/>
    </row>
    <row r="41" spans="2:10" ht="30" customHeight="1">
      <c r="B41" s="16"/>
      <c r="C41" s="77"/>
      <c r="D41" s="77"/>
      <c r="E41" s="22"/>
      <c r="F41" s="23"/>
      <c r="G41" s="24"/>
      <c r="H41" s="26"/>
      <c r="I41" s="25"/>
      <c r="J41" s="21"/>
    </row>
    <row r="42" spans="2:10" ht="30" customHeight="1">
      <c r="B42" s="16"/>
      <c r="C42" s="77"/>
      <c r="D42" s="77"/>
      <c r="E42" s="77"/>
      <c r="F42" s="23"/>
      <c r="G42" s="24"/>
      <c r="H42" s="26"/>
      <c r="I42" s="25"/>
      <c r="J42" s="21"/>
    </row>
    <row r="43" spans="2:10" ht="30" customHeight="1">
      <c r="B43" s="16"/>
      <c r="C43" s="77"/>
      <c r="D43" s="77"/>
      <c r="E43" s="22"/>
      <c r="F43" s="23"/>
      <c r="G43" s="24"/>
      <c r="H43" s="26"/>
      <c r="I43" s="25"/>
      <c r="J43" s="21"/>
    </row>
    <row r="44" spans="2:10" ht="30" customHeight="1">
      <c r="B44" s="16"/>
      <c r="C44" s="77"/>
      <c r="D44" s="77"/>
      <c r="E44" s="77"/>
      <c r="F44" s="23"/>
      <c r="G44" s="24"/>
      <c r="H44" s="26"/>
      <c r="I44" s="25"/>
      <c r="J44" s="21"/>
    </row>
    <row r="45" spans="2:10" ht="30" customHeight="1">
      <c r="B45" s="16"/>
      <c r="C45" s="77"/>
      <c r="D45" s="77"/>
      <c r="E45" s="77"/>
      <c r="F45" s="23"/>
      <c r="G45" s="24"/>
      <c r="H45" s="26"/>
      <c r="I45" s="25"/>
      <c r="J45" s="21"/>
    </row>
    <row r="46" spans="2:10" ht="30" customHeight="1">
      <c r="B46" s="16"/>
      <c r="C46" s="77"/>
      <c r="D46" s="77"/>
      <c r="E46" s="77"/>
      <c r="F46" s="23"/>
      <c r="G46" s="24"/>
      <c r="H46" s="26"/>
      <c r="I46" s="25"/>
      <c r="J46" s="21"/>
    </row>
    <row r="47" spans="2:10" ht="30" customHeight="1">
      <c r="B47" s="16"/>
      <c r="C47" s="77"/>
      <c r="D47" s="77"/>
      <c r="E47" s="77"/>
      <c r="F47" s="23"/>
      <c r="G47" s="24"/>
      <c r="H47" s="26"/>
      <c r="I47" s="25"/>
      <c r="J47" s="21"/>
    </row>
    <row r="48" spans="2:10" ht="30" customHeight="1">
      <c r="B48" s="16"/>
      <c r="C48" s="77"/>
      <c r="D48" s="77"/>
      <c r="E48" s="77"/>
      <c r="F48" s="23"/>
      <c r="G48" s="24"/>
      <c r="H48" s="26"/>
      <c r="I48" s="25"/>
      <c r="J48" s="21"/>
    </row>
    <row r="49" spans="2:10" ht="30" customHeight="1">
      <c r="B49" s="16"/>
      <c r="C49" s="77"/>
      <c r="D49" s="77"/>
      <c r="E49" s="77"/>
      <c r="F49" s="23"/>
      <c r="G49" s="24"/>
      <c r="H49" s="26"/>
      <c r="I49" s="25"/>
      <c r="J49" s="21"/>
    </row>
    <row r="50" spans="2:10" ht="30" customHeight="1">
      <c r="B50" s="16"/>
      <c r="C50" s="77"/>
      <c r="D50" s="77"/>
      <c r="E50" s="77"/>
      <c r="F50" s="23"/>
      <c r="G50" s="24"/>
      <c r="H50" s="26"/>
      <c r="I50" s="25"/>
      <c r="J50" s="21"/>
    </row>
    <row r="51" spans="2:10" ht="30" customHeight="1">
      <c r="B51" s="16"/>
      <c r="C51" s="77"/>
      <c r="D51" s="77"/>
      <c r="E51" s="77"/>
      <c r="F51" s="23"/>
      <c r="G51" s="20"/>
      <c r="H51" s="26"/>
      <c r="I51" s="25"/>
      <c r="J51" s="27"/>
    </row>
    <row r="52" spans="2:10" ht="30" customHeight="1">
      <c r="B52" s="16"/>
      <c r="C52" s="77"/>
      <c r="D52" s="77"/>
      <c r="E52" s="77"/>
      <c r="F52" s="23"/>
      <c r="G52" s="24"/>
      <c r="H52" s="26"/>
      <c r="I52" s="25"/>
      <c r="J52" s="21"/>
    </row>
    <row r="53" spans="2:10" ht="30" customHeight="1">
      <c r="B53" s="16"/>
      <c r="C53" s="77"/>
      <c r="D53" s="77"/>
      <c r="E53" s="77"/>
      <c r="F53" s="23"/>
      <c r="G53" s="20"/>
      <c r="H53" s="26"/>
      <c r="I53" s="25"/>
      <c r="J53" s="21"/>
    </row>
    <row r="54" spans="2:10" ht="30" customHeight="1">
      <c r="B54" s="16"/>
      <c r="C54" s="77"/>
      <c r="D54" s="77"/>
      <c r="E54" s="77"/>
      <c r="F54" s="23"/>
      <c r="G54" s="24"/>
      <c r="H54" s="67"/>
      <c r="I54" s="25"/>
      <c r="J54" s="21"/>
    </row>
    <row r="55" spans="2:10" ht="30" customHeight="1">
      <c r="B55" s="16"/>
      <c r="C55" s="77"/>
      <c r="D55" s="77"/>
      <c r="E55" s="77"/>
      <c r="F55" s="23"/>
      <c r="G55" s="24"/>
      <c r="H55" s="67"/>
      <c r="I55" s="25"/>
      <c r="J55" s="27"/>
    </row>
    <row r="56" spans="2:10" ht="30" customHeight="1">
      <c r="B56" s="16"/>
      <c r="C56" s="77"/>
      <c r="D56" s="77"/>
      <c r="E56" s="77"/>
      <c r="F56" s="23"/>
      <c r="G56" s="24"/>
      <c r="H56" s="67"/>
      <c r="I56" s="25"/>
      <c r="J56" s="21"/>
    </row>
    <row r="57" spans="2:10" ht="30" customHeight="1">
      <c r="B57" s="16"/>
      <c r="C57" s="77"/>
      <c r="D57" s="77"/>
      <c r="E57" s="77"/>
      <c r="F57" s="22"/>
      <c r="G57" s="24"/>
      <c r="H57" s="67"/>
      <c r="I57" s="25"/>
      <c r="J57" s="21"/>
    </row>
    <row r="58" spans="2:10" ht="30" customHeight="1">
      <c r="B58" s="16"/>
      <c r="C58" s="77"/>
      <c r="D58" s="77"/>
      <c r="E58" s="77"/>
      <c r="F58" s="22"/>
      <c r="G58" s="24"/>
      <c r="H58" s="67"/>
      <c r="I58" s="25"/>
      <c r="J58" s="21"/>
    </row>
    <row r="59" spans="2:10" ht="30" customHeight="1">
      <c r="B59" s="16"/>
      <c r="C59" s="77"/>
      <c r="D59" s="77"/>
      <c r="E59" s="77"/>
      <c r="F59" s="22"/>
      <c r="G59" s="24"/>
      <c r="H59" s="67"/>
      <c r="I59" s="25"/>
      <c r="J59" s="21"/>
    </row>
    <row r="60" spans="2:10" ht="30" customHeight="1">
      <c r="B60" s="16"/>
      <c r="C60" s="77"/>
      <c r="D60" s="77"/>
      <c r="E60" s="77"/>
      <c r="F60" s="22"/>
      <c r="G60" s="24"/>
      <c r="H60" s="67"/>
      <c r="I60" s="25"/>
      <c r="J60" s="21"/>
    </row>
    <row r="61" spans="2:10" ht="30" customHeight="1">
      <c r="B61" s="16"/>
      <c r="C61" s="77"/>
      <c r="D61" s="77"/>
      <c r="E61" s="77"/>
      <c r="F61" s="22"/>
      <c r="G61" s="24"/>
      <c r="H61" s="67"/>
      <c r="I61" s="25"/>
      <c r="J61" s="21"/>
    </row>
    <row r="62" spans="2:10" ht="30" customHeight="1">
      <c r="B62" s="16"/>
      <c r="C62" s="77"/>
      <c r="D62" s="77"/>
      <c r="E62" s="77"/>
      <c r="F62" s="22"/>
      <c r="G62" s="24"/>
      <c r="H62" s="67"/>
      <c r="I62" s="25"/>
      <c r="J62" s="21"/>
    </row>
    <row r="63" spans="2:10" ht="30" customHeight="1">
      <c r="B63" s="16"/>
      <c r="C63" s="77"/>
      <c r="D63" s="77"/>
      <c r="E63" s="77"/>
      <c r="F63" s="22"/>
      <c r="G63" s="24"/>
      <c r="H63" s="67"/>
      <c r="I63" s="25"/>
      <c r="J63" s="21"/>
    </row>
    <row r="64" spans="2:10" ht="30" customHeight="1">
      <c r="B64" s="16"/>
      <c r="C64" s="77"/>
      <c r="D64" s="77"/>
      <c r="E64" s="77"/>
      <c r="F64" s="22"/>
      <c r="G64" s="24"/>
      <c r="H64" s="67"/>
      <c r="I64" s="25"/>
      <c r="J64" s="21"/>
    </row>
    <row r="65" spans="2:10" ht="30" customHeight="1">
      <c r="B65" s="16"/>
      <c r="C65" s="77"/>
      <c r="D65" s="77"/>
      <c r="E65" s="77"/>
      <c r="F65" s="22"/>
      <c r="G65" s="24"/>
      <c r="H65" s="67"/>
      <c r="I65" s="25"/>
      <c r="J65" s="21"/>
    </row>
    <row r="66" spans="2:10" ht="30" customHeight="1">
      <c r="B66" s="16"/>
      <c r="C66" s="77"/>
      <c r="D66" s="77"/>
      <c r="E66" s="77"/>
      <c r="F66" s="22"/>
      <c r="G66" s="24"/>
      <c r="H66" s="67"/>
      <c r="I66" s="25"/>
      <c r="J66" s="21"/>
    </row>
    <row r="67" spans="2:10" ht="30" customHeight="1">
      <c r="B67" s="16"/>
      <c r="C67" s="77"/>
      <c r="D67" s="77"/>
      <c r="E67" s="77"/>
      <c r="F67" s="22"/>
      <c r="G67" s="24"/>
      <c r="H67" s="67"/>
      <c r="I67" s="25"/>
      <c r="J67" s="21"/>
    </row>
    <row r="68" spans="2:10" ht="30" customHeight="1">
      <c r="B68" s="16"/>
      <c r="C68" s="77"/>
      <c r="D68" s="77"/>
      <c r="E68" s="77"/>
      <c r="F68" s="22"/>
      <c r="G68" s="24"/>
      <c r="H68" s="67"/>
      <c r="I68" s="25"/>
      <c r="J68" s="21"/>
    </row>
    <row r="69" spans="2:10" ht="30" customHeight="1">
      <c r="B69" s="84"/>
      <c r="C69" s="18"/>
      <c r="D69" s="18"/>
      <c r="E69" s="18"/>
      <c r="F69" s="19"/>
      <c r="G69" s="20"/>
      <c r="H69" s="17"/>
      <c r="I69" s="17"/>
      <c r="J69" s="27"/>
    </row>
    <row r="70" spans="2:10" ht="30" customHeight="1">
      <c r="B70" s="84"/>
      <c r="C70" s="18"/>
      <c r="D70" s="18"/>
      <c r="E70" s="18"/>
      <c r="F70" s="19"/>
      <c r="G70" s="20"/>
      <c r="H70" s="17"/>
      <c r="I70" s="17"/>
      <c r="J70" s="27"/>
    </row>
    <row r="71" spans="2:10" ht="30" customHeight="1">
      <c r="B71" s="84"/>
      <c r="C71" s="18"/>
      <c r="D71" s="18"/>
      <c r="E71" s="18"/>
      <c r="F71" s="19"/>
      <c r="G71" s="20"/>
      <c r="H71" s="17"/>
      <c r="I71" s="17"/>
      <c r="J71" s="27"/>
    </row>
    <row r="72" spans="2:10" ht="30" customHeight="1">
      <c r="B72" s="84"/>
      <c r="C72" s="18"/>
      <c r="D72" s="18"/>
      <c r="E72" s="18"/>
      <c r="F72" s="19"/>
      <c r="G72" s="20"/>
      <c r="H72" s="17"/>
      <c r="I72" s="17"/>
      <c r="J72" s="27"/>
    </row>
    <row r="73" spans="2:10" ht="30" customHeight="1">
      <c r="B73" s="84"/>
      <c r="C73" s="18"/>
      <c r="D73" s="18"/>
      <c r="E73" s="18"/>
      <c r="F73" s="19"/>
      <c r="G73" s="20"/>
      <c r="H73" s="17"/>
      <c r="I73" s="17"/>
      <c r="J73" s="27"/>
    </row>
    <row r="74" spans="2:10" ht="30" customHeight="1">
      <c r="B74" s="84"/>
      <c r="C74" s="18"/>
      <c r="D74" s="18"/>
      <c r="E74" s="18"/>
      <c r="F74" s="19"/>
      <c r="G74" s="20"/>
      <c r="H74" s="17"/>
      <c r="I74" s="17"/>
      <c r="J74" s="27"/>
    </row>
    <row r="75" spans="2:10" ht="30" customHeight="1">
      <c r="B75" s="84"/>
      <c r="C75" s="18"/>
      <c r="D75" s="18"/>
      <c r="E75" s="18"/>
      <c r="F75" s="19"/>
      <c r="G75" s="20"/>
      <c r="H75" s="17"/>
      <c r="I75" s="17"/>
      <c r="J75" s="27"/>
    </row>
    <row r="76" spans="2:10" ht="30" customHeight="1">
      <c r="B76" s="84"/>
      <c r="C76" s="18"/>
      <c r="D76" s="18"/>
      <c r="E76" s="18"/>
      <c r="F76" s="19"/>
      <c r="G76" s="20"/>
      <c r="H76" s="17"/>
      <c r="I76" s="17"/>
      <c r="J76" s="27"/>
    </row>
    <row r="77" spans="2:10" ht="30" customHeight="1">
      <c r="B77" s="84"/>
      <c r="C77" s="18"/>
      <c r="D77" s="18"/>
      <c r="E77" s="18"/>
      <c r="F77" s="19"/>
      <c r="G77" s="20"/>
      <c r="H77" s="17"/>
      <c r="I77" s="17"/>
      <c r="J77" s="27"/>
    </row>
    <row r="78" spans="2:10" ht="30" customHeight="1">
      <c r="B78" s="84"/>
      <c r="C78" s="18"/>
      <c r="D78" s="18"/>
      <c r="E78" s="18"/>
      <c r="F78" s="19"/>
      <c r="G78" s="20"/>
      <c r="H78" s="17"/>
      <c r="I78" s="17"/>
      <c r="J78" s="27"/>
    </row>
    <row r="79" spans="2:10" ht="30" customHeight="1">
      <c r="B79" s="84"/>
      <c r="C79" s="18"/>
      <c r="D79" s="18"/>
      <c r="E79" s="18"/>
      <c r="F79" s="19"/>
      <c r="G79" s="20"/>
      <c r="H79" s="17"/>
      <c r="I79" s="17"/>
      <c r="J79" s="27"/>
    </row>
    <row r="80" spans="2:10" ht="30" customHeight="1">
      <c r="B80" s="84"/>
      <c r="C80" s="18"/>
      <c r="D80" s="18"/>
      <c r="E80" s="18"/>
      <c r="F80" s="19"/>
      <c r="G80" s="20"/>
      <c r="H80" s="17"/>
      <c r="I80" s="17"/>
      <c r="J80" s="27"/>
    </row>
    <row r="81" spans="2:10" ht="30" customHeight="1">
      <c r="B81" s="84"/>
      <c r="C81" s="18"/>
      <c r="D81" s="18"/>
      <c r="E81" s="18"/>
      <c r="F81" s="19"/>
      <c r="G81" s="20"/>
      <c r="H81" s="17"/>
      <c r="I81" s="17"/>
      <c r="J81" s="27"/>
    </row>
    <row r="82" spans="2:10" ht="30" customHeight="1">
      <c r="B82" s="84"/>
      <c r="C82" s="18"/>
      <c r="D82" s="18"/>
      <c r="E82" s="18"/>
      <c r="F82" s="19"/>
      <c r="G82" s="20"/>
      <c r="H82" s="17"/>
      <c r="I82" s="17"/>
      <c r="J82" s="27"/>
    </row>
    <row r="83" spans="2:10" ht="30" customHeight="1">
      <c r="B83" s="84"/>
      <c r="C83" s="18"/>
      <c r="D83" s="18"/>
      <c r="E83" s="18"/>
      <c r="F83" s="19"/>
      <c r="G83" s="20"/>
      <c r="H83" s="17"/>
      <c r="I83" s="17"/>
      <c r="J83" s="27"/>
    </row>
    <row r="84" spans="2:10" ht="30" customHeight="1">
      <c r="B84" s="84"/>
      <c r="C84" s="18"/>
      <c r="D84" s="18"/>
      <c r="E84" s="18"/>
      <c r="F84" s="19"/>
      <c r="G84" s="20"/>
      <c r="H84" s="17"/>
      <c r="I84" s="17"/>
      <c r="J84" s="27"/>
    </row>
    <row r="85" spans="2:10" ht="30" customHeight="1">
      <c r="B85" s="84"/>
      <c r="C85" s="18"/>
      <c r="D85" s="18"/>
      <c r="E85" s="18"/>
      <c r="F85" s="19"/>
      <c r="G85" s="20"/>
      <c r="H85" s="17"/>
      <c r="I85" s="17"/>
      <c r="J85" s="27"/>
    </row>
    <row r="86" spans="2:10" ht="30" customHeight="1">
      <c r="B86" s="84"/>
      <c r="C86" s="18"/>
      <c r="D86" s="18"/>
      <c r="E86" s="18"/>
      <c r="F86" s="19"/>
      <c r="G86" s="20"/>
      <c r="H86" s="17"/>
      <c r="I86" s="17"/>
      <c r="J86" s="27"/>
    </row>
    <row r="87" spans="2:10" ht="30" customHeight="1">
      <c r="B87" s="84"/>
      <c r="C87" s="18"/>
      <c r="D87" s="18"/>
      <c r="E87" s="18"/>
      <c r="F87" s="19"/>
      <c r="G87" s="20"/>
      <c r="H87" s="17"/>
      <c r="I87" s="17"/>
      <c r="J87" s="27"/>
    </row>
    <row r="88" spans="2:10" ht="30" customHeight="1">
      <c r="B88" s="84"/>
      <c r="C88" s="18"/>
      <c r="D88" s="18"/>
      <c r="E88" s="18"/>
      <c r="F88" s="19"/>
      <c r="G88" s="20"/>
      <c r="H88" s="17"/>
      <c r="I88" s="17"/>
      <c r="J88" s="27"/>
    </row>
    <row r="89" spans="2:10" ht="30" customHeight="1">
      <c r="B89" s="84"/>
      <c r="C89" s="18"/>
      <c r="D89" s="18"/>
      <c r="E89" s="18"/>
      <c r="F89" s="19"/>
      <c r="G89" s="20"/>
      <c r="H89" s="17"/>
      <c r="I89" s="17"/>
      <c r="J89" s="27"/>
    </row>
    <row r="90" spans="2:10" ht="30" customHeight="1">
      <c r="B90" s="84"/>
      <c r="C90" s="18"/>
      <c r="D90" s="18"/>
      <c r="E90" s="18"/>
      <c r="F90" s="19"/>
      <c r="G90" s="20"/>
      <c r="H90" s="17"/>
      <c r="I90" s="17"/>
      <c r="J90" s="27"/>
    </row>
    <row r="91" spans="2:10" ht="30" customHeight="1">
      <c r="B91" s="84"/>
      <c r="C91" s="18"/>
      <c r="D91" s="18"/>
      <c r="E91" s="18"/>
      <c r="F91" s="19"/>
      <c r="G91" s="20"/>
      <c r="H91" s="17"/>
      <c r="I91" s="17"/>
      <c r="J91" s="27"/>
    </row>
    <row r="92" spans="2:10" ht="30" customHeight="1">
      <c r="B92" s="84"/>
      <c r="C92" s="18"/>
      <c r="D92" s="18"/>
      <c r="E92" s="18"/>
      <c r="F92" s="19"/>
      <c r="G92" s="20"/>
      <c r="H92" s="17"/>
      <c r="I92" s="17"/>
      <c r="J92" s="27"/>
    </row>
    <row r="93" spans="2:10" ht="30" customHeight="1">
      <c r="B93" s="84"/>
      <c r="C93" s="18"/>
      <c r="D93" s="18"/>
      <c r="E93" s="18"/>
      <c r="F93" s="19"/>
      <c r="G93" s="20"/>
      <c r="H93" s="17"/>
      <c r="I93" s="17"/>
      <c r="J93" s="27"/>
    </row>
    <row r="94" spans="2:10" ht="30" customHeight="1">
      <c r="B94" s="84"/>
      <c r="C94" s="18"/>
      <c r="D94" s="18"/>
      <c r="E94" s="18"/>
      <c r="F94" s="19"/>
      <c r="G94" s="20"/>
      <c r="H94" s="17"/>
      <c r="I94" s="17"/>
      <c r="J94" s="27"/>
    </row>
    <row r="95" spans="2:10" ht="30" customHeight="1">
      <c r="B95" s="84"/>
      <c r="C95" s="18"/>
      <c r="D95" s="18"/>
      <c r="E95" s="18"/>
      <c r="F95" s="19"/>
      <c r="G95" s="20"/>
      <c r="H95" s="17"/>
      <c r="I95" s="17"/>
      <c r="J95" s="27"/>
    </row>
    <row r="96" spans="2:10" ht="30" customHeight="1">
      <c r="B96" s="84"/>
      <c r="C96" s="18"/>
      <c r="D96" s="18"/>
      <c r="E96" s="18"/>
      <c r="F96" s="19"/>
      <c r="G96" s="20"/>
      <c r="H96" s="17"/>
      <c r="I96" s="17"/>
      <c r="J96" s="27"/>
    </row>
    <row r="97" spans="2:10" ht="30" customHeight="1">
      <c r="B97" s="84"/>
      <c r="C97" s="18"/>
      <c r="D97" s="18"/>
      <c r="E97" s="18"/>
      <c r="F97" s="19"/>
      <c r="G97" s="20"/>
      <c r="H97" s="17"/>
      <c r="I97" s="17"/>
      <c r="J97" s="27"/>
    </row>
    <row r="98" spans="2:10" ht="30" customHeight="1">
      <c r="B98" s="84"/>
      <c r="C98" s="18"/>
      <c r="D98" s="18"/>
      <c r="E98" s="18"/>
      <c r="F98" s="19"/>
      <c r="G98" s="20"/>
      <c r="H98" s="17"/>
      <c r="I98" s="17"/>
      <c r="J98" s="27"/>
    </row>
    <row r="99" spans="2:10" ht="30" customHeight="1">
      <c r="B99" s="84"/>
      <c r="C99" s="18"/>
      <c r="D99" s="18"/>
      <c r="E99" s="18"/>
      <c r="F99" s="19"/>
      <c r="G99" s="20"/>
      <c r="H99" s="17"/>
      <c r="I99" s="17"/>
      <c r="J99" s="27"/>
    </row>
    <row r="100" spans="2:10" ht="30" customHeight="1">
      <c r="B100" s="84"/>
      <c r="C100" s="18"/>
      <c r="D100" s="18"/>
      <c r="E100" s="18"/>
      <c r="F100" s="19"/>
      <c r="G100" s="20"/>
      <c r="H100" s="17"/>
      <c r="I100" s="17"/>
      <c r="J100" s="27"/>
    </row>
    <row r="101" spans="2:10" ht="30" customHeight="1">
      <c r="B101" s="84"/>
      <c r="C101" s="18"/>
      <c r="D101" s="18"/>
      <c r="E101" s="18"/>
      <c r="F101" s="19"/>
      <c r="G101" s="20"/>
      <c r="H101" s="17"/>
      <c r="I101" s="17"/>
      <c r="J101" s="27"/>
    </row>
    <row r="102" spans="2:10" ht="30" customHeight="1">
      <c r="B102" s="84"/>
      <c r="C102" s="18"/>
      <c r="D102" s="18"/>
      <c r="E102" s="18"/>
      <c r="F102" s="19"/>
      <c r="G102" s="20"/>
      <c r="H102" s="17"/>
      <c r="I102" s="17"/>
      <c r="J102" s="27"/>
    </row>
    <row r="103" spans="2:10" ht="30" customHeight="1" thickBot="1">
      <c r="B103" s="85"/>
      <c r="C103" s="78"/>
      <c r="D103" s="78"/>
      <c r="E103" s="78"/>
      <c r="F103" s="28"/>
      <c r="G103" s="29"/>
      <c r="H103" s="30"/>
      <c r="I103" s="30"/>
      <c r="J103" s="31"/>
    </row>
    <row r="104" spans="2:10" ht="24.95" customHeight="1">
      <c r="C104" s="13"/>
      <c r="D104" s="13"/>
      <c r="G104" s="12"/>
    </row>
    <row r="105" spans="2:10" ht="24.95" customHeight="1">
      <c r="C105" s="13"/>
      <c r="D105" s="13"/>
      <c r="G105" s="12"/>
    </row>
    <row r="106" spans="2:10" ht="24.95" customHeight="1">
      <c r="C106" s="13"/>
      <c r="D106" s="13"/>
    </row>
  </sheetData>
  <protectedRanges>
    <protectedRange sqref="H53" name="Resolution_1"/>
    <protectedRange sqref="B8:B13" name="Priority_5"/>
    <protectedRange sqref="B14" name="Priority_8"/>
    <protectedRange sqref="B19:B22" name="Priority_10"/>
    <protectedRange sqref="E19:E22" name="Date Closed_10"/>
    <protectedRange sqref="E30" name="Date Closed_5"/>
    <protectedRange sqref="B15:B17" name="Priority_8_1"/>
    <protectedRange sqref="E16" name="Date Closed_8_1"/>
    <protectedRange sqref="B18" name="Priority_9_1"/>
    <protectedRange sqref="E18" name="Date Closed_9_1"/>
  </protectedRanges>
  <autoFilter ref="B7:J54" xr:uid="{20A392AB-9AC6-4843-8370-F4961D1CDFE1}">
    <filterColumn colId="0">
      <filters blank="1">
        <filter val="1"/>
      </filters>
    </filterColumn>
  </autoFilter>
  <mergeCells count="7">
    <mergeCell ref="B2:E2"/>
    <mergeCell ref="F2:H6"/>
    <mergeCell ref="I2:J5"/>
    <mergeCell ref="B3:C3"/>
    <mergeCell ref="B4:C4"/>
    <mergeCell ref="B5:C5"/>
    <mergeCell ref="B6:C6"/>
  </mergeCells>
  <conditionalFormatting sqref="B8:B68">
    <cfRule type="cellIs" dxfId="16" priority="2" operator="equal">
      <formula>3</formula>
    </cfRule>
    <cfRule type="cellIs" dxfId="15" priority="3" operator="equal">
      <formula>2</formula>
    </cfRule>
    <cfRule type="cellIs" dxfId="14" priority="4" operator="equal">
      <formula>1</formula>
    </cfRule>
  </conditionalFormatting>
  <conditionalFormatting sqref="B18">
    <cfRule type="expression" dxfId="13" priority="9" stopIfTrue="1">
      <formula>$B18=4</formula>
    </cfRule>
  </conditionalFormatting>
  <conditionalFormatting sqref="B8:G14">
    <cfRule type="expression" dxfId="12" priority="22" stopIfTrue="1">
      <formula>$B8=4</formula>
    </cfRule>
  </conditionalFormatting>
  <conditionalFormatting sqref="B15:G29 I8:I20">
    <cfRule type="expression" dxfId="11" priority="10" stopIfTrue="1">
      <formula>$B8=4</formula>
    </cfRule>
  </conditionalFormatting>
  <conditionalFormatting sqref="B30:J103 H28:H29">
    <cfRule type="expression" dxfId="10" priority="20" stopIfTrue="1">
      <formula>$B28=4</formula>
    </cfRule>
  </conditionalFormatting>
  <conditionalFormatting sqref="C12:D12">
    <cfRule type="expression" dxfId="9" priority="21" stopIfTrue="1">
      <formula>$B12=4</formula>
    </cfRule>
  </conditionalFormatting>
  <conditionalFormatting sqref="C16:D16">
    <cfRule type="expression" dxfId="8" priority="7" stopIfTrue="1">
      <formula>$B16=4</formula>
    </cfRule>
  </conditionalFormatting>
  <conditionalFormatting sqref="C18:E22">
    <cfRule type="expression" dxfId="7" priority="8" stopIfTrue="1">
      <formula>$B18=4</formula>
    </cfRule>
  </conditionalFormatting>
  <conditionalFormatting sqref="E16:E17">
    <cfRule type="expression" dxfId="6" priority="6" stopIfTrue="1">
      <formula>$B16=4</formula>
    </cfRule>
  </conditionalFormatting>
  <conditionalFormatting sqref="G8:G11 J8:J20 C11:D11">
    <cfRule type="expression" dxfId="5" priority="16" stopIfTrue="1">
      <formula>#REF!=4</formula>
    </cfRule>
  </conditionalFormatting>
  <conditionalFormatting sqref="G18">
    <cfRule type="expression" dxfId="4" priority="5" stopIfTrue="1">
      <formula>$B18=4</formula>
    </cfRule>
  </conditionalFormatting>
  <conditionalFormatting sqref="G54">
    <cfRule type="expression" dxfId="3" priority="25" stopIfTrue="1">
      <formula>$B54=4</formula>
    </cfRule>
  </conditionalFormatting>
  <conditionalFormatting sqref="H8:H27">
    <cfRule type="expression" dxfId="2" priority="1" stopIfTrue="1">
      <formula>#REF!=4</formula>
    </cfRule>
  </conditionalFormatting>
  <conditionalFormatting sqref="I53:I68">
    <cfRule type="expression" dxfId="1" priority="23" stopIfTrue="1">
      <formula>$B53=4</formula>
    </cfRule>
  </conditionalFormatting>
  <conditionalFormatting sqref="I21:J29">
    <cfRule type="expression" dxfId="0" priority="14" stopIfTrue="1">
      <formula>$B21=4</formula>
    </cfRule>
  </conditionalFormatting>
  <pageMargins left="0.25" right="0.25" top="0.75" bottom="0.75" header="0.3" footer="0.3"/>
  <pageSetup paperSize="3" scale="54"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9</vt:i4>
      </vt:variant>
    </vt:vector>
  </HeadingPairs>
  <TitlesOfParts>
    <vt:vector size="21" baseType="lpstr">
      <vt:lpstr>Summary</vt:lpstr>
      <vt:lpstr>Area 100</vt:lpstr>
      <vt:lpstr>Matrix-#2</vt:lpstr>
      <vt:lpstr>Matrix-#3</vt:lpstr>
      <vt:lpstr>Area 200</vt:lpstr>
      <vt:lpstr>FA</vt:lpstr>
      <vt:lpstr>SRP</vt:lpstr>
      <vt:lpstr>Roll Press</vt:lpstr>
      <vt:lpstr>Area 300</vt:lpstr>
      <vt:lpstr>Area 400</vt:lpstr>
      <vt:lpstr>Area 500</vt:lpstr>
      <vt:lpstr>IPD Facility Issues</vt:lpstr>
      <vt:lpstr>'Area 100'!Print_Area</vt:lpstr>
      <vt:lpstr>'Area 200'!Print_Area</vt:lpstr>
      <vt:lpstr>'Area 300'!Print_Area</vt:lpstr>
      <vt:lpstr>'Area 400'!Print_Area</vt:lpstr>
      <vt:lpstr>'Area 500'!Print_Area</vt:lpstr>
      <vt:lpstr>FA!Print_Area</vt:lpstr>
      <vt:lpstr>'IPD Facility Issues'!Print_Area</vt:lpstr>
      <vt:lpstr>'Roll Press'!Print_Area</vt:lpstr>
      <vt:lpstr>SRP!Print_Area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Fackler</dc:creator>
  <cp:lastModifiedBy>Brian Sanchez</cp:lastModifiedBy>
  <cp:lastPrinted>2024-04-03T18:49:47Z</cp:lastPrinted>
  <dcterms:created xsi:type="dcterms:W3CDTF">2017-12-20T19:18:07Z</dcterms:created>
  <dcterms:modified xsi:type="dcterms:W3CDTF">2024-04-19T18:18:36Z</dcterms:modified>
</cp:coreProperties>
</file>