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media/image2.png"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66925"/>
  <mc:AlternateContent xmlns:mc="http://schemas.openxmlformats.org/markup-compatibility/2006">
    <mc:Choice Requires="x15">
      <x15ac:absPath xmlns:x15ac="http://schemas.microsoft.com/office/spreadsheetml/2010/11/ac" url="C:\Users\bsanchez\OneDrive - IICC\Documents\Documents\Ultium #3 Lansing Battery Plant Process Equipment Installation Project\Open Issues\"/>
    </mc:Choice>
  </mc:AlternateContent>
  <xr:revisionPtr revIDLastSave="0" documentId="13_ncr:1_{3882B37E-2FE0-4B98-A2B9-15B58F9E0EAF}" xr6:coauthVersionLast="47" xr6:coauthVersionMax="47" xr10:uidLastSave="{00000000-0000-0000-0000-000000000000}"/>
  <bookViews>
    <workbookView xWindow="-120" yWindow="-120" windowWidth="29040" windowHeight="15840" xr2:uid="{00000000-000D-0000-FFFF-FFFF00000000}"/>
  </bookViews>
  <sheets>
    <sheet name="Summary" sheetId="33" r:id="rId1"/>
    <sheet name="Area 100" sheetId="11" r:id="rId2"/>
    <sheet name="Area 200" sheetId="22" r:id="rId3"/>
    <sheet name="SRP" sheetId="24" r:id="rId4"/>
    <sheet name="Roll Press" sheetId="23" r:id="rId5"/>
  </sheets>
  <definedNames>
    <definedName name="_xlnm._FilterDatabase" localSheetId="1" hidden="1">'Area 100'!$B$7:$J$178</definedName>
    <definedName name="_xlnm._FilterDatabase" localSheetId="2" hidden="1">'Area 200'!$B$7:$J$147</definedName>
    <definedName name="_xlnm._FilterDatabase" localSheetId="4" hidden="1">'Roll Press'!$B$7:$J$29</definedName>
    <definedName name="_xlnm._FilterDatabase" localSheetId="3" hidden="1">SRP!$B$7:$J$23</definedName>
    <definedName name="_xlnm.Print_Area" localSheetId="1">'Area 100'!$A$1:$J$55</definedName>
    <definedName name="_xlnm.Print_Area" localSheetId="2">'Area 200'!$A$1:$J$53</definedName>
    <definedName name="_xlnm.Print_Area" localSheetId="4">'Roll Press'!$A$1:$J$56</definedName>
    <definedName name="_xlnm.Print_Area" localSheetId="3">SRP!$A$1:$J$57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1" i="33" l="1"/>
  <c r="G11" i="33"/>
  <c r="G9" i="33"/>
  <c r="I9" i="33"/>
  <c r="I8" i="33"/>
  <c r="G8" i="33"/>
  <c r="G10" i="33"/>
  <c r="I10" i="33"/>
  <c r="H10" i="33"/>
  <c r="H9" i="33"/>
  <c r="H8" i="33"/>
  <c r="I11" i="33"/>
  <c r="J6" i="33"/>
  <c r="J11" i="33" l="1"/>
  <c r="J10" i="33"/>
  <c r="J9" i="33"/>
  <c r="J8" i="33"/>
  <c r="I12" i="33"/>
  <c r="H12" i="33"/>
  <c r="G12" i="33"/>
  <c r="J12" i="33" l="1"/>
  <c r="J6" i="24"/>
  <c r="J6" i="23"/>
  <c r="J6" i="22"/>
  <c r="J6" i="11"/>
</calcChain>
</file>

<file path=xl/sharedStrings.xml><?xml version="1.0" encoding="utf-8"?>
<sst xmlns="http://schemas.openxmlformats.org/spreadsheetml/2006/main" count="1350" uniqueCount="793">
  <si>
    <t>PRIORITY</t>
  </si>
  <si>
    <t>AS OF DATE:</t>
  </si>
  <si>
    <t>DATE ADDED</t>
  </si>
  <si>
    <t>DATE CLOSED</t>
  </si>
  <si>
    <t>ADDED BY</t>
  </si>
  <si>
    <t>OPEN ISSUE</t>
  </si>
  <si>
    <t>RESOLUTION</t>
  </si>
  <si>
    <t>DUE DATE</t>
  </si>
  <si>
    <t>RESPONSIBILITY</t>
  </si>
  <si>
    <t>COMMENTS</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</si>
  <si>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100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</si>
  <si>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200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</si>
  <si>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OPEN ISSUE TRACKING MATRIX - SRP</t>
    </r>
    <r>
      <rPr>
        <b/>
        <sz val="18"/>
        <rFont val="Arial"/>
        <family val="2"/>
      </rPr>
      <t xml:space="preserve">                                                                                                                                                                                                                                                                                      </t>
    </r>
  </si>
  <si>
    <t>IICC</t>
  </si>
  <si>
    <t>TSI</t>
  </si>
  <si>
    <t>Daejin / Norris</t>
  </si>
  <si>
    <t>Wooshin</t>
  </si>
  <si>
    <t>Hirano</t>
  </si>
  <si>
    <t>Joong Wong</t>
  </si>
  <si>
    <t>IICC / Conti</t>
  </si>
  <si>
    <t xml:space="preserve">Kick Off 11/27
Conti requesting CAD models and building tie in definition needed.
3 weeks for fabrication needed to start install
Conti FP to start with UC2 design.  
Kick off held, site visit 11/30.  Conti working with UC3 models   Pre-fab ongoing, will mobilize week of 12/4
Contacts for "rest of plant" needed.  </t>
  </si>
  <si>
    <t>Joong Wong / 
Ghafari / LG</t>
  </si>
  <si>
    <t>JEG / Conti E / Conti FP / Allied</t>
  </si>
  <si>
    <t>LG / IICC</t>
  </si>
  <si>
    <t xml:space="preserve">Released for Construction.  </t>
  </si>
  <si>
    <t>Part of 12/29 final submission.  Follow up early January.
Final drawings submitted, date stamped for December '23.</t>
  </si>
  <si>
    <t xml:space="preserve">LG to identify Hirano team for support
11/14 - Wooshin to provide Installation books provided by Hirano on 11/17. 
Cover in 11/21 meeting with Wooshin.
Hirano claims all info with Wooshin.
(11/27.23)
* Documents sharing completed (11/24)
Anode / Cathode sumbitted.  Conti Feedback?  Escalation meeting needed.  
Revisit after cable schedule update 
</t>
  </si>
  <si>
    <t>Conti</t>
  </si>
  <si>
    <t>BMC</t>
  </si>
  <si>
    <t>Conti elec.</t>
  </si>
  <si>
    <t>JEG</t>
  </si>
  <si>
    <t>GM</t>
  </si>
  <si>
    <t>Conti elec</t>
  </si>
  <si>
    <t>Hanger layout Drawings for Cathode and Anode Coater Corridors requested.</t>
  </si>
  <si>
    <t>Cable pull schedules
Cable supply inventory</t>
  </si>
  <si>
    <t>Area 200 Anode &amp; Cathode Corridor #1 tank layouts needed</t>
  </si>
  <si>
    <t>Delivery dates for cables &amp; tray - Anode &amp; Cathode Line 1</t>
  </si>
  <si>
    <t>Cable Tray Layout Drawings Needed</t>
  </si>
  <si>
    <t xml:space="preserve">JEG kick off, expedite pipe design / install download get JEG mobilized starting 12/4.  </t>
  </si>
  <si>
    <t xml:space="preserve">Fire suppression system definition needed.  
   Areas 100-500 requeted from Conti Fire.  </t>
  </si>
  <si>
    <t xml:space="preserve">Coater Lights missing - </t>
  </si>
  <si>
    <t>Identify 1F bridge work durations with and without ovens/blowers installed.  Net savings?</t>
  </si>
  <si>
    <t>e-Stops crate locations to be provided by Hirano</t>
  </si>
  <si>
    <t xml:space="preserve">JW requesting support for discolored ductwork damaged in shipment.  </t>
  </si>
  <si>
    <t>Roll Map define work scope, timing, plans to support.</t>
  </si>
  <si>
    <t>Avaco Kick Off planned for 12/27 for FA</t>
  </si>
  <si>
    <t>Panel drawings needed Anode/Cathode</t>
  </si>
  <si>
    <t>Delivery / Install timing for dust collectors, FFU, EFU</t>
  </si>
  <si>
    <t xml:space="preserve">Define Roll Press Schedule, List of Contractors, OEMs to start preparations.  </t>
  </si>
  <si>
    <r>
      <t xml:space="preserve">Need confirmation on the Hirano drawings posted to Copper Range, 
</t>
    </r>
    <r>
      <rPr>
        <sz val="12"/>
        <color rgb="FFFF0000"/>
        <rFont val="Calibri"/>
        <family val="2"/>
        <scheme val="minor"/>
      </rPr>
      <t>Is this the final release?  
Is there another release planned?</t>
    </r>
  </si>
  <si>
    <r>
      <t xml:space="preserve">Drawings to be released Wed 11/15 (Ovens) - submitted.
   Top / Back - Released by 11/22 
    Incl Anode and Cathode
    Update tomorrow with Wooshin
(11/20.23)
* Oven part completed data sharing (11/17)
* Top/Back part is working on
(11/27.23)
* Drawing sharing completed
Wooshin requesting two weeks to complete Top/Back designs.  
12/5:  Wooshin communicated "concept only" for tray layout...?  
Conti to dimension to proceed.  Building to current drawing.  
</t>
    </r>
    <r>
      <rPr>
        <sz val="12"/>
        <color rgb="FFFF0000"/>
        <rFont val="Calibri"/>
        <family val="2"/>
        <scheme val="minor"/>
      </rPr>
      <t xml:space="preserve">12/19:  Top and Back cable tray drawings not available.  Wooshin to provide ASAP.  
12/26:  Same status as 12/19.  Design complete, checking with OEMs.  Plan to finish reviews this week, Wooshin to submit to Copper Range by 1/3.  </t>
    </r>
  </si>
  <si>
    <t>SAIL</t>
  </si>
  <si>
    <t>VEC</t>
  </si>
  <si>
    <t>LGES</t>
  </si>
  <si>
    <t xml:space="preserve">Latest FOB dates to be communicated, track weekly for updates / changes.  </t>
  </si>
  <si>
    <t>Documentation requirements, reporting, QC (redlines, leak testing, continuity, etc)</t>
  </si>
  <si>
    <t xml:space="preserve">Isolation Valves recommended for a "phased start up".  Addition of four valves required.  Approval of change and costs needed.  </t>
  </si>
  <si>
    <t xml:space="preserve">Laydown area, additional preparation including gravel install needed.  </t>
  </si>
  <si>
    <t xml:space="preserve">Verify Key Dates ("by others"):
  Power on to SRP bus
  Nitrogen System Complete
  Boiler System Complete
  Plant NMP Feed Line
   Water supply to SRP area </t>
  </si>
  <si>
    <t>Confirm NMP need date for system commissioning based on RTSO progress Mixing/Coating</t>
  </si>
  <si>
    <t xml:space="preserve">DI Water Pump accessibility.  </t>
  </si>
  <si>
    <t xml:space="preserve">Design comparison for MI2 &amp; UC3 designs for NMP circulation system, include level of insulation and gasket specifications.
Ultium to evaluate design change request and specify details of change.  </t>
  </si>
  <si>
    <t>MEC</t>
  </si>
  <si>
    <t>TBC</t>
  </si>
  <si>
    <t xml:space="preserve">Mark / Kevin </t>
  </si>
  <si>
    <t>GM / Ultium</t>
  </si>
  <si>
    <t>GM: J. MacLean</t>
  </si>
  <si>
    <t xml:space="preserve">Reviewing clearance access for maintenance.  </t>
  </si>
  <si>
    <t>MEC
IICC / VEC</t>
  </si>
  <si>
    <t>PCE</t>
  </si>
  <si>
    <t>Need BOM of ALL cable tray, strut, rod, etc ordered and timing of when balance of material will arrive onsite</t>
  </si>
  <si>
    <t>Need delivery date for Line 1 MCC Panels</t>
  </si>
  <si>
    <t>Need Limit switches and dustbin high level switches for DC Towers</t>
  </si>
  <si>
    <t>PCE needs terminals labeled in the touch panels &amp; all RIO panels to be installed on the 2nd floor on Anode &amp; Cathode (this came up at U2 and just trying to get ahead of it if it becomes and issue on U3)</t>
  </si>
  <si>
    <t>Need schematics for AC / DC towers</t>
  </si>
  <si>
    <t>Core Holes</t>
  </si>
  <si>
    <t>SRP Fiber Material: Has the fiber, converters, fan out kits etc been ordered? Need delivery / timing and cut sheets on all parts ordered</t>
  </si>
  <si>
    <t>Need installation date for panel designated for IQC Room - Panel PLF6-1-2</t>
  </si>
  <si>
    <t>What is the red tag date for the IQC Room?</t>
  </si>
  <si>
    <t>There are discrepancies between the bus schedules and what is needed for install for the High Pressure Cleaners and the Water Heaters - on the bus schedules there are only (4) High Pressure cleaners shown with (6) to install and there are only (8) Water Heaters shown with (12) to install</t>
  </si>
  <si>
    <t>The CAD file showing the IQC room does not match the actual IQC Room dimensions / layout. We need the CAD file adjusted to reflect the true layout of the IQC Room</t>
  </si>
  <si>
    <t>Fire Sprinkler Interference - Cathode Cable Tray</t>
  </si>
  <si>
    <t>Cathode Pre-Mixer 1-3 damaged, to be replaced.  FOB end of January out of Korea (TBC by TSI).</t>
  </si>
  <si>
    <t xml:space="preserve">Missing Gantry Hoist for 1-2, 1-3, 1-4.  When will these ship and be on site?
	Only 1-1 on-site – </t>
  </si>
  <si>
    <t xml:space="preserve">Motor Cover Plate (black &amp; yellow striped floor plate) is slightly too small.  The lip of the covers sit on the concrete floor about ½” around the edges.  There is enough play in the steel beam supports under the plate that this could potentially fall into the hole if bumped.  (permanent floor covering provided by TSI – timing – TBD).  Plan needed to address.  </t>
  </si>
  <si>
    <t xml:space="preserve">Need updated Platform drawings / install manual.  The drawings we have on hand do not match the material on site.   </t>
  </si>
  <si>
    <t>Cathode sprinkler head moves (2x @ E9.5 column 1F)</t>
  </si>
  <si>
    <t>RO skid disconnect / piping install clash.</t>
  </si>
  <si>
    <t>Use of Junction boxes for all PD &amp; BTN mixers.</t>
  </si>
  <si>
    <t>Coater AC5 panel drives (6) missing - track for future delivery</t>
  </si>
  <si>
    <t>09/19/23 - TSI has stated that LGENS has requested to modify MCC Panels. MCC Panels will be delayed per TSI to mid-November to ship from Korea. 
9/26:  Mid December arrival.  Need to review schedule impact.
10/3/23: PCE / IICC to review impact on schedule.
10/10 - Continue to monitor schedule, depends on meeting other committments.  
11/6: TSI to re-confirm. 
11/14:  Status? Shipped 11/1, roughly 45 days
(11/16)
* LGES requests the logistics team to transport the equipment by 12/1 (11/14)
* GM SAIL (Don Jana) confirmed that transportation is necessary by 12/15
All panels arrived 11/27, except console panel.  To be confirmed.  
PCE Install Date?
12/19 - PCE still needs confirmation of EMF panels - PCE &amp; TSI searching.  Location sent 12/26.</t>
  </si>
  <si>
    <t xml:space="preserve">Ghafari </t>
  </si>
  <si>
    <t>TSI / Mazella</t>
  </si>
  <si>
    <t>Superior</t>
  </si>
  <si>
    <t>TBD</t>
  </si>
  <si>
    <t>SAIL/GM</t>
  </si>
  <si>
    <t>Align with Mixing
TBD</t>
  </si>
  <si>
    <t xml:space="preserve">Superior to update bus schedules.  </t>
  </si>
  <si>
    <t>IPD</t>
  </si>
  <si>
    <t>Follow up with Quincy on finding support at IPD.</t>
  </si>
  <si>
    <t xml:space="preserve">Delivery date needed ASAP.  
Material on-site.  Need drawings, install direction and anchors.  
Is the Mazella beam on-site?  </t>
  </si>
  <si>
    <t xml:space="preserve">Need updated drawings to match material on-site + installation manuals, torque specifications, etc.  </t>
  </si>
  <si>
    <t>Shambaugh</t>
  </si>
  <si>
    <t xml:space="preserve">Awaiting confirmation </t>
  </si>
  <si>
    <t xml:space="preserve">TSI to propose solution.  
TSI to mark proposed disconnect location on floor for rewview with PCE.  </t>
  </si>
  <si>
    <r>
      <t xml:space="preserve">In Utility Matrix, the MCCB for each PD Mixer panel is sized for 500A, but at UC2, it was increased to 600A due to breaker sizing required by code. By the FLA shown in the Utility Matrix, it should be increased to 600A.
</t>
    </r>
    <r>
      <rPr>
        <sz val="12"/>
        <color rgb="FFFF0000"/>
        <rFont val="Calibri"/>
        <family val="2"/>
        <scheme val="minor"/>
      </rPr>
      <t xml:space="preserve"> Need a confirmed Ultility Matrix for Coater Corridor as well.  </t>
    </r>
  </si>
  <si>
    <r>
      <t xml:space="preserve">TSI to double check
PCE planning for 600a
500a confirmed as correct, motor spec is lower than received.  Reflects UC2 Line 3.  
</t>
    </r>
    <r>
      <rPr>
        <sz val="12"/>
        <color rgb="FFFF0000"/>
        <rFont val="Calibri"/>
        <family val="2"/>
        <scheme val="minor"/>
      </rPr>
      <t xml:space="preserve">Utility matrix going to be re-issued - TSI to re-issue.  Due by 12/22.  PCE to issue material order by 12/29.  
12/26:  
TSI released and confirmed from LG/ENS to send to LG construction team.  </t>
    </r>
  </si>
  <si>
    <r>
      <t xml:space="preserve">Targeted install date was 1/8-1/12
When will 2-3 be installed?  Isolation valves?  
1) Need build/ship date from TSI.  
     Mixer and Tank module to ship in April - onsite in June (?)
2) Team to evaluate impact on Line 1 Cathode install (BMC/PCE/Conti M)
Line 3 PO done, on-order.  TSI to provide more detail on expediting replacment and scope.  Ship date for 3-3.
Can the replacement be shipped piece meal?  </t>
    </r>
    <r>
      <rPr>
        <sz val="12"/>
        <color rgb="FFFF0000"/>
        <rFont val="Calibri"/>
        <family val="2"/>
        <scheme val="minor"/>
      </rPr>
      <t>Use existing skid as a potential?
TSI to provide drawing of 3-3 for comparison.</t>
    </r>
  </si>
  <si>
    <r>
      <rPr>
        <sz val="12"/>
        <color rgb="FFFF0000"/>
        <rFont val="Calibri"/>
        <family val="2"/>
        <scheme val="minor"/>
      </rPr>
      <t>Schedule for Drawing Releases?</t>
    </r>
    <r>
      <rPr>
        <sz val="12"/>
        <rFont val="Calibri"/>
        <family val="2"/>
        <scheme val="minor"/>
      </rPr>
      <t xml:space="preserve">
</t>
    </r>
  </si>
  <si>
    <t xml:space="preserve">List of Field Devices identifying which panels they connect to.  </t>
  </si>
  <si>
    <t>12/26/2023 now 1/12/23</t>
  </si>
  <si>
    <t xml:space="preserve">Termination Books - all fall under line item 10 </t>
  </si>
  <si>
    <t>1/9/2023 now 1/12/23</t>
  </si>
  <si>
    <r>
      <t xml:space="preserve">2 containers arrived.  Content TBD.  Request to move into building.  
In building, need to inventory.  
(11/20.23)
* Completed move into the factory
   (located in Cathode No. 2)
* Wooshin to check parts (11/27)
Packing list provided by Wooshin
Status:?  Final check of fittings in the ovens.  Conti providing feedback
Confirm by 12/15 based on oven invetory.  
Conti checking Ovens this week.  Potential High Risk if not part of Oven delivery.
</t>
    </r>
    <r>
      <rPr>
        <sz val="12"/>
        <color rgb="FFFF0000"/>
        <rFont val="Calibri"/>
        <family val="2"/>
        <scheme val="minor"/>
      </rPr>
      <t xml:space="preserve">Ovens being unpacked, ladder tray, fittings, etc. still TBD.  Conti &amp; Wooshin reviewing delivery contents to determine missing parts.  </t>
    </r>
    <r>
      <rPr>
        <sz val="12"/>
        <rFont val="Calibri"/>
        <family val="2"/>
        <scheme val="minor"/>
      </rPr>
      <t xml:space="preserve">
Conti only waiting on the ladder tray fittings - 3 or 4 week of Jan</t>
    </r>
  </si>
  <si>
    <t>12/26/2023 now 1/29/2023</t>
  </si>
  <si>
    <t>Layout/Drawings, BOM, Installation Manuals, Welding Specficiations, Fabrication Sheets.
Welding spec to be submitted for approval.  IICC to ask JW for approval.
JW to approve welding spec.  
JEG following IPD welding spec</t>
  </si>
  <si>
    <t xml:space="preserve">To be discussed in Coater team meeting on 12/20.
JEG reviewing 10" weld timing and branch piping.
1/9/24 - next Tuesday to provide follow up/answer  </t>
  </si>
  <si>
    <t>Conti Elec</t>
  </si>
  <si>
    <t>Roll Press - conti would like to start pull ahead. Release of equipment schedules</t>
  </si>
  <si>
    <t>AMS</t>
  </si>
  <si>
    <t xml:space="preserve">IPD duct work interference. Chase with facility taking a look at it and will get it handled per Joe Arnold </t>
  </si>
  <si>
    <t>Wooshin wants conti to hold off on tray above ovens</t>
  </si>
  <si>
    <t>12/26/2023 now 1/12/2024</t>
  </si>
  <si>
    <r>
      <t xml:space="preserve">09/19/23 - Need panel drawings labled completely from TSI. TSI to review their team members internally and report back to the team. 
9/26/23 - Continue to monitor to avoid in future.
11/.29:  All RIO panels still need to be labeled.  PCE reviewed panels this week - not labeled.  Support from TSI Needed to label. </t>
    </r>
    <r>
      <rPr>
        <sz val="12"/>
        <color rgb="FFFF0000"/>
        <rFont val="Calibri"/>
        <family val="2"/>
        <scheme val="minor"/>
      </rPr>
      <t xml:space="preserve"> 12/1 TSI engineer coming to support labels for RIO panels.  Target completion by 12/7.
(12/01)
Name tag : TSI member is putting tags on it.(12/1~).  Labeling on-going.  Continue to monitor.</t>
    </r>
    <r>
      <rPr>
        <sz val="12"/>
        <rFont val="Calibri"/>
        <family val="2"/>
        <scheme val="minor"/>
      </rPr>
      <t xml:space="preserve">
1/9/24 - monitor going forward</t>
    </r>
  </si>
  <si>
    <t>12/26/2023 now 1/20/2024</t>
  </si>
  <si>
    <r>
      <rPr>
        <strike/>
        <sz val="12"/>
        <rFont val="Calibri"/>
        <family val="2"/>
        <scheme val="minor"/>
      </rPr>
      <t>Monorail layout for Lines 2, 3, 4 needed,</t>
    </r>
    <r>
      <rPr>
        <sz val="12"/>
        <rFont val="Calibri"/>
        <family val="2"/>
        <scheme val="minor"/>
      </rPr>
      <t xml:space="preserve"> When is material going to be here?</t>
    </r>
  </si>
  <si>
    <t>PCE proposal from UC2 to be reviewed after the meeting.
TSI to review proposal from PCE 12/13.
1/9/24 - shambaugh to relocate, and PCE to install a cover</t>
  </si>
  <si>
    <t xml:space="preserve">Pipe Labeling for mechanical install.  Who is providing labels?  </t>
  </si>
  <si>
    <t>ASI</t>
  </si>
  <si>
    <t>Install manuals for All FA equipment</t>
  </si>
  <si>
    <t>Cowintech</t>
  </si>
  <si>
    <t xml:space="preserve">Avaco </t>
  </si>
  <si>
    <t xml:space="preserve">Anode #1-1 between duct and wall - Gap of 5mm, finish with chemical resistant silicone </t>
  </si>
  <si>
    <t>SUS plate fill in - requested to fill in behind AHUs and door openings between rooms. 
1) 6mm vs 4mm between corridor and mixing room
2) where is fill in required between control room, component cleaning room, loading dock area, etc?</t>
  </si>
  <si>
    <t>Lines 2-4 Core Hole Drawings -
Line 2 Anode - 1/23
Line 2 Cathode - 1/30?</t>
  </si>
  <si>
    <t xml:space="preserve">Hirano follow up requested.  
Wooshin to follow up with Hirano and provide feedback.  Wooshin checking inventory, plan to turnover to Conti 1/5.  
1/9/24 - Wooshin has not turned over anything, just has the stands 
1/16 - Conti received the crate information and will go through tomorrow </t>
  </si>
  <si>
    <t xml:space="preserve">Sitting inside the building currently. </t>
  </si>
  <si>
    <t>Daejin</t>
  </si>
  <si>
    <t xml:space="preserve">2nd floor approved to proceed </t>
  </si>
  <si>
    <t xml:space="preserve">IPD duct work to Joongwon duct work not the same size. </t>
  </si>
  <si>
    <t>Compressed Air - material, design, specification? Who owns design procurement of the pipe</t>
  </si>
  <si>
    <t xml:space="preserve">Back stage staircase not getting put in - TSI piping interfere </t>
  </si>
  <si>
    <r>
      <t xml:space="preserve">12/26 Planning - for discussion:
  </t>
    </r>
    <r>
      <rPr>
        <sz val="12"/>
        <color rgb="FFFF0000"/>
        <rFont val="Calibri"/>
        <family val="2"/>
        <scheme val="minor"/>
      </rPr>
      <t xml:space="preserve">Power on SRP bus:  3/2/24
  Nitrogen system: 4/1/24 (Piping readiness by JEG?)
  NMP needed: 4/15/24 - &gt; 5/15/24 now tentative
  Boiler System: BMC/JEG planning on 2/22/24.  Complete 5/24/24?  </t>
    </r>
    <r>
      <rPr>
        <sz val="12"/>
        <rFont val="Calibri"/>
        <family val="2"/>
        <scheme val="minor"/>
      </rPr>
      <t xml:space="preserve">
1/9/24 - NMP and Nitrogen will get pushed </t>
    </r>
  </si>
  <si>
    <t>10/3 - PID uploaded, PCE to review.  
10/10: Need a list of field devices by skid to be installed by 10/31
Instrument list uploaded on CR.  
Updated list for Anode uploaded, PCE to review and provide feedback.  TSI to provide file path.  
PCE looking for device numbers to plan term and pull packages.  PCE to check ISO's.  
10/31 - device list in 3 weeks - 11/21 list
11/7 - TSI had a discussion with PCE regarding to clarify request.  
11/21 - draft version sent today, P&amp;ID sent, adding what is in/out 
TSI is adding more to the list. What has/hasnt been installed. TSI to provide information within a week
11/29:  Need to filter list by ship lose, P&amp;ID shows dividing line for what is on/off skid.  PCE to review if designation is enough.  
(12/01)
Instrument List : Uploaded on Copper Range(11/28).  
12/12:  PCE feedback: Incomplete.  Yubin to follow up on completing this per PCE.
12/19 - Yubeen from TSI is working on marking up P&amp;IDs to complete the list of field devices.
Continue to complete list.
1/9/24 - anode cathode complete by 1/12/24
1/16 - Yubeen sent first draft, and PCE to review. Leave open 1 more week</t>
  </si>
  <si>
    <t>Last week of December for supplier decision and schematic availability.  Interface meeting btw TSI &amp; Ghafari will be needed.  Assumes all AC/DC towers.
1/16 - Quincy to follow up with Don</t>
  </si>
  <si>
    <t>BMC/PCE</t>
  </si>
  <si>
    <t xml:space="preserve">Door Fill Ins. Between rooms - what is the detail </t>
  </si>
  <si>
    <t xml:space="preserve">Wooshin Connection List - Panels R1, R2 and Panel U </t>
  </si>
  <si>
    <t>Anode 2F - Gantry Hoist Structures. Had to pack multiple spare shims that now leave a gap between the base plate and floor. Is this acceptable?</t>
  </si>
  <si>
    <t>GAD drawings for Anode and Cathode.
Sign off sheets for each piece 
Drip pans - crate info, layout, ID
Equipment Elevations
Sequence of Install
Assistance in Building material request sheets</t>
  </si>
  <si>
    <t>Joong Won DCR response to AMS - How to proceed</t>
  </si>
  <si>
    <t>Pit wall Sus Plate layout confirmation.  One wall or Two?  East or West Wall</t>
  </si>
  <si>
    <t>DCR submitted</t>
  </si>
  <si>
    <t>Conti E</t>
  </si>
  <si>
    <t xml:space="preserve">Cable Duct / Hirano Air Duct interference 2F
</t>
  </si>
  <si>
    <t>Pedestrian door access Anode #1 Coater 2F</t>
  </si>
  <si>
    <t>Cathode 2F IPD Duct interference with Hirano duct installation</t>
  </si>
  <si>
    <t>Joong Won</t>
  </si>
  <si>
    <t>IICC / subs cannot support - not budgeted for time and/or funding.  
1/9/24 - reevaluate this issue
Cleaning process to address.</t>
  </si>
  <si>
    <t xml:space="preserve">In process.  </t>
  </si>
  <si>
    <t xml:space="preserve">10/31 walk planned.
Laydown space south of ring road needs to be prepared.  BMC communicating "not in scope". Grade it flat, and that is all at this moment. Coordinate through Alan 
Plan to complete?
11/7 - Don following up with Alan
12/5 - To be complete by 12/4
Latest - Ring Road option likely plan of record.  
Quote for matting provided by VEC.  Feedback needed.
East side - latest, further direction from GM/LG </t>
  </si>
  <si>
    <r>
      <t xml:space="preserve">To be clarified PCE &amp; IICC
Cathode PLC panel out to SRP PLC panels
Will go through profinet - send  term locations next week
Has a material for this SOW been ordered? Answer next week 
MEC/TSI review next week on hand-off
(12/01)
A meeting about communicating between Mixer and SRP will be held on 6th of December.(LG, TSI, MEC)
Cable/Tray to be purchased and shppped from Korea.  
TSI providing material, drawings on Copper Range...Install TBD?
Shipping dates to be provided next week (TSI).
</t>
    </r>
    <r>
      <rPr>
        <sz val="12"/>
        <color rgb="FFFF0000"/>
        <rFont val="Calibri"/>
        <family val="2"/>
        <scheme val="minor"/>
      </rPr>
      <t xml:space="preserve">12/26:  To be checked with HQ.  Yubeen to provide dates.  </t>
    </r>
    <r>
      <rPr>
        <sz val="12"/>
        <rFont val="Calibri"/>
        <family val="2"/>
        <scheme val="minor"/>
      </rPr>
      <t xml:space="preserve">
1/9/24 - air freight and here by 1/20
1/16 - fiber was received, not correct.</t>
    </r>
    <r>
      <rPr>
        <sz val="12"/>
        <color rgb="FFFF0000"/>
        <rFont val="Calibri"/>
        <family val="2"/>
        <scheme val="minor"/>
      </rPr>
      <t xml:space="preserve"> Yubeen checking on converters and fan out kits</t>
    </r>
  </si>
  <si>
    <t>Location changed.  Removed, not reinstalled.  
Superior waiting on change order. 
Review with Alan Thompson  --&gt; Quincy tracking, provide status.</t>
  </si>
  <si>
    <t>Continue to track.</t>
  </si>
  <si>
    <t>Looking for second option. Quincy talking with Ultium. TSI speaking with team
1/23: Team met, fill small gaps with Silicone.  Specs to be prvoided by GM Quincy.</t>
  </si>
  <si>
    <t>Line 2 tracked.  3 &amp; 4 TBD.  Repeat item.</t>
  </si>
  <si>
    <t xml:space="preserve">Installation sequence for the coater corridor </t>
  </si>
  <si>
    <t xml:space="preserve">Cable Pull Schedules needed for Coater Corridor equipment. </t>
  </si>
  <si>
    <t xml:space="preserve">Missing trough to RIO panel - </t>
  </si>
  <si>
    <t xml:space="preserve">Piping arrangement drawing for SRP trestle needed for cable tray and utilities.  </t>
  </si>
  <si>
    <t xml:space="preserve">Main pipiing pneumatic control valves - who is supplying, when - build sequence?  When to install relative to  system commissioning.  </t>
  </si>
  <si>
    <t>Terminal Boxes needed to address cable layout revisions
1.	We need updated drawings showing where these boxes are supposed to be installed.
2.	We need the Cable Matrix updated to show cables going from the panels to Terminal boxes.
3.	We will need to have the Added Cables from the new Terminal Boxes to the field devices added to the Cable Matrix.
4. Termination info needed.</t>
  </si>
  <si>
    <t xml:space="preserve">Wooshin to provide material.  
Quantity: 150+
Need by date:12/26
Status needed by 12/12 COB.  78 sent with Ovens.  Wooshin to locate.
  Remaining terminal boxes to be ordered by Wooshin
12/19:   1-4 Due as part of the final 12/29 submission
Wooshin requesting 12/29 + 2-3 days to finalize.  </t>
  </si>
  <si>
    <t>Input for Sus Plate planning
TSI reworkng tank and water heater layouts.  Two weeks to complete.
12/22 completion target.
GAD drawings to be submitted 1/24</t>
  </si>
  <si>
    <r>
      <t xml:space="preserve">To be delivered to Conti Warehouse by 12/20.
Delivery date TBC.  
1/9/24 - back order till end of Jan.
1/16 - received 119 of 140 
</t>
    </r>
    <r>
      <rPr>
        <sz val="12"/>
        <color rgb="FFFF0000"/>
        <rFont val="Calibri"/>
        <family val="2"/>
        <scheme val="minor"/>
      </rPr>
      <t>1/23 - Conti to recheck inventory to close</t>
    </r>
  </si>
  <si>
    <t>Hot Oil Piping Support Design needed to cost and fabricate to address scope gap.  Field Order needed</t>
  </si>
  <si>
    <t>AMS prepared to fabricate/install right away 
To be bundled with "duct gaps" FO and address accordingly.</t>
  </si>
  <si>
    <t xml:space="preserve">
GAD drawings to be submitted 1/24</t>
  </si>
  <si>
    <t>BMC to issue DCR.  Waiting on approval</t>
  </si>
  <si>
    <t>Directed to sleeve all encoder cables in seal tight and pull through cable tray. Recommended to pull through 3/4 and 1 inch seal tight and pull through the raceway</t>
  </si>
  <si>
    <t xml:space="preserve">Since Hirano manufactured the equipment and disassembled them, Wooshin unable to comprehend accurate data. Wooshin currently not in the cable connection stage.
Follow up with Wooshin for update.  
Repeat Issue </t>
  </si>
  <si>
    <t>Expansion loops interfering with building steel - Line 1</t>
  </si>
  <si>
    <t xml:space="preserve">JEG to issue DCR
1/23 walk to review.
</t>
  </si>
  <si>
    <t>JEG to issue DCR
Hirano valve?
Install before the pressure test</t>
  </si>
  <si>
    <t>Norris</t>
  </si>
  <si>
    <t xml:space="preserve">Roll Leveling - Who is handling the work?  </t>
  </si>
  <si>
    <t>Duct work fix on site - Welding. Will submit a financial DCR</t>
  </si>
  <si>
    <t xml:space="preserve">White Steel Support - Conti Mechanical/Paynecrest. What was done at UC2? </t>
  </si>
  <si>
    <t>Installation dates for panels powering the AC/DC Tower</t>
  </si>
  <si>
    <t>Line 2 - cable schedule dates, one month need date</t>
  </si>
  <si>
    <t>TSI/Quincy</t>
  </si>
  <si>
    <t xml:space="preserve">1/30 - TSI to ask designer </t>
  </si>
  <si>
    <t>Polishing Procedure on the DI Water - Any location there is a butt weld</t>
  </si>
  <si>
    <r>
      <t xml:space="preserve">TSI to review and provide plan to address.  
(Note: Issue was noticed on Anode 1-2:  we have barricades around this area to keep people off the plate due to this issue.)
TSI - Propose to add shims.  Looking for more long term solution.  
</t>
    </r>
    <r>
      <rPr>
        <sz val="12"/>
        <color theme="1"/>
        <rFont val="Calibri"/>
        <family val="2"/>
        <scheme val="minor"/>
      </rPr>
      <t xml:space="preserve">
12/26:  TSI to provide short term / long term plan of action to address.  Field Fix?  Re-order in larger size?  </t>
    </r>
    <r>
      <rPr>
        <sz val="12"/>
        <rFont val="Calibri"/>
        <family val="2"/>
        <scheme val="minor"/>
      </rPr>
      <t xml:space="preserve">
1/9/24 - TSI having one last discussion tomorrow and will proceed
1/16 - Yubeen to meet with Minboo tomorrow 130 pm
</t>
    </r>
    <r>
      <rPr>
        <sz val="12"/>
        <color rgb="FFFF0000"/>
        <rFont val="Calibri"/>
        <family val="2"/>
        <scheme val="minor"/>
      </rPr>
      <t>1/23 - Still negotiating with LG.  BMC offering to weld in new material as a possible resolution.  BMC to submit for TSI to review and approve.
1/30 - Yubeen to respond in DCR format</t>
    </r>
    <r>
      <rPr>
        <sz val="12"/>
        <rFont val="Calibri"/>
        <family val="2"/>
        <scheme val="minor"/>
      </rPr>
      <t xml:space="preserve">
</t>
    </r>
  </si>
  <si>
    <t xml:space="preserve">Define transitions for doors.  6mm plate as soltuion.
1/30 - walk thru with Quincy </t>
  </si>
  <si>
    <t xml:space="preserve">Allied </t>
  </si>
  <si>
    <t>Single Unit Strut - Wednesday arrival</t>
  </si>
  <si>
    <t xml:space="preserve">Humidification Units </t>
  </si>
  <si>
    <t xml:space="preserve">??? </t>
  </si>
  <si>
    <r>
      <t xml:space="preserve">12/5:  LG requesting IICC to follow Wooshin direction.  IICC requesting Hirano agreement in writing to deviate from Hirano drawings.  Hirano drawings will not be updated to reflect Wooshin changes.  
12/12:  Multiple clarifications ongoing...when will cable pull schedule be frozen?
(12/11.23)
* Confirm that Hirano agrees to the Wooshin installation guide
- If necessary, a mail with the content will be sent
Clean Up Pass needed to incorporate all changes.  Wooshin date: ? 12/15 
Lastest update 12/15 uploaded to Copper Range.  
12/19 committed to as Final Date for changes.  
Need Wooshin feedback for final design freeze.  
   Changes from Hirano submitted 12/19
    Wooshin proposes 12/29 for final cable schedule
    To accelerate, Wooshin will release pull schedule by panel (17 panels AC1:? , AC2: ?...)
Changes after freeze date will be rejected and added to Continuous Improvement work/budget.  
179 corrections needed in 1 panel 
1/16 - everything uploaded to CR 1/15 - Conti digging through this now
Cable matrix will be requested next 
</t>
    </r>
    <r>
      <rPr>
        <sz val="12"/>
        <color rgb="FFFF0000"/>
        <rFont val="Calibri"/>
        <family val="2"/>
        <scheme val="minor"/>
      </rPr>
      <t xml:space="preserve">1/23:  Winder/Un-winder information needed.  Conti working through info with Wooshin.  C1/C2 need to be addressed.  
Cathode submission needed.  Wooshin to start. </t>
    </r>
    <r>
      <rPr>
        <sz val="12"/>
        <rFont val="Calibri"/>
        <family val="2"/>
        <scheme val="minor"/>
      </rPr>
      <t xml:space="preserve"> 
1/30 - Wooshin to submit by Friday 
2/6 - Conti still working through it</t>
    </r>
  </si>
  <si>
    <t>2/2/2024 now 2/13/24</t>
  </si>
  <si>
    <t>24 Additional Oil Heaters - Per the IFR</t>
  </si>
  <si>
    <t xml:space="preserve">LG has stated not in UC3, Dunham saying still in UT matrix. 
</t>
  </si>
  <si>
    <t>Inspection Equipment - Mr. Park cannot find. N-SYS, Glim - BMOU2454560, Cegu4821805</t>
  </si>
  <si>
    <t>Two extra panels will displace Superior panel - New location needed</t>
  </si>
  <si>
    <t>Damage Type VC3GUN Disconnect on AADR132 Skid - Need Replacement. Second floor anode</t>
  </si>
  <si>
    <t xml:space="preserve">TSI  </t>
  </si>
  <si>
    <t>2/6 - hardware is on site, sent to the anode second floor with Conti material. TSI to speak with Allied</t>
  </si>
  <si>
    <t xml:space="preserve">Updated Drawings - Support hanger drawings </t>
  </si>
  <si>
    <t xml:space="preserve">TSI to make recommendation based on U2.  
2/6 - on site 2/13 </t>
  </si>
  <si>
    <t>Line 1 complete, working on material for lines 2-4</t>
  </si>
  <si>
    <t>Conti Fire</t>
  </si>
  <si>
    <t xml:space="preserve">Temp walls in the boiler rooms - Elevation of pipe and how high it needs to go. Cathode 4 lines </t>
  </si>
  <si>
    <t>Tracking update for Netzsch and EMF Cables</t>
  </si>
  <si>
    <t xml:space="preserve">Duct work missing scope - need drawings / installation manuals to evaluate work and timing. Cathode Fix </t>
  </si>
  <si>
    <t>Waiting for Kane to physically mark the size of it 
2/7 Kane arrived on site and could not get on the stage</t>
  </si>
  <si>
    <t>1/30 - cable tray believed to small. Do we proceed with U2 installation way? Hirano for final say
2/6 - drop dead date will be 2/13 and we proceed with UC2
2/7 - per Jayden : sleeves must be installed for the whole green motor cable 
2/13 - directed to sleeve everything</t>
  </si>
  <si>
    <t xml:space="preserve">2/6 - line 2 right now is 2/19
60 joints Anode, and 70 in Cathode - AMS to look at this, found 12 additional joints </t>
  </si>
  <si>
    <t>Wooshin cable tray needs to move, TSI to hit sprinkler pipe. Move of 4100mm</t>
  </si>
  <si>
    <t>Hoist Steel missing for Line 1 - Now middle of March</t>
  </si>
  <si>
    <t>Clarification needed. 
@ RTSO Date: 6/7 (?)
Re-evaluate dates and options for provide NMP ahead of RTSO.
2/6 - before 7/8, nitrogen first week of April</t>
  </si>
  <si>
    <t>CES/TSI</t>
  </si>
  <si>
    <t xml:space="preserve">Layout requested to continue to progress the abatement process and install monorails earlier on lines 2-4.  Line 1 2nd floor released Anode/Cathode.  Working on Lines 2-4.
Date needed from TSI:?
Mazzella to prepare layout for lines 2-4 by 1/9.  Anode and Cathode.
1/9/24 - TSI to give us an answer later today
1/16 - hoist early march for Line 1. Power rail coming as well? Kevin Moon is checking
1/30 - TSI to get drawings 
2/13 - replacement beams will arrive this friday , and all beam connections </t>
  </si>
  <si>
    <t xml:space="preserve">Direction, layout (SOW) plan requested from TSI.  PCE to issue DCR. 
1/9/24 - need the full scope of work. Walk down tomorrow morning after whiteboard 
1/16 - waiting for material to arrive 1/20, then walk again to spot 
1/23:  Arrived by air 1/18.  TSI to check and inventory.  
1/30 - received 17 for anode and cathode. Friday 2/2/24
2/6 - received today, next week install
2/16 - received today </t>
  </si>
  <si>
    <t>Being requested by LG Mr.Kung. Quincy to follow up
1/23: Plate to be left out.  Alternative proposal?  TSI/GM to define.  
1/30 - proceed with the toe kick per GM Leadership
2/6 - Quincy and Kevin B going to walk this scope
2/13 - DCR to be made</t>
  </si>
  <si>
    <t>1/30 - pulling down drawings from BIM to CR - 
2/13 - Conti moving forward</t>
  </si>
  <si>
    <t xml:space="preserve">Structure up </t>
  </si>
  <si>
    <t xml:space="preserve">Concrete/Dirt finish work </t>
  </si>
  <si>
    <t xml:space="preserve">Columns interferences with Drip Pans in Corridor - Line 1 </t>
  </si>
  <si>
    <t>2/7/2024 now 2/16/24</t>
  </si>
  <si>
    <t xml:space="preserve">Anode second floor drip pan - wrong orientation </t>
  </si>
  <si>
    <t xml:space="preserve">Back coater mezz - clashing with platform currently existing </t>
  </si>
  <si>
    <t>TSI/GM</t>
  </si>
  <si>
    <t xml:space="preserve">Conti </t>
  </si>
  <si>
    <t>Avaco</t>
  </si>
  <si>
    <t>CIS/LG</t>
  </si>
  <si>
    <r>
      <t xml:space="preserve">Drawings Needed by </t>
    </r>
    <r>
      <rPr>
        <sz val="12"/>
        <color rgb="FFFF0000"/>
        <rFont val="Calibri"/>
        <family val="2"/>
        <scheme val="minor"/>
      </rPr>
      <t xml:space="preserve">March 1st </t>
    </r>
  </si>
  <si>
    <t>Grouting Specs - CIS bringing material</t>
  </si>
  <si>
    <t>Panel Schedule - 6-8 Week Lead Time</t>
  </si>
  <si>
    <t>Dunham</t>
  </si>
  <si>
    <t>Team</t>
  </si>
  <si>
    <t xml:space="preserve">Conti E </t>
  </si>
  <si>
    <t>Allied Vent</t>
  </si>
  <si>
    <t xml:space="preserve">Ship all remaining spiral and fittings </t>
  </si>
  <si>
    <t>Joongwon supplied small amount of materials for insulation. RL Bondy needs more material (screws,wire, adhesive)</t>
  </si>
  <si>
    <t xml:space="preserve">IFC Drawings - don’t match, Equipment schedules </t>
  </si>
  <si>
    <t>Dunham/Superior</t>
  </si>
  <si>
    <t>Relocate 13 disconnects on Cathode 1F</t>
  </si>
  <si>
    <t>Piping and blower 2-12 door clash - Cathode 2nd floor</t>
  </si>
  <si>
    <t>2/13 - no updates on BIM
2/20 - leaving open until move</t>
  </si>
  <si>
    <t>Minkoo - Daejin quoting this work right now
2/26 - Anode, 3/4 Cathode - have to push Cathode 3/18
2/20 - Daejin has the PO for this work. Cathode 1 month after 3/26 start</t>
  </si>
  <si>
    <t xml:space="preserve">2/6 - TSI to field check. Conti checked and its not even close 
2/20 - TSI is investigating, couple weeks </t>
  </si>
  <si>
    <t xml:space="preserve">Remove IPD duct work in Corridor to get Conti Electric panels in </t>
  </si>
  <si>
    <t>Joongwon</t>
  </si>
  <si>
    <t>Damper Locations - Anode 1F, put on backwards</t>
  </si>
  <si>
    <t xml:space="preserve">2/20 - field walk today discuss work </t>
  </si>
  <si>
    <t xml:space="preserve">Fire Line interference with the ME booth - Cathode Top stage line 1 </t>
  </si>
  <si>
    <t xml:space="preserve">Coater Anode - Blower Welding 1/1,1/11,2/1,2/2 </t>
  </si>
  <si>
    <t>Minkoo</t>
  </si>
  <si>
    <r>
      <t xml:space="preserve">11/21:
Three interferences found.  DCR submitted.  TSI to provide alternative locations.  4th interference found, revised drawing to be released tomorrow. 
11/29:  Clarifcation of additional 15 inch core holes location in question.  --&gt; New DCR to be defined.  
DCR for 11/21 interferences approved. by TSI.  
(12/01)
TSI will reply about DCR(#15) (~12/4)
15" floor core holes - BMC to approve location and buy off.  Timing TBD
12/19:  Line 2 Anode/Cathode core hole locations needed.  I
    Line 2 layout - TSI to dimension based on Brass Datum's installed, request and provide date.  
</t>
    </r>
    <r>
      <rPr>
        <sz val="12"/>
        <color theme="1"/>
        <rFont val="Calibri"/>
        <family val="2"/>
        <scheme val="minor"/>
      </rPr>
      <t xml:space="preserve">
12/26 Plan:
1/3 - Receive drawings
1/9 - FMG to drill.  
</t>
    </r>
    <r>
      <rPr>
        <sz val="12"/>
        <color rgb="FFFF0000"/>
        <rFont val="Calibri"/>
        <family val="2"/>
        <scheme val="minor"/>
      </rPr>
      <t xml:space="preserve">
1/23:  On track for 1/23 for anode and 1/30 for cathode core holes - Line 2 only </t>
    </r>
    <r>
      <rPr>
        <sz val="12"/>
        <rFont val="Calibri"/>
        <family val="2"/>
        <scheme val="minor"/>
      </rPr>
      <t xml:space="preserve">
1/30 - layout for cathode tomorrow, 2 interferences on the Anode side 
2/6 - TSI and BMC walked and agreed on interferences, waiting on cathode drip pan drawings release date 2/7
2/16 - two holes interference on cathode. BMC to mark up drawing, showing what the move needs to be. FMG to do 15 holes on cathode line 1. 
2/20 - BMC and PCE walking this afternoon to establish core holes needed to drill. Line 2 ongoing </t>
    </r>
  </si>
  <si>
    <t xml:space="preserve">Received </t>
  </si>
  <si>
    <t>2/20 - follow up with GM</t>
  </si>
  <si>
    <t>2/20 - anode up and over, waiting on cathode for the tanks</t>
  </si>
  <si>
    <t xml:space="preserve">Tank location, equipment not same as design change 
2/20 - location will be changed. </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</si>
  <si>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Roll Press </t>
    </r>
    <r>
      <rPr>
        <b/>
        <sz val="18"/>
        <rFont val="Arial"/>
        <family val="2"/>
      </rPr>
      <t xml:space="preserve">                                                                                                                                                                                                                                                                                      </t>
    </r>
  </si>
  <si>
    <t xml:space="preserve">Tray Layout </t>
  </si>
  <si>
    <t>CIS</t>
  </si>
  <si>
    <t xml:space="preserve">Dunham/Superior </t>
  </si>
  <si>
    <t>2/13 - Roll press cathode, figure out lines 3 &amp; 4 later. Complete lines 1 &amp; 2
2/22 - additional information on the 2/27</t>
  </si>
  <si>
    <t>Label standards - using the old labels or making new ones</t>
  </si>
  <si>
    <t xml:space="preserve">Design needed from Joong Wong.
1/16 - Joongwon to provide 12" drawings today. Not the 14". Will look at the drawings once received   
JEG to do engineering work to support.  FO approval needed including the material for water fall piping.  
2/13 - back coater wall will block JEG, lead time concerns, 76 welds 
</t>
  </si>
  <si>
    <t>IICC to follow up with JW.
1/9/24 - DCR sent out, and JW reviewing this currently 
1/16 - Joongwon will sign off on the DCR
1/23: JW to supply labels, 2 mos for delivery to UC3.  Need to review standard for consistency.  Clarify nomenclature for printing.  
  Investigate option to make locally-
1/30 - IICC label machine?
2/6 - marketing services inc (julie). Be here mid Feb just for duct. Delivery install plan for all duct work piping. Hot Oil piping
2/13 - arriving on-site 2/16
2/20 - duct labels received, pipe labeling none received yet</t>
  </si>
  <si>
    <t xml:space="preserve">Comparison data sent by 10/20. Need to know the full range of change 
Eric to organize an off-line meeting to level set and define next steps.
Status / Next Steps…?
  Follow MI2 piping, insulate all electronic components.  Heat Trace (?)
  NMP &amp; Cooling Water Lines, All the tanks.  LG asking for same as MI2.  
  Scope to upgrade UC3 is clear.  Quotation needed MEC + Install Team.  ~ 2 weeks to quote.  Follow up mtg MEC &amp; VEC to clarify.  
11/7 - VEC providing pricing next Tuesday for all three options
11/13 - ROM estimates received.  Next steps?
12/5:
Line LIst to be updated and provided by LG including insulation thickness.  Electric panels to be added if needed.  3 weeks to quote.  --&gt; Complete 12/11.  
Targeting 1/5 for Quotation.  </t>
  </si>
  <si>
    <t xml:space="preserve">IICC to send request to Minkoo to evaluate - complete
DCR 002 sent to GM/LG/UC
   Add to drawings &amp; prepare a cost estimate for material &amp; install.  
   Quote to be prepared.
11/13 - ROM estimates received.  Next steps?
Quoted - Need FO approval to proceed.  </t>
  </si>
  <si>
    <t xml:space="preserve">TSI making the labels. Will provide lead time
1/16 - 2 weeks from now. 2/9 arrival 
1/23: 2/9 or 2/16 delivery date…20k labels for Line 1 to be shipped.  
1/30 - TSI to check fabrication time, and air shipment time
2/6 - still on track for 2/16
2/13 - TSI to contact Korea this evening. Quincy has a meeting regarding the Ultium standard 
2/20 - IICC to look into label maker </t>
  </si>
  <si>
    <t>09/19/23 - Capture accordingly to submit a DCR to Ghafari for review.  
9/26:  GF aware, meeting on 9/29.  Update?
10/10:  Roll into Ghafari weekly meeting
10/24 - Meeting, 10/27 will be able to give information to PCE
Status:? 
11/7 - review Friday 11/10
11/15 DCR review 
Part of DC Tower RFI package...?  Package 30% reviewed today.  To be posted by 12/1.  Don to post to CR for PCE review.  End of December supplier to be nominated.  Check CR.   Layouts needed, Quincy to follow up.  
1/16 - End of Jan.  
TBD based on Environmental Equipment schedule.</t>
  </si>
  <si>
    <t xml:space="preserve">FOB dates received:         
Mid October (Absorber, Distallation, Reboiler, Module Skid)
Tower Internal:  Arrived in Lansing 10/23
Control Panel – 
             ASK: early November requested - expedited, early Jan delivery ROS
             MEC: Middle December FOB - Early Feb ROS - VEC ok with delivery date.
             (ROS "Plan" per schedule is 1/1/24)
Tank – Mid Dec or Jan - ROS Plan...?.  MEC procures locally, Jon to clarify ROS dates with MEC.  
Absorber 11/1 Baltimore USA - ROS Plan: 11/30
Pumps/Distributor/Vacuum - ship date…?  Plan ROS: 12/10/23
Towers on-site Line 1: 12/19
                             Line 2: 1/29
                         Craine Schedule - VEC to clarify
Modules on-site: 12/11 (how are these being off-loaded?) - arriving tarped, will need to be unwrapped to lift and set.  
Distillation arrived, stays on truck.  
Absorbers to re-start 12/27, planned arrival in PM.  
Absorbers arriving 1/29/24 on site .
2/5 delivery current forecast.  Stand purification ahead of next delviery.  Continue insulating. 
1/30 - possible new shipping way per Matias 
2/6 - line 3 &amp; 4 together. We are handling the shipping for the last remaining 5 vessels
2/27 - onsite before county work begins </t>
  </si>
  <si>
    <t>John to speak with parties</t>
  </si>
  <si>
    <t xml:space="preserve">Scope gap - define whole scope </t>
  </si>
  <si>
    <t>1st floor design is TSI??
1/23: JEG to pusue design and material after approval.  
1/30 - Ghafari to submit by Friday 
2/6 - 30 additional compressed air drops, 15 per side. 
2/13 - ghafari had their 60% review yesterday 
2/27 - JEG waiting on pricing. John following up with Ghafari to see if were cleared to proceed with 60% drawing</t>
  </si>
  <si>
    <t xml:space="preserve">Meeting at 1pm to review
2/6 - AMS got up there today to start looking at the situation
2/20 - AMS looking into more detail
2/27 - walking tomorrow with Ultium Main. To finalize the locations </t>
  </si>
  <si>
    <t xml:space="preserve">Expedite shipping? 
2/20 - arrive 3/20. Daejin to get a hoist layout to Norris
2/27 - still waiting on the booths. Layout for hoist and rail received </t>
  </si>
  <si>
    <t>2/27 - conti waiting to see if there is an interference and will fix at that time if it does</t>
  </si>
  <si>
    <t>GM/Conti</t>
  </si>
  <si>
    <t>GM/IICC</t>
  </si>
  <si>
    <t>Curtain Wall - Do we have enough to complete 1 Line</t>
  </si>
  <si>
    <t xml:space="preserve">2/27 - coater length </t>
  </si>
  <si>
    <t xml:space="preserve">Roll Filter Anode and Cathode Exhaust - No Panel, is it In or Out </t>
  </si>
  <si>
    <t>Ultium (Jang)</t>
  </si>
  <si>
    <t>Cathode Cable Tray Drawing - Top and Back</t>
  </si>
  <si>
    <t xml:space="preserve">Roll Map Panel Placement </t>
  </si>
  <si>
    <t xml:space="preserve">Install Plan for Outside Fans </t>
  </si>
  <si>
    <t>OHT Rail Installation</t>
  </si>
  <si>
    <t xml:space="preserve">Rotem </t>
  </si>
  <si>
    <r>
      <rPr>
        <strike/>
        <sz val="12"/>
        <color theme="1"/>
        <rFont val="Calibri"/>
        <family val="2"/>
        <scheme val="minor"/>
      </rPr>
      <t xml:space="preserve">SRP Fiber Run - Are there drawings / schematics / cable schedules available?
2nd floor MCC room out to SRP bldg.
</t>
    </r>
    <r>
      <rPr>
        <sz val="12"/>
        <color theme="1"/>
        <rFont val="Calibri"/>
        <family val="2"/>
        <scheme val="minor"/>
      </rPr>
      <t>Material? TSI to provide data sheet</t>
    </r>
  </si>
  <si>
    <t>50% information prepared.  BMC &amp; TSI discussing.  
Include delivery schedule for Lines 2-4.  Line 1 here.
TSI to review with UC2 and provide feedback.  1/30.
1/30 - elevations, sign off sheets, 
2/6 - TSI answer by Friday
2/13 - TSI one more day
2/20 - TSI sending by now
2/27 - Juno to send to BMC</t>
  </si>
  <si>
    <t>2/6 - TSI to field check. Conti checked and its not even close 
2/13 - TSI to fix
2/27 - Conti electric to check CR</t>
  </si>
  <si>
    <t>Isolation valves for Cathode</t>
  </si>
  <si>
    <t>Conti submitted a quote to IICC</t>
  </si>
  <si>
    <t>Cathode 1-2 Slurry Buffer Tank - Disconnect Switch Damage</t>
  </si>
  <si>
    <t>Conti M</t>
  </si>
  <si>
    <t>UT for Hookups - Chilled Water: No pipe size</t>
  </si>
  <si>
    <t>Flow Meter and Thermostat - Will adjust drops, need location for both items</t>
  </si>
  <si>
    <t>Spider Boxes in Roll Press</t>
  </si>
  <si>
    <t>C</t>
  </si>
  <si>
    <t xml:space="preserve">Line 2 Equipment layout drawings </t>
  </si>
  <si>
    <t xml:space="preserve">Centerlines for Cathode Line 2 needed, confirm alignment and or additional measures to be taken.  
     </t>
  </si>
  <si>
    <t xml:space="preserve">11/14 - Jangpill, and construction team to review this further. GM, IPD, Sail team, and LG construction for this discussion
Daejin to provide model overlaying coaters (Anode Lines 2 &amp; 4) in building space accounting for all building columns.                        
-&gt; Cathode line 1 by 11/17, rest of the lines by end of next week
--&gt; Jangpill &amp; Charlie evaluating column relocation Cathode Lines 2 &amp; 4 (cost and timing).                                                                                           Due: 11/22
11/21 - Daejin to provide answer by Friday.  Follow up meeting 11/29, 30 J. Maclean to schedule.  
(11/20.23)
* Cathode line #1 center line 40mm shift layout drawing completed
and copper range upload / Provided to Norris (11/16)
(11/27.23)
* Drawings applied with the line 2~4 avoidance plan To be uploaded copper range today (11/27)
No building column move, Daejin updating drawings today for final locations.  Follow up meeting to be scheduled - J. Maclean by 12/1.  Meeting held.  Team is aligned on shifts.  Drawings to be updated with dimensions off building columns.  
(12/04.23)
* Cathode #2 Top pit Stage revision drawing Copper range upload completed (12/04)
* Cathode/Anode #2 line marking drawing in progress (~12/15)
Follow up when drawings released on CR.
Line 2 uploaded 12/15 - verify
1/16 - still need to verify centerlines. Check drawings 
1/23 - Norris asking to put center lines in, discuss at White Board logistics to clear space and time.  
1/30 - Daejin working on drawings still
2/6 - centerlines end of this week. Cathode received, unsure if its final line
2/13 - anode done, and verifying centerline on cathode 
2/20 - getting shot today on cathode. anode - holes and elevation currently 
2/27 - cathode - centerlines complete, columns are not. Not holding anything up currently 
3/5 - cathode bridge has not begun, month out from beginning the bridge.
line 3 centerline layout drawings - waiting on Korea, drawings coming in today 3/6 due date  </t>
  </si>
  <si>
    <t xml:space="preserve">Hirano to submit ASAP.  Mfg drawings available, Hirano to describe install with separate document.  Hirano to UC 12/27, UC to IICC 12/28.  
1/24 - floor walk later today 
2/13 - drawings received, evaluate work and timing 
2/20 - anode approved design by Minkoo, cathode still being worked on 
3/5 - AMS working on the cathode side drawings. Minkoo to explain air flow for cathode next week </t>
  </si>
  <si>
    <t>AMS/Minkoo</t>
  </si>
  <si>
    <t xml:space="preserve">2/20 - received more wire, and working on getting more adhesive. Joongwon is purchasing 
3/5 - send spec to Joongwon, figure out how much needed per coater </t>
  </si>
  <si>
    <t xml:space="preserve">2/20 - Conti working on pricing for this item will be sent to IICC. Conti to mount to column 
3/5 - 18 Anode and cathode need to be moved </t>
  </si>
  <si>
    <t>3/5 - In, conti figuring out what is needed and how to make it work - Wooshin to figure out</t>
  </si>
  <si>
    <t>Minbo</t>
  </si>
  <si>
    <t xml:space="preserve">Coater Cleanliness - Walk Path, Equipment, etc. </t>
  </si>
  <si>
    <r>
      <t xml:space="preserve">Piping Drawing Release Plan:     
                                             Support                              Iso
               Anode 2F             9/27                                     9/27
               Cathode 2F         10/15   - 10/30                     10/15 - 10/30
               Anode 1F             10/30     10/20                      10/30 - 10/20
               Cathode 1F         10/30   - 10/30                     10/30 - 10/30
               Coater                  11/5                                     11/15
→ CAD 2D Layout (~11/28), 3D/ISO(~12/19), Support 2D drawing(~12/22)
Pipe Matrix to be reposted today 11/29 (incomplete)
</t>
    </r>
    <r>
      <rPr>
        <sz val="12"/>
        <color theme="1"/>
        <rFont val="Calibri"/>
        <family val="2"/>
        <scheme val="minor"/>
      </rPr>
      <t xml:space="preserve">Lines 1 &amp; 2 need to be 100% Design Freeze.  IICC requesting LG support to enforce this with TSI.  Revisions + On Holds + Missing will result in a Line 1 Installation Delay.  
22 new drawings uploaded to CR 12/11.              
Changes after freeze date will be rejected and added to Continuous Improvement work/budget.  
12/26:  Anode ISO's - released however some still on-hold
              Cathode ISO's - 12/27 release - still with some on-hold
              Piping Support - 12/28 release
             Corridor Layout still open - TSI to provide date.
1/9/24 - on hold pipe will be removed. 
</t>
    </r>
    <r>
      <rPr>
        <sz val="12"/>
        <color rgb="FFFF0000"/>
        <rFont val="Calibri"/>
        <family val="2"/>
        <scheme val="minor"/>
      </rPr>
      <t xml:space="preserve">
1/16 - releases the 1/19 &amp; 1/26
1/23 - TSI needs to supply drawings keep ahead of Conti.
1/30 - detail drawing released 2/16 for Anode (All three areas), 4,000 tube by tmrw 1/31
2/6 - anode second floor uploaded, anode 2/16. 
2/13 - anode first floor uploaded. detailed support drawings. Coater corridor anode 2/16
2/20 - waiting on 60 more cathode 1st floor. 3D model 2/27 anode, 3/12 cathode
3/19 - final date for pipe supports 
2/27 - TSI has the 3D drawing for coater corridor rework - Anode first. 3/12 still date for cathode. Line 2 - May 5th and final release 5/25
3/5 - coater rework  - 3/12 still. Drops: Anode - 3/25 and cathode 3/27 
 </t>
    </r>
  </si>
  <si>
    <r>
      <t>To be clarified PCE &amp; IICC
Confirm exact SOW - SRP end TBD
John MacLean to follow up with UC2 Execution team.
MEC/TSI review next week on hand-off.
T</t>
    </r>
    <r>
      <rPr>
        <sz val="12"/>
        <color theme="1"/>
        <rFont val="Calibri"/>
        <family val="2"/>
        <scheme val="minor"/>
      </rPr>
      <t xml:space="preserve">SI providing material --&gt; Drawing status?
12/26:  To be checked with HQ.  Yubeen to provide dates.  </t>
    </r>
    <r>
      <rPr>
        <sz val="12"/>
        <rFont val="Calibri"/>
        <family val="2"/>
        <scheme val="minor"/>
      </rPr>
      <t xml:space="preserve">
1/9/24 - PCE and TSI speaking after whiteboard meeting Wednesday
1/16 - Yubeen to check on timing
1/23 -  Yubeen checking on drawings + converters and fan out kits.  
1/30 - names of the panels and where to land once at the panel. Materials as well, converters and fan out kits no information on 
SRP cable schedule released 2/2
2/6 - PCE has a prelim drawing. Jang checking on this. Has to align with RTSO for cathode 
2/13 - PCE has not received, Quincy following up with Jang
2/20 - Jang having meeting today at 7pm with MCE, PCE just needs name of panel. TSI to provide data sheet this week 
3/5 - PCE needs whole data sheet, need to translate from Korean  </t>
    </r>
  </si>
  <si>
    <r>
      <rPr>
        <u/>
        <sz val="12"/>
        <color theme="1"/>
        <rFont val="Calibri"/>
        <family val="2"/>
        <scheme val="minor"/>
      </rPr>
      <t>Cathode - Gantry Rail:</t>
    </r>
    <r>
      <rPr>
        <sz val="12"/>
        <color theme="1"/>
        <rFont val="Calibri"/>
        <family val="2"/>
        <scheme val="minor"/>
      </rPr>
      <t xml:space="preserve">
2 sets of drawings, show 3 different dimensions of the gantry beam - gantry is 23' wide, what length does it need to be? 
Need drawings uploaded to CR</t>
    </r>
  </si>
  <si>
    <r>
      <t xml:space="preserve">Area 200  Equipment List / Information Requested:
1)	GAD Drawings
2)	SignOff Sheets for each piece of equipment
3)	Drip Pans – Identification, layout, crate info
4)	</t>
    </r>
    <r>
      <rPr>
        <sz val="12"/>
        <color rgb="FFFF0000"/>
        <rFont val="Calibri"/>
        <family val="2"/>
        <scheme val="minor"/>
      </rPr>
      <t>Equipment Elevations</t>
    </r>
    <r>
      <rPr>
        <sz val="12"/>
        <rFont val="Calibri"/>
        <family val="2"/>
        <scheme val="minor"/>
      </rPr>
      <t xml:space="preserve">
5)	Sequence of Insall – which units are required per line, which are needed for “Sample Build”
6)	Assistance in Building Material Request Sheets, can build once GAD’s received and can get with K. Moon to help populate information (crate info) like we did for Area 100 Equipment.</t>
    </r>
  </si>
  <si>
    <t>Anode complete, Cathode not complete yet 
3/5 - TSI to upload to CR</t>
  </si>
  <si>
    <t>TSI to look at this item 
2/13 - TSI to order new one 
2/20 - PCE to speak with team 
2/27 - Has not been replaced, TSI looking into it. TSI needs to tell us what needs to be done here. Conduit drops in a week and a half
3/5 - part arriving Friday 3/8</t>
  </si>
  <si>
    <t>2/13 - layout different than the GAD. 
2/20 - TSI doing a revision, will write an email to BMC
2/27 - TSI needs to revise the GAD for corridor 
3/5 - will have the revision tomorrow 3/6</t>
  </si>
  <si>
    <t>Bolts are the wrong size, using multiple washers to fill, double lock washers, double jam nuts
Spacing between supports 
Main rail to sub beam connection 
missing load rating signage on rails
2/27 - Rotem looking into it and providing feedback by 3/5
3/5 - Lead time and delivery dates for bolts
Delivery Thursday 3/7 and BMC back on the work 3/8</t>
  </si>
  <si>
    <t>Update - Mazella electrical parts and pieces (BOM)</t>
  </si>
  <si>
    <t>Trim around the main mixer floor</t>
  </si>
  <si>
    <t xml:space="preserve">OHT - Cathode Line #2 missing dimensions </t>
  </si>
  <si>
    <t>Rotem</t>
  </si>
  <si>
    <t xml:space="preserve">Washers for lines 3 &amp; 4 are needed, approx. 2,200 needed to complete the work, 14 pieces short to complete all 4 lines </t>
  </si>
  <si>
    <t xml:space="preserve">2/29 - Conti has requested layout from CIS, information provided to Jay Chul and John Maclean
3/7 - John received information this morning, Conti has not received anything </t>
  </si>
  <si>
    <t>Cable Specs - Enviro</t>
  </si>
  <si>
    <t>3/7 - CIS currently working on this for Conti,</t>
  </si>
  <si>
    <t>Allied</t>
  </si>
  <si>
    <t xml:space="preserve">Procurement of the correct anode damper actuators </t>
  </si>
  <si>
    <t xml:space="preserve">Shims - install direction needed, where are the shims to be installed? </t>
  </si>
  <si>
    <t xml:space="preserve">Update drawings for lines 2-4 for new bolt configuration </t>
  </si>
  <si>
    <t xml:space="preserve">BMC </t>
  </si>
  <si>
    <t>Update drawing dimensions for centerlines, off columns</t>
  </si>
  <si>
    <t>Updated models provided lines 2-4. Ultium to run clash report</t>
  </si>
  <si>
    <t>Roll Leveling Progress</t>
  </si>
  <si>
    <t>Norris/Daejin</t>
  </si>
  <si>
    <t>CAD drawings for Anode and Cathode Lines #3 and #4 SUS Plate</t>
  </si>
  <si>
    <t>Air temp sensor (side blower)
Gas flow meter cathode duct</t>
  </si>
  <si>
    <t xml:space="preserve">Additional 200mm cable tray needed, currently out </t>
  </si>
  <si>
    <t xml:space="preserve">Wooshin to provide email to take from line 2, and will replace on line 2. Conti owes wooshin a qty. Follow up next week </t>
  </si>
  <si>
    <t xml:space="preserve">3/12 - Minkoo looking into this item </t>
  </si>
  <si>
    <t xml:space="preserve">Daejin to take confined space training, Norris to hire 2 additional guys to help with the process. </t>
  </si>
  <si>
    <t>Jangpill Oh</t>
  </si>
  <si>
    <t xml:space="preserve">2/20 - there will be pipe modification for this work. 1 location, supply line 
2/27 - Jeg working their way towards this interconnection piping (blower coils) 
3/5 - JEG to modify once they get there
3/12 - Minkoo to answer </t>
  </si>
  <si>
    <t xml:space="preserve">Line 1 Cathode, plus Line 2 SUS Plate </t>
  </si>
  <si>
    <t>Need to relocate Shambaugh sprinker pipe 
2/20 - pending submission later today
2/27 - GM sent information out this morning to Minboo. Need to take another look at it
3/5 - waiting on revised drawings 
3/12 - On copper range now</t>
  </si>
  <si>
    <t>Centerline and Ductwork is off for Anode Line 2 - same as line 1</t>
  </si>
  <si>
    <t>3/5 - by the end of this week (Wooshin)
3/12 - new one from wooshin</t>
  </si>
  <si>
    <t>Auto Dampers - In</t>
  </si>
  <si>
    <t xml:space="preserve">3/5 - Jang requesting pictures
3/12 - </t>
  </si>
  <si>
    <t xml:space="preserve">Anode Line 1 - Pit SUS Plate </t>
  </si>
  <si>
    <t xml:space="preserve">Equipment in Corridor and Drip Pans - Anode </t>
  </si>
  <si>
    <t xml:space="preserve">Pipe Labeling </t>
  </si>
  <si>
    <t>Temp Probe for the blowers</t>
  </si>
  <si>
    <t>Clash report has been done, meeting Thursday at 1pm to discuss</t>
  </si>
  <si>
    <t>Quincy</t>
  </si>
  <si>
    <t>Rotem/TSI</t>
  </si>
  <si>
    <t>Have shared center line drawings, but BMC does not have the GAD drawings for 3 &amp; 4. GAD line 3 - May 3rd</t>
  </si>
  <si>
    <t xml:space="preserve">Line 1 is complete, needs to be reflected on lines 2-4 </t>
  </si>
  <si>
    <t>TSI to review. Will send an email to team once reviewed and uploaded</t>
  </si>
  <si>
    <t>TSI/Mazzella</t>
  </si>
  <si>
    <t xml:space="preserve">Waiting on drawings from mazzella. </t>
  </si>
  <si>
    <t xml:space="preserve">Support 11/5; Iso 11/15
Design Version #28 will be released in 2 weeks.  Impact timing TBD!
(11/22)
Drawing release plan : Mixer room, Corridor, Coader Top/Back (Cathode/anode)
→ CAD 2D Layout (~11/28), 3D/ISO(~12/19), Support 2D drawing(~12/22)
All Coater Corridor 100% on-hold.  Delay TBD.
Status: Conti to check 12/21 deliveries per TSI email on Copper Range.
2/13 - redesign Anode 2/15, cathode 2/22. Final submission - Anode 2/27, and cathode 3/7 
2/27 - 3/5 anode and 3/19
3/12 - finalized drawing 3/25 &amp; 3/27, support released on 3/15 Cathode. 
</t>
  </si>
  <si>
    <r>
      <t xml:space="preserve">Delay anticipated for MCC rooms.  Delay in mixing still being quantified.   
Order deadlines for Line 2 will be determined by SAIL/IICC/PCE to avoid ordering delays in future.
</t>
    </r>
    <r>
      <rPr>
        <sz val="12"/>
        <color rgb="FFFF0000"/>
        <rFont val="Calibri"/>
        <family val="2"/>
        <scheme val="minor"/>
      </rPr>
      <t xml:space="preserve">12/12:  All lines ordered TSI to provide dates for arrival
BOM for LInes 1-4 to be uploaded to CR today.(12/12)
</t>
    </r>
    <r>
      <rPr>
        <sz val="12"/>
        <rFont val="Calibri"/>
        <family val="2"/>
        <scheme val="minor"/>
      </rPr>
      <t xml:space="preserve">12/19 PCE submitted spreadsheet detailing quantites received of tray and hardware
PCE is in dire need of 1/2" threaded rod &amp; hold down clamps.  Will arrive 12/21, 22
</t>
    </r>
    <r>
      <rPr>
        <sz val="12"/>
        <color rgb="FFFF0000"/>
        <rFont val="Calibri"/>
        <family val="2"/>
        <scheme val="minor"/>
      </rPr>
      <t>Additional "RED" items identified 12/21.  TSI to provide order &amp; delivery dates.</t>
    </r>
    <r>
      <rPr>
        <sz val="12"/>
        <rFont val="Calibri"/>
        <family val="2"/>
        <scheme val="minor"/>
      </rPr>
      <t xml:space="preserve">  
1/16 - PCE to review what cable tray has been received. 
</t>
    </r>
    <r>
      <rPr>
        <b/>
        <sz val="12"/>
        <rFont val="Calibri"/>
        <family val="2"/>
        <scheme val="minor"/>
      </rPr>
      <t xml:space="preserve">1/23 - PCE to send material summary.  Priorities for next deliveries.  </t>
    </r>
    <r>
      <rPr>
        <sz val="12"/>
        <rFont val="Calibri"/>
        <family val="2"/>
        <scheme val="minor"/>
      </rPr>
      <t xml:space="preserve">
1/30 - TSI working with PCE, positive feedback 
2/6 - not providing vendor ETA. 2-3 weeks
2/16 - received some fittings, now waiting for ETA. Moving forward in other areas but could get started on this
2/20 - still waiting on fittings, no ETA yet been 3 weeks to date. Strut rod put in order today. Have to come back for the 9" fittings 
2/27 - received 9" fittings, waiting on 9" tray. Big delivery last week - ok for a bit 
3/5 - PCE figuring out what fittings they need to complete the job 
3/12 - window clamps not fitting, waiting game at this time</t>
    </r>
  </si>
  <si>
    <t>Supports on the side of the mixers not holding the weight</t>
  </si>
  <si>
    <t xml:space="preserve">3/19 - 4/6
</t>
  </si>
  <si>
    <t>TSI to check onsite 
3/12 - TSI to walk with Jang</t>
  </si>
  <si>
    <r>
      <t xml:space="preserve">1/16 - released after core hole drawings, 1/31
</t>
    </r>
    <r>
      <rPr>
        <b/>
        <sz val="12"/>
        <rFont val="Calibri"/>
        <family val="2"/>
        <scheme val="minor"/>
      </rPr>
      <t>1/23:  Yubeen dates:
Anode 1F/2F - 1/29
Anode Corr - 2/1
Cathode 1F/2F - 2/7
Cathode Corr - 2/15
1/30 - Anode first and second floor received. Cathode still on track</t>
    </r>
    <r>
      <rPr>
        <sz val="12"/>
        <rFont val="Calibri"/>
        <family val="2"/>
        <scheme val="minor"/>
      </rPr>
      <t xml:space="preserve">
2/13 - TSI to call tonight and check on the GAD drawings
2/20 - line 3 GAD end of March, line 2 complete plus 45 days
3/5 - 
3/19 first release, and 4/6 for line 2 detail drawing release. 
GAD corridor - 3/5
Line 3: 5/3, and 5/24 </t>
    </r>
  </si>
  <si>
    <t>OEM</t>
  </si>
  <si>
    <t xml:space="preserve">3/14 - CIS and Conti working on it </t>
  </si>
  <si>
    <t>ASAP</t>
  </si>
  <si>
    <t>GAD for Line 2 - Release Dates. Line layout drawings at a minimum</t>
  </si>
  <si>
    <t>12/26/2023
3/25/24</t>
  </si>
  <si>
    <t>3/12/2024
3/19/24</t>
  </si>
  <si>
    <r>
      <t xml:space="preserve">TSI to send email about this matter. </t>
    </r>
    <r>
      <rPr>
        <sz val="12"/>
        <color rgb="FFFF0000"/>
        <rFont val="Calibri"/>
        <family val="2"/>
        <scheme val="minor"/>
      </rPr>
      <t>Need direction on bracket that can support the weight. Materials to be provided by TSI ASAP</t>
    </r>
  </si>
  <si>
    <t>Relocation of the AC/DC Towers (Duct work only and not AC/DC Towers?)</t>
  </si>
  <si>
    <t>Clarify open issue</t>
  </si>
  <si>
    <t>3/5/2024
3/19/24</t>
  </si>
  <si>
    <r>
      <t xml:space="preserve">2/27 - currently being manufactured. 
3/5 - line 2: onsite late May, cathode line 1 middle and back mid of April 
3/12 - Kwak to confirm shipping date </t>
    </r>
    <r>
      <rPr>
        <sz val="12"/>
        <color rgb="FFFF0000"/>
        <rFont val="Calibri"/>
        <family val="2"/>
        <scheme val="minor"/>
      </rPr>
      <t>(Determine project delay pending confirm ship date)</t>
    </r>
  </si>
  <si>
    <t>Humidity Sensors - Locations. Confirm mounting brackets being provided by DCI</t>
  </si>
  <si>
    <t>Request quote to complete additional scope of work</t>
  </si>
  <si>
    <t>Minkoo/DCI</t>
  </si>
  <si>
    <t xml:space="preserve">G-Comply Kick Off to be scheduled </t>
  </si>
  <si>
    <t>TSI to provide BOM to PCE</t>
  </si>
  <si>
    <t xml:space="preserve">TSI to provide delivery dates for missing Line 1 materials </t>
  </si>
  <si>
    <t>TSI/Phong</t>
  </si>
  <si>
    <r>
      <rPr>
        <u/>
        <sz val="12"/>
        <color theme="1"/>
        <rFont val="Calibri"/>
        <family val="2"/>
        <scheme val="minor"/>
      </rPr>
      <t xml:space="preserve">Anode - SiO dumping hopper rail: </t>
    </r>
    <r>
      <rPr>
        <sz val="12"/>
        <color theme="1"/>
        <rFont val="Calibri"/>
        <family val="2"/>
        <scheme val="minor"/>
      </rPr>
      <t xml:space="preserve">
- Need drawings uploaded to CR
- Missing details on connection points
- Hanger holes do not line up with beam holes
- Revised dimensions of rail location as the SiO dumping hopper has moved to center over hole
- Hardware </t>
    </r>
  </si>
  <si>
    <t>Mazella Rail - all layouts and all materials on site for Lines 2-3 Anode and Cathode. This work could be going on now</t>
  </si>
  <si>
    <t xml:space="preserve">OHT - Location of supports for Cathode Line 3 </t>
  </si>
  <si>
    <t xml:space="preserve">OHT - Anode and Cathode Line 4 install drawings </t>
  </si>
  <si>
    <t>OHT - Platform lines 2-4 drawings and clash review with TSI</t>
  </si>
  <si>
    <t xml:space="preserve">OHT - Line 3 Center line </t>
  </si>
  <si>
    <t xml:space="preserve">OHT - Electrical cable and conduit for interconnect between the mains and hoists </t>
  </si>
  <si>
    <t xml:space="preserve">Ultium </t>
  </si>
  <si>
    <t xml:space="preserve">OHT - Drawings for interconnects </t>
  </si>
  <si>
    <t>Dunham/Ghafari</t>
  </si>
  <si>
    <t>Anode - SIO dumping hopper rail - Drawings uploaded to CR</t>
  </si>
  <si>
    <t>Anode - SIO dumping hopper rail - Missing details on connection points</t>
  </si>
  <si>
    <t xml:space="preserve">Anode - SIO dumping hopper rail - Hardware </t>
  </si>
  <si>
    <t xml:space="preserve">Anode - SIO dumping hopper rail - Hanger holes do not line up with beam holes </t>
  </si>
  <si>
    <t xml:space="preserve">When will schematics be updated? </t>
  </si>
  <si>
    <t>2/19/2024
3/26/24
4/15/24</t>
  </si>
  <si>
    <t xml:space="preserve">Cathode Top and Back Line 1 SUS Plate </t>
  </si>
  <si>
    <t>TSI/Rotem</t>
  </si>
  <si>
    <t>Line 3 Centerlines are fixed within the 10mm Tolerance</t>
  </si>
  <si>
    <t xml:space="preserve">Need answer 3/19 or pipe labeling will be consistent with UC1 or UC2
3/19 - sent to Ultium team, and deciding on what they want for UC3. All labels made and created </t>
  </si>
  <si>
    <t xml:space="preserve">Mod 3 &amp;4 Schedule </t>
  </si>
  <si>
    <t>3/12 - List given to Minkoo and he is looking into this item. JEG received drawings on this last evening. Devices arriving - hirano providing this afternoon per Jang. Items are not installed as of now 
3/19 - control valves going in as JEG installs, gas flow meters cathode still needed. Locations known, pulling cable to location but no sensors at locations for Conti. Hirano walk on thursday with John Maclean</t>
  </si>
  <si>
    <t>3/19/2024
3/25/24</t>
  </si>
  <si>
    <t>OEM to provide employee onsite dates for Safety team</t>
  </si>
  <si>
    <t>200 Check Sheets for Lower Rail</t>
  </si>
  <si>
    <t xml:space="preserve">Meeting today after lunch to discuss, EOB completion </t>
  </si>
  <si>
    <t xml:space="preserve">Platforms - 200 Anode - Middle of April Delivery </t>
  </si>
  <si>
    <t>Cathode Line 1 - First Floor : Too much installation to get ductwork in</t>
  </si>
  <si>
    <t>E-Stop Needs relocation - Top coater 1.5 Floor</t>
  </si>
  <si>
    <t>Daejin/Hirano</t>
  </si>
  <si>
    <t>AMS/JEG</t>
  </si>
  <si>
    <t>Liquid Penetration Test - Not performed at UC2</t>
  </si>
  <si>
    <t>LG</t>
  </si>
  <si>
    <t>Missing devices for the 1F Ovens - 
Temp probes to be installed D61, D62, D63, D64, D65, D66, D67, D68, D69, D70, D71, D72, D73
Control Valve Ovens: 11, 12, 13: D91, D92, D93
Gas Flow Meter Cathode Duct</t>
  </si>
  <si>
    <t>Temp probes to be installed D61, D62, D63, D64, D65, D66, D67, D68, D69, D70, D71, D72, D73</t>
  </si>
  <si>
    <t>Gas Flow Meter Cathode Duct</t>
  </si>
  <si>
    <t>Control Valve Ovens: 11, 12, 13: D91, D92, D93</t>
  </si>
  <si>
    <t>List given to Minkoo and he is looking into this item. JEG received drawings on this last evening. Devices arriving - hirano providing this afternoon per Jang. Items are not installed as of now</t>
  </si>
  <si>
    <t xml:space="preserve">Control valves being installed right behind JEG. </t>
  </si>
  <si>
    <t>Walk on Thursday with John Maclean</t>
  </si>
  <si>
    <t>Next step - Tyler to provide drawings, and TSI to provide new centerline. Should be able to close 3/26 if not before</t>
  </si>
  <si>
    <t>TSI to send email about this matter. Material SUS plate is on site 
3/19 - original date was 5/3, TSI looking at it once more and provide an answer. Barton Malow looking to start 4/8 on Line 3</t>
  </si>
  <si>
    <t xml:space="preserve">Amount of epoxy per hole </t>
  </si>
  <si>
    <t xml:space="preserve">Work together on Buy Off sheets </t>
  </si>
  <si>
    <t>Need revised dimensions. Cathode, Anode only one support Line 4</t>
  </si>
  <si>
    <t xml:space="preserve">TSI has uploaded to CR. No connections/detail on drawings </t>
  </si>
  <si>
    <t xml:space="preserve">Missing binder hopper cathode, SIO hopper anode </t>
  </si>
  <si>
    <t>TSI to upload to CR</t>
  </si>
  <si>
    <t xml:space="preserve">RGV CAD layout for Anode and Cathode - Incomplete </t>
  </si>
  <si>
    <t>Ultium</t>
  </si>
  <si>
    <t xml:space="preserve">Cowintech </t>
  </si>
  <si>
    <t>Hirano/Wooshin</t>
  </si>
  <si>
    <t xml:space="preserve">Hot Air Unit on Anode line 1. Four flanges stepped on or mishandled </t>
  </si>
  <si>
    <t>Mazella Electrical Parts and Pieces ETA</t>
  </si>
  <si>
    <t>High Pressure Cleaner Electrical Cabinet Locations, BMC GAD shows only units with no cabinet near by, no cabinets in the crates for the cleaner units.</t>
  </si>
  <si>
    <t xml:space="preserve">Control Cabinets for the ME booths and exhaust fans </t>
  </si>
  <si>
    <t>Wooshin/Hirano/ANSE/Daejin</t>
  </si>
  <si>
    <t>2F Anode Air Solenoids the plug inserted comes into contact with the air line
Solution - reroute the air lines so the components can be moved to separate or do we live with it??</t>
  </si>
  <si>
    <t>Control Panel Gland Plate - All panels in 200</t>
  </si>
  <si>
    <t>Lockout placards and arc flash labels needed for all hirano panels in 200</t>
  </si>
  <si>
    <t>E stop and push button relocation coater top and back (4 total locations), need to be moved for ease of access</t>
  </si>
  <si>
    <t>Conti/Hirano/Daejin</t>
  </si>
  <si>
    <t xml:space="preserve">Plastic touch safe cover guard needs more depth so you cant reach around the back </t>
  </si>
  <si>
    <t xml:space="preserve">Captured key locks for all panels </t>
  </si>
  <si>
    <t xml:space="preserve">UPS cable length need vs. delivered quantity to be verified by Wooshin/Conti Electric
Bare minimum is 435ft, need to be longer for the AC2 panel. 
Wooshin provided 410ft and 430ft - 3 reels each </t>
  </si>
  <si>
    <t>TB2K in top coater - pre wired cables are too short to make it to C1
K27, K34, K66, K29, K33, K23, K24, K22, K28, K36, K26, K21, K25, K35, K125, K123, K124, K126. These will all need to be reworked</t>
  </si>
  <si>
    <t>Joongwon getting pipe and installation to be at 2" on ductwork as well</t>
  </si>
  <si>
    <t xml:space="preserve">3/26 - conti electric to relocate and Conti to submit an official DCR </t>
  </si>
  <si>
    <t xml:space="preserve">3/5 - meeting to discuss later today. Question of timing overall 
3/12 - next week to have date, not enough manpower 
3/19 - Minbo working on this, answer 3/26
3/26 - april 15th to finish installation per Minbo </t>
  </si>
  <si>
    <t xml:space="preserve">Definition / material gap solution needed
3/26 - Conti to pull and see if the length is correct. Mr. Kim said it is 100% correct length </t>
  </si>
  <si>
    <t xml:space="preserve">Delivered and going through with Daejin. Wooshin provided all the drawings </t>
  </si>
  <si>
    <t>Hirano/LG/Minkoo</t>
  </si>
  <si>
    <t xml:space="preserve">3/26 - confirmed the cable is to short, direction is to pull out and install all new cables. </t>
  </si>
  <si>
    <t xml:space="preserve">Wooshin  </t>
  </si>
  <si>
    <t xml:space="preserve">Air Freight Materials - Delivery </t>
  </si>
  <si>
    <t>3/26 - currently waiting custom clearance</t>
  </si>
  <si>
    <t>70mm Lighting Cable Tray - Pulling off Line 2 per the direction of Wooshin #2</t>
  </si>
  <si>
    <t>Area 200 – Back and Top Coater – Drip Pan Installation – plug weld to diamond plate?</t>
  </si>
  <si>
    <t>Mazzella Rail – Buyoff Procedures?  Skyline ready to re-apply fireproofing material</t>
  </si>
  <si>
    <t>Trim Around PD &amp; BTM mixers – waiting on detail from TSI to quote extra work</t>
  </si>
  <si>
    <t>Area 100 – Cathode – Binder Mixer – missing yellow “lovejoy” couplings</t>
  </si>
  <si>
    <t>Area 100 – Anode &amp; Cathode – Second Floor – Active Dumping Hoppers Platform – Missing Guardrail</t>
  </si>
  <si>
    <t>Updated delivery schedule for 2,3,4 - material list (Final List) - FA</t>
  </si>
  <si>
    <t xml:space="preserve">3/26 - conti to review </t>
  </si>
  <si>
    <t xml:space="preserve">Issues 69,70,71 tied together. TSI to provide an answer on all three once Mazzella provides the information 
3/19 - being uploaded to CR right now, TSI to send file path to PCE
3/26 - TSI has uploaded to CR </t>
  </si>
  <si>
    <t xml:space="preserve">Cables for the Light Screens/Curtains installed around all Main Mixers - 4/5 pin micro cable </t>
  </si>
  <si>
    <t xml:space="preserve">TSI to provide crate numbers for these items </t>
  </si>
  <si>
    <t xml:space="preserve">Material order 3/15
3/12 - TSI to share expected ETA
3/19 - TSI have a quote, now going after another. Is it for Lines 1 &amp; 2?
3/26 - expecting material the second week of April. Detailed drawing - welded to the floor </t>
  </si>
  <si>
    <t>Monorail Packing Slips</t>
  </si>
  <si>
    <t>3/18/2024 now 4/8/24</t>
  </si>
  <si>
    <t xml:space="preserve">Have they been ordered? Check with Rotem
3/18 - Shims should be onsite 3/22
3/19 - Shims will now be onsite 3/25
3/26 - shims still not here, Brad Choi to check </t>
  </si>
  <si>
    <t xml:space="preserve">Need revised dimensions. Cathode, Anode only one support Line 4
3/26 - install support legs, waiting on center line information. Holding off on Anode, crew is working in cathode </t>
  </si>
  <si>
    <t xml:space="preserve">IICC and Sail working together 
3/26 - ghafari working with Dunham. Getting sizing </t>
  </si>
  <si>
    <t>Waiting on approval from IICC to proceed</t>
  </si>
  <si>
    <t xml:space="preserve">Component Cleaning Room - Ultrasonic cleaners - Who is installing the hoods? </t>
  </si>
  <si>
    <t>Area 100</t>
  </si>
  <si>
    <t>Area 200</t>
  </si>
  <si>
    <t>SRP</t>
  </si>
  <si>
    <t>Roll Press</t>
  </si>
  <si>
    <r>
      <t xml:space="preserve">
Ultium #3 Lansing Process Equipment Installation Project -
</t>
    </r>
    <r>
      <rPr>
        <b/>
        <i/>
        <sz val="20"/>
        <color theme="1"/>
        <rFont val="Calibri"/>
        <family val="2"/>
        <scheme val="minor"/>
      </rPr>
      <t>Open Issues Master Summary</t>
    </r>
  </si>
  <si>
    <t>Open Issues Completion - Summary</t>
  </si>
  <si>
    <t xml:space="preserve">Area </t>
  </si>
  <si>
    <t>Total Open Issues:</t>
  </si>
  <si>
    <t>Closed Issues:</t>
  </si>
  <si>
    <t>Total Open Issues Remaining:</t>
  </si>
  <si>
    <t xml:space="preserve">Total Open Issues:  </t>
  </si>
  <si>
    <t>Current Open Issues:</t>
  </si>
  <si>
    <t>CIS not buying off on panel location. Conti will not go through ceiling until buyoff</t>
  </si>
  <si>
    <t xml:space="preserve">Speaking after the meeting on the floor. </t>
  </si>
  <si>
    <t>Minkoo/Jaychul</t>
  </si>
  <si>
    <t xml:space="preserve">DCI owns this location and will not be on site until month before red tag, and will need a layout prior to this </t>
  </si>
  <si>
    <t xml:space="preserve">Humidity Sensor Drawing </t>
  </si>
  <si>
    <t xml:space="preserve">Hirano to get a new cover, will walk this issue again
4/2 - plastic on the transformer we don’t need enclosure </t>
  </si>
  <si>
    <t xml:space="preserve">IICC and Hirano to review damage blowers on the floor </t>
  </si>
  <si>
    <t xml:space="preserve">Bolts and Gaskets for Coater 2 - April 30th for Gaskets, Bolts, nuts, washers no dates </t>
  </si>
  <si>
    <t>Extra Wire Scrap Bins needed for cable pulling</t>
  </si>
  <si>
    <t xml:space="preserve">DCR to be issued, TSI to clarify direction to install team  GM/Ultium issue 
1/30 - only the pumps will be changed. Updated after cathode cable schedule 
2/6 - focusing on line 2 cable schedule. 2/19 release date 
2/16 - schematics updated 2/23 to match cable schedule 
2/27 - still updating schematics for the panels
3/5 - released and uploaded to CR. Modifying the panels which will follow the cable schedule and schematics 
3/12 - complete end of this week, will update once all panels are updated 
3/19 - cable schedule friday 3/22, schematics to follow
3/26 - TSI expecting next week to be updated 
4/2 - TSI to provide April 8th. Cable schedule is uploaded and schematics next Tuesday </t>
  </si>
  <si>
    <t>2/29/2024
3/18/24 now 4/5/24</t>
  </si>
  <si>
    <t xml:space="preserve">3/26 - motor has arrived. Bus bar for the electric rail - 4/5? TSI to confirm 
4/2 - PCE to get with BMC </t>
  </si>
  <si>
    <t>Mazzella</t>
  </si>
  <si>
    <t>4/2 - TSI to send to PCE and BMC by EOB</t>
  </si>
  <si>
    <t>Cell 1 TL-5000 Missing Hardware, 
Cell 1 TL-5300 Troff, Cell 1 TL-5381 Hardware, 
Cell 2 TL-6000 Hardware, 
Cell 2 TL-6330 Troff Damage and Hardware, 
Cell 2 TL-6420 Hardware, 
Cell 2 TL-6381 Troff and hardware, 
Cell 3 TL-7000 Hardware, 
Cell 3 TL-7410 Troff Damage</t>
  </si>
  <si>
    <t>Fence, Conveyor, Platforms, Stocker crane Delay - Will push RTSO</t>
  </si>
  <si>
    <t>Partial buyoff on Anode side. Rail on cathode side could add a problem  
4/2 - completion possibly this week</t>
  </si>
  <si>
    <t xml:space="preserve">3/26 - material to be here 3/27
Material arrived onsite today 4/2, will become a DCR </t>
  </si>
  <si>
    <t xml:space="preserve">TSI to get information over to Conti/BMC 
4/2 - Conti M to complete this work scope </t>
  </si>
  <si>
    <t xml:space="preserve">OHT Rail - Cathode Line 4 - East most rail clash with NMP Line </t>
  </si>
  <si>
    <t>CIS needs to supply a complete list of panel modifications required to be made onsite</t>
  </si>
  <si>
    <t>GM/TSI</t>
  </si>
  <si>
    <t>Vacuum pump on north east wall cathode is not installed. Also confirm Anode estimated date if not installed already</t>
  </si>
  <si>
    <t xml:space="preserve">Hydraulic pump for cell 3 is not installed, cell 3 CNT hopper tacmina pump, Cell 3 second floor binder dumping hopper tacmina </t>
  </si>
  <si>
    <t>Cell 2 second floor NMP tank non-seal pump, cell 2 CNT tacmina pump, Cell 2 second floor binding dumping hopper tacmina pump</t>
  </si>
  <si>
    <t xml:space="preserve">EMF touch panel display side appears to face north, is this correct orientation </t>
  </si>
  <si>
    <t>Hardware Needed</t>
  </si>
  <si>
    <t>TSI/PCE</t>
  </si>
  <si>
    <t>Cable Tray Schedule Released on 3/28 - Good to proceed?</t>
  </si>
  <si>
    <t>BOM Needed - Tray components</t>
  </si>
  <si>
    <t xml:space="preserve"> Cathode Mazzella Beams requires modification (2ft removed, 2 holes drilled for end stops).  We are ready to do this work now, do we have a notice to proceed?</t>
  </si>
  <si>
    <t>7/8” x 8” Mechanical Anchors:  TSI was to provide anchors for the gantry’s.  Have these been ordered or delivered?</t>
  </si>
  <si>
    <t xml:space="preserve">Relocate Fire Sprinkler Lines - Jumbo #2 </t>
  </si>
  <si>
    <t>4 OHT and NMP line in Cathode. Proposed solution of moving the 90 degree bend down past where the rail will secure to the sub beam. Potentially could cut it and flip it 180 degrees</t>
  </si>
  <si>
    <t>Conti E - FA</t>
  </si>
  <si>
    <t>3/12 - Conti to review IFC drawings and confirm no issues
4/5 - Conti/IICC reviewed - clear to close?</t>
  </si>
  <si>
    <r>
      <t xml:space="preserve">2/27 - how to repair duct work, panels set in final place
3/19 - </t>
    </r>
    <r>
      <rPr>
        <sz val="12"/>
        <color rgb="FFFF0000"/>
        <rFont val="Calibri"/>
        <family val="2"/>
        <scheme val="minor"/>
      </rPr>
      <t xml:space="preserve">AVI/AMS to provide quote to reinstall duct work </t>
    </r>
    <r>
      <rPr>
        <sz val="12"/>
        <rFont val="Calibri"/>
        <family val="2"/>
        <scheme val="minor"/>
      </rPr>
      <t xml:space="preserve">
4/5 - Duct work has been removed, which contractor to rework, will require funding </t>
    </r>
  </si>
  <si>
    <t>3/19/2024 now 4/9/24</t>
  </si>
  <si>
    <t xml:space="preserve">Direction on Disconnect Switches for Coaters </t>
  </si>
  <si>
    <t>Reviewed and Hirano is aware, no major damage</t>
  </si>
  <si>
    <t>Oven/Dryer Loading Structure - Daejin Requesting Modifications</t>
  </si>
  <si>
    <t>Ultium/TSI to provide direction on cable tray design to accommodate annual mixer overhaul</t>
  </si>
  <si>
    <t>Ultium/TSI</t>
  </si>
  <si>
    <t xml:space="preserve">Coater Scaffolding </t>
  </si>
  <si>
    <t>GM Safety</t>
  </si>
  <si>
    <t xml:space="preserve">4/9 - floor walk today, still in discussion. 4/10 </t>
  </si>
  <si>
    <t>Waiting on direction from Ultium Leadership. 
4</t>
  </si>
  <si>
    <t>Area 200 – Notice to Proceed with Equipment Installation based on drawings received on 3/20 ----&gt; 3/29</t>
  </si>
  <si>
    <t xml:space="preserve">BMC to send email to Kwak and Minkoo
4/2 - make DCR for John and MinJun
4/9 - weld to the deck plate - direction from Minkoo. </t>
  </si>
  <si>
    <t>3/26 - missing in 7 locations. TSI to check what crate it is located, and will talk with BMC 
4/9/24 - TSI can not locate the guardrail. Photos of the material on site per TSI</t>
  </si>
  <si>
    <t xml:space="preserve">4/9 - TSI to work with BMC to get this closed </t>
  </si>
  <si>
    <t>BOM: 
Material Concerns - Hose connectors (266)</t>
  </si>
  <si>
    <t xml:space="preserve">Updated Model </t>
  </si>
  <si>
    <t>Line 2 - ISOs - Table of Contents</t>
  </si>
  <si>
    <t>Line 2 - Mixer Supports - Called for m10 bolts, m12 was being used</t>
  </si>
  <si>
    <t>2/13 - Netzsch received, still waiting on the EMF cables 
2/20 - PCE need EMF cables in a couple weeks
3/5 - march 8th in korea, then air freight. March 15-18th arrival on site 
3/12 - TSI checking to see if the material will be on the 18th 
3/26 - material to be on site the 3/28 or 3/29
4/2 - material now to be on site 4/5
4/9 - material onsite PCE reaching out to TSI to go through together</t>
  </si>
  <si>
    <t>Continue work or need direction if this needs to be fixed. Last told to leave it as is 
4/9 - closed per the direction of Ultium (Jang)</t>
  </si>
  <si>
    <t>4/9 - tray components still working together.</t>
  </si>
  <si>
    <t>4/9 - working through this together, address the shortages for line 1 and to get ahead for lines 2-4</t>
  </si>
  <si>
    <t xml:space="preserve">4/9 - TSI to procure bins, starting wire pull in next week  </t>
  </si>
  <si>
    <t xml:space="preserve">4/9 - confirm weekly </t>
  </si>
  <si>
    <t xml:space="preserve">4/9 - meeting tomorrow to discuss and will follow up with results </t>
  </si>
  <si>
    <t xml:space="preserve">Cables on the Light Screens </t>
  </si>
  <si>
    <t>Dimensions for the rack to rack conveyors</t>
  </si>
  <si>
    <t xml:space="preserve">Cowintech to upload by today - will send link </t>
  </si>
  <si>
    <t>TSI to confirm RIO Panel Locations Cathode 1F Lines 1 &amp; 2</t>
  </si>
  <si>
    <t xml:space="preserve">Upper Rail Torque Value - Want to Reduce to 60 ----&gt; now 50 </t>
  </si>
  <si>
    <t>Safety Fence - Area 200</t>
  </si>
  <si>
    <t>1/3/2024 now 1/17/24 now 2/14/24 now 4/26/24</t>
  </si>
  <si>
    <t>Rack Sensors</t>
  </si>
  <si>
    <t>Conti Elec - FA</t>
  </si>
  <si>
    <t xml:space="preserve">New people bringing the rack sensors from Korea </t>
  </si>
  <si>
    <t>Outdoor Fan Additional Devices - Flow Meter, Auto Valve, Duct Dampers, Pressure Sensors</t>
  </si>
  <si>
    <t xml:space="preserve">Direction on Breakers for Cathode LP Panels </t>
  </si>
  <si>
    <t>Superior/GM</t>
  </si>
  <si>
    <t xml:space="preserve">Temp Wall </t>
  </si>
  <si>
    <t>Chemical Injection System - Cooling Towers</t>
  </si>
  <si>
    <t>Changes needed for the Waste Tank &amp; NMP Tank</t>
  </si>
  <si>
    <t>Cathode 1st Floor East Wall Penetration for SRP Conduit</t>
  </si>
  <si>
    <t>Anode &amp; Cathode - PD / BTM Mixers - Detail drawings for trim around base, material on site (not polished)</t>
  </si>
  <si>
    <t>Slurry Feed Vessel – GAD #3 – Bent Leg – Repair parts are on site, DCR to follow for Financial Approval</t>
  </si>
  <si>
    <t>Anode &amp; Cathode Top Coaters – Drip Pans covering conduit holes in deck plate</t>
  </si>
  <si>
    <t>Cathode Back Coater – Need SUS plate continued in order to set Drip Pan for GAD #12 sits over “missing row” by a few inches</t>
  </si>
  <si>
    <t>Insulation Transfer Tanks (GAD #11, 12) – Not on wheels, how are these being anchored?</t>
  </si>
  <si>
    <t xml:space="preserve">3/26 - all material on site? 
4/2 - fence, VDLs, stocker crane on site. Conveyor and platforms still not on site 
4/9 - all container information is shared. Follow up with Matias 
4/16 - material in the rail yard </t>
  </si>
  <si>
    <t xml:space="preserve">Labeling on the crates and shipping information </t>
  </si>
  <si>
    <t xml:space="preserve">Safety Fence Shims - Taking from cathode to complete Anode </t>
  </si>
  <si>
    <t xml:space="preserve">Profinet Cables - System to System </t>
  </si>
  <si>
    <t xml:space="preserve">4/9 - on hold, Jang to confirm with Minkoo/production
4/16 - conti to weld for PCE to complete their work </t>
  </si>
  <si>
    <t xml:space="preserve">4/16 - TSI got a quote on this and will buy it </t>
  </si>
  <si>
    <t>Motor Terminations on the Junction Boxes</t>
  </si>
  <si>
    <t>2/13 - currently 3 week out, using same as UC2
2/20 - in the works 
2/27 - order in and waiting on material - 10 day delivery expected 3/8
3/5 - TSI to provide update
3/12 - fabricated locally, latest date is 3/25
3/18 - 2 out of 4 have arrived on site 
3/19 - first 2 on site are wrong orientation, dimensions are off. TSI looking into refab
3/26 - vendor will take back and rework. BMC will be delayed next week, as well as Conti M
4/2 - dates to be provided for the other 2 drip pans being reworked 
4/9 - all four to be here on the 4/19, and possibly two here this friday 4/12
4/16 - two arrived and remaining two on friday</t>
  </si>
  <si>
    <t xml:space="preserve">TSI requesting SUS plate installation at room transitions </t>
  </si>
  <si>
    <t>Anode 2F - SIO Hopper Platform - Missing "Check Plate &amp; Hardware"</t>
  </si>
  <si>
    <t>Installation Transfer Tanks - Cathode</t>
  </si>
  <si>
    <t>GAD's needed for corridor panels (tanks &amp; heaters)</t>
  </si>
  <si>
    <t>ME Booths - calling for 100amp single breaker - Direction is 100amp</t>
  </si>
  <si>
    <t xml:space="preserve">Conti to submit DCR in regards to both open issues for Dunham
3/7 - need to figure out if the ME Booths are in at UC3, OEM and contractor not decided yet per Dongchan Kim
3/14 - ME booths are in, still not sure on who OEM and contractor. Sharing details with all possible OEMs, and receive as much information by 3/18
3/28 - waiting for equipment to arrive to make the decision
4/4 - CK solution is the OEM, need the size of the breaker. 
4/11 - Conti to get a lead time
4/18 - temp plan is in the works, delivery time is 7/22 for the panel. Direction is 100amp </t>
  </si>
  <si>
    <t xml:space="preserve">Due in 1 week 
4/4 - Avaco to provide by 4/5
4/18 - Avaco to upload CAD layout tonight </t>
  </si>
  <si>
    <t>EMF Touch Panel Locations</t>
  </si>
  <si>
    <t>Handrail removal on the anode line 1 top side to move coater drive panel 100mm towards left side(coater corridor)</t>
  </si>
  <si>
    <t>Insulation coater panel install schedule is needed as insulation coater panels on cathode can be brought in and positioned without SUS-plate work interruption because it is to be positioned on 2F for the top side and 1.5F on the back side</t>
  </si>
  <si>
    <t>Management to decide by next Tuesday on the shipping, if delayed the earliest on site would be august 
3/19 - making a decision May 15th on FOB
4/2 - John to follow up with Matias
4/9 - towers wont be delivered until August earliest. 
4/23 - closing but will reopen once it becomes an issue</t>
  </si>
  <si>
    <t>Procurement of the CDA Line (Lines 2-4)</t>
  </si>
  <si>
    <t xml:space="preserve">Facility group or falling on process. Facility working on this, making sure Wooshin gets all the correct information 
3/19 - waiting on information from JEG IPD, waiting on response from Jang pill Oh and Bruce 
3/26 - Bruce IPD PM to email PO to Conti/GM/IICC
4/9 - Wooshin to provide feedback, timing, and IPD to provide material. Follow up 4/16
4/16 - Wooshin to have cable schedule later this week
4/23 - wooshin to provide 4/24 after shift. Conti has the cut sheets as of now </t>
  </si>
  <si>
    <t xml:space="preserve">Equipment can not slip 
3/26 - Avaco to double check this item 
4/2 - Avaco believes the crates are on site, ASI to confirm 
4/9 - Gunn to confirm with TSI it is onsite 
4/16 - bridge conveyor held in detroit currently. ASI reached out about the port conveyors and material is not in the yard. 
4/23 - still having issues with shipping documents </t>
  </si>
  <si>
    <t>YK to check on this 
4/2 - material to be onsite end of April 
4/5 - JEG needs it by 4/16, current arrival time is 4/30
4/9 - material arriving 4/20 on site per YK Park 
4/16 - material will not be onsite until the week of the 29th 
4/23 - Anode material now arriving 4/25</t>
  </si>
  <si>
    <t xml:space="preserve">New manual valves added. Future lines or every line required
4/23 - JEG has quote in for manual valves. Pending financial approval </t>
  </si>
  <si>
    <t xml:space="preserve">Flushing scope of work </t>
  </si>
  <si>
    <t>Define scope changes for HOB</t>
  </si>
  <si>
    <t>Schedule walk for corridor (3/15 - complete). Install delayed to 3/25 when piping design is complete 
4/2 - Anode tank installed to current TSI layout, TSI to confirm there is not a change 
4/16 - top coater there is an issue 
4/23 - TSI to fill out DCR</t>
  </si>
  <si>
    <t xml:space="preserve">4/23 - AMS finalizing the work and IICC to send approval to proceed </t>
  </si>
  <si>
    <t xml:space="preserve">4/16 - currently only have 50% of the fence
4/23 - material currently being held in detroit </t>
  </si>
  <si>
    <t xml:space="preserve">4/23 - jeff wallace to confirm </t>
  </si>
  <si>
    <t>Minkoo/Rishit</t>
  </si>
  <si>
    <t>Minkoo to provide formal direction</t>
  </si>
  <si>
    <t>Avaco/Cowintech</t>
  </si>
  <si>
    <t xml:space="preserve">Check Sheets - Two week delay as of now </t>
  </si>
  <si>
    <t xml:space="preserve">Electrical Panels Interference with fence install </t>
  </si>
  <si>
    <t>New platform feet - need drawings and plan</t>
  </si>
  <si>
    <t xml:space="preserve">Missing two upper rail stops </t>
  </si>
  <si>
    <t>Missing UHMW Hold down bolts</t>
  </si>
  <si>
    <t xml:space="preserve">Rack ports - Adjustable feet </t>
  </si>
  <si>
    <t>1. Cathode 2F, Line #2 – Black and Yellow cover plates are way too small for opening. 
a. Covers are smaller than Line #1 (1850mm vs 1805mm?) – Manufacturing issue?  Modifications or re-manufacture?</t>
  </si>
  <si>
    <t xml:space="preserve">Cowintech working with ASI making sure the right stuff is coming in the building </t>
  </si>
  <si>
    <t xml:space="preserve">New shims to arrive next Tuesday replacing the cathode </t>
  </si>
  <si>
    <t xml:space="preserve">4/23 - identify and use line 2 until TSI can find material </t>
  </si>
  <si>
    <t xml:space="preserve">BMC added the two pieces to get by right now. Still need an answer </t>
  </si>
  <si>
    <t xml:space="preserve">Anode was installed. Starting to pull wire, Conti to confirm cathode </t>
  </si>
  <si>
    <t xml:space="preserve">4/23 - wont be installed until July </t>
  </si>
  <si>
    <t xml:space="preserve">Conti owns pump install 
4/23 - conti proceeding with install currently </t>
  </si>
  <si>
    <t xml:space="preserve">Waiting on plan, and budget approval to look at future steps 
3/26 - conti to send Jang the welding sheets
4/9 - once complete will turn it over to Jang 
4/23 - conti building their weld sheets right now. </t>
  </si>
  <si>
    <t xml:space="preserve">Missing parts prepared by 4/20. List provided tomorrow, work completed no later than the 4/20 
4/11 - modifications are complete, the switch is the last remaining part. Grouting company on site later next week  
4/25 - parts coming today and starting to work on it next week. Currently in training </t>
  </si>
  <si>
    <t xml:space="preserve">Duct work for NnD Bridge Conveyor </t>
  </si>
  <si>
    <t xml:space="preserve">Drawings for Cathode </t>
  </si>
  <si>
    <t xml:space="preserve">ASI to review folders and report back </t>
  </si>
  <si>
    <t xml:space="preserve">Clearing the floor for layout at L&amp;S, and A1-A3 conveyors </t>
  </si>
  <si>
    <t xml:space="preserve">Cathode 1-1 Roll Press - Induction Panel - Need CIS to sign off </t>
  </si>
  <si>
    <t xml:space="preserve">John to issue to IICC then will need to be quoted. MEC needs to give us a design
4/23 - still waiting on some information from MEC, once received and new design is signed off we IICC will receive  
4/30 - still waiting/on hold for now </t>
  </si>
  <si>
    <t>4/9 - daejin to provide load rating for the structure 
4/16 - platform is at 96% capacity. Minkoo to ask for updated load rating
4/23 - norris working on a quote for this work.
4/30 - just needs financial approval to proceed</t>
  </si>
  <si>
    <t>DCI</t>
  </si>
  <si>
    <t xml:space="preserve">3/26 - John escalated this and is waiting on a response from Hirano (Leadership). 
4/2 - LG and Hirano are discussing this 
4/9 - ETA on site?? 
4/23 - currently a quote out there, has hirano ordered? 
4/30 - ultium to order. </t>
  </si>
  <si>
    <t>All OEM</t>
  </si>
  <si>
    <t>Outside Duct System</t>
  </si>
  <si>
    <t>4/30 - arriving 5/2</t>
  </si>
  <si>
    <t xml:space="preserve">Gunn to send formal email to ASI/IICC by EOB 4/9
4/16 - connection is going to need to be reworked. Kiju and Avaco to have a discussion 
Panels still need to be moved in 200 by IPD 
4/30 - new parts arriving on site 5/6 </t>
  </si>
  <si>
    <t xml:space="preserve">Lifitng Fixture Capacity </t>
  </si>
  <si>
    <t>Coater Schneider Electric UPS lockout placard and RTSO support</t>
  </si>
  <si>
    <t>CDA install plan</t>
  </si>
  <si>
    <t xml:space="preserve">Routing Information for CDA to control valve </t>
  </si>
  <si>
    <t xml:space="preserve">AGV port SUS plate layout needed </t>
  </si>
  <si>
    <t>Daejin/FA</t>
  </si>
  <si>
    <t>GAD #12 on cathode back coater 
4/30 - email from cliff</t>
  </si>
  <si>
    <t xml:space="preserve">Anode equipment to be placed per TSI
4/2 - need email confirmation the drawing is frozen and clear to proceed
4/9 - drawings frozen on the 3/29 drawing. Electrical panels were not on the drawing and will be separate 
4/23 - TSI and Ultium reviewing tomorrow morning. End of the week answer due 4/26
4/30 - written authorization to proceed from TSI </t>
  </si>
  <si>
    <t>Cowintech to provide list by tomorrow 
4/23 - loop and system to system be here Thursday 4/25
4/30 - currently in Detroit</t>
  </si>
  <si>
    <t>Conti M/BMC</t>
  </si>
  <si>
    <t xml:space="preserve">Understand the extra material - overall plan &amp; storage site </t>
  </si>
  <si>
    <t xml:space="preserve">More material requried - 1/0 AWG cable </t>
  </si>
  <si>
    <t xml:space="preserve">Water heater hookups - flexible connection or hard piped </t>
  </si>
  <si>
    <t xml:space="preserve">Double checking and will let Conti know 
5/2 - duct work to arrive 5/6 </t>
  </si>
  <si>
    <t xml:space="preserve">Once CIS signs off we can officially close 
5/2 - CIS to not sign off on this item. Conti installed to the drawings, and cant continue until the grouting is complete. E&amp;L waiting on pump to arrive, currently delaying the project </t>
  </si>
  <si>
    <t xml:space="preserve">4/30 - wall called out on the drawing and just needs to be uploaded to CR
5/7 - Anode uploaded, cathode next week. Follow up 5/17 </t>
  </si>
  <si>
    <t xml:space="preserve">5/7 - conti to bring these items in and get into position </t>
  </si>
  <si>
    <t>4/23 - they were not in the crates. Being refabbed, confirming ETA next week 
4/30 - arriving 5/6 
5/7 - arriving on site this afternoon</t>
  </si>
  <si>
    <t>4/30 - arriving 5/6 
5/7 - arriving on site this afternoon</t>
  </si>
  <si>
    <t>5/7 - Avaco to provide 5/10</t>
  </si>
  <si>
    <t>Planning to install before the 90% 
5/7 - ghafari pulled ahead and should see the 90% on CR</t>
  </si>
  <si>
    <t>Dust collector locations - Have the locations changed? Second Floor</t>
  </si>
  <si>
    <t xml:space="preserve">Hirano/Ultium </t>
  </si>
  <si>
    <t>Looking at after the whiteboard meeting 5/8</t>
  </si>
  <si>
    <t xml:space="preserve">Labelers - What is going to be refab work? </t>
  </si>
  <si>
    <t>Cables needed for temp sensors in main mixer motor enclosures</t>
  </si>
  <si>
    <t xml:space="preserve">Review once the first one is installed so TSI can review 
4/9 - proceed with Line 1 only 
4/16 - mazzella is making modifications
5/7 - waiting financial approval per BMC </t>
  </si>
  <si>
    <t xml:space="preserve">not going to install none polished. TSI and LG working together. Drawing uploaded tomorrow 
4/23 - BMC to review drawings 
5/7 - Ultium to complete themselves due to financial reasoning </t>
  </si>
  <si>
    <t>Fire proofing and labeling - All penetrations need to get fire proofed and labeled going through IMP wall</t>
  </si>
  <si>
    <t xml:space="preserve">5/7 - hard piped </t>
  </si>
  <si>
    <t xml:space="preserve">Ultium to share Line 2 Design Freeze process and milestone dates </t>
  </si>
  <si>
    <t>Jang/Minkoo</t>
  </si>
  <si>
    <t xml:space="preserve">Arriving next Wednesday 5/1
5/2 - Avaco stated they are here, and Conti/Avaco will go to the field to review 
5/9 - cables are arriving tomorrow per Avaco. Sensors are here </t>
  </si>
  <si>
    <t xml:space="preserve">5/2 - shipper issue, ETA now 5/6 
5/9 - material (sensors and cables) arriving tomorrow per Avaco. </t>
  </si>
  <si>
    <r>
      <t xml:space="preserve">Rack Sensors &amp; </t>
    </r>
    <r>
      <rPr>
        <strike/>
        <sz val="12"/>
        <rFont val="Calibri"/>
        <family val="2"/>
        <scheme val="minor"/>
      </rPr>
      <t xml:space="preserve">Hardware </t>
    </r>
  </si>
  <si>
    <r>
      <t xml:space="preserve">Slide deck sensor &amp; </t>
    </r>
    <r>
      <rPr>
        <strike/>
        <sz val="12"/>
        <rFont val="Calibri"/>
        <family val="2"/>
        <scheme val="minor"/>
      </rPr>
      <t>Hardware</t>
    </r>
  </si>
  <si>
    <t xml:space="preserve">3/5 - rack to the blower fan. 
3/12 - follow up with VEC - discuss with Chad asap 
3/29 - only done at UC1 when they had part of the coater package. Don/Chad/IICC having conversations 
4/2 - John Maclean will talk to Jack 
4/23 - schedule meeting with all parties to get aligned - IPD, Don, IICC
5/14 - GM sent email to IICC team to review </t>
  </si>
  <si>
    <t xml:space="preserve">3/5 - who is supplying, locations for sensors. Jay Chul waiting on an answer 
3/12 - feedback from Conti all good then close
3/19 - onsite meeting to evaluate location, supplied material was not enough. Walk Thursday 3/21
3/26 - waiting for DCI to be on site to get the exact locations of the humidity sensors. Completion time is 2-4 weeks before red tag. Follow up  
5/7 - conti received all locations and will run cable to these locations. Rishit to follow up with DCI
5/14 - rishit and jaycheol have been in contact with DCI </t>
  </si>
  <si>
    <t xml:space="preserve">Line #1 - Cathode 5/6 on site
Line #2 - Anode and cathode 5/20 on site
3/26 - BMC to submit DCR, Daejin pre cut plate has misalignments. Likely to occur 15 more times. SUS plate underneath roll leveling equipment unable to be anchored - DCR to Minjun Kwak 
4/2 - getting revised drawing from Hirano per Kwak 
4/9 - plate should be on site 5/16. 
4/30 - arriving in detroit on 5/6 - priority shipping needed 
5/7 - Jang to provide update from Matias 
5/14 - material arrived yesterday, now receiving crate numbers to bring in material </t>
  </si>
  <si>
    <t>Direction was given by Wooshin to pull material from Line #2
4/9 - close once line 2 material is onsite 
5/14 - arrival on site once the rail yard is open</t>
  </si>
  <si>
    <t>4/9 - follow up next week on the 16th 
4/16 - Anode only, nothing on cathode right now 
5/14 - pending financial approval</t>
  </si>
  <si>
    <t>4/23 - Line 1 approved to proceed. Two week lead time on material 
4/23 - hangers to start installation 4/25 
4/30 - GM/IICC speaking 
5/7 - financial approval needed for lines 2-4
5/14 - pending financial approval to proceed</t>
  </si>
  <si>
    <t xml:space="preserve">Field order not issued 
5/7 - execution to speak with Alan T about moving these panels 
5/14 - pending IPD financial approval </t>
  </si>
  <si>
    <t>4/30 - who is coming and what is the support like 
5/14 - GM and schneider to walk after this meeting. Will help get more information</t>
  </si>
  <si>
    <t xml:space="preserve">No Slot Numbers - Bus &amp; Window </t>
  </si>
  <si>
    <t>Superior (Tyler Evans)</t>
  </si>
  <si>
    <t>Missing Material - List of material being held in the yard</t>
  </si>
  <si>
    <t>Lifting Fixture Lower Frame</t>
  </si>
  <si>
    <t>Panel PLF6-1-2 only has 20A breakers and 2 15A breakers. This does not match the panel schedule</t>
  </si>
  <si>
    <t xml:space="preserve">BTM Mixers Cathode RPM sensors and infrared temp sensor connections </t>
  </si>
  <si>
    <t>5/7 - TSI to provide information this Thursday 5/9 
5/14 - TSI to send email out to PCE/IICC</t>
  </si>
  <si>
    <t xml:space="preserve">5/14 - design freeze by 5/24 per Jang </t>
  </si>
  <si>
    <t>Panel Layout - Sitting inside Duct Work</t>
  </si>
  <si>
    <r>
      <t xml:space="preserve">Need confirmed delivery dates &amp; up to date drawings.  
1/26 - in person meeting. With Mazella visiting.  
1/30 - Anode 1-2, 1-3 beams to short. Cathode - all beams 2ft to long. Touch up paint - get with skyline
2/6 TSI headquarters reviewing and will report out
2/20 - BMC pushing to get schedule on arrival dates 
2/27 - 5 weeks from 2/26 - ETA 3/18 for Lines 2 &amp; 3 monorail 
Lines 2 and 3: electric hoist 6/30, 
3/18 - </t>
    </r>
    <r>
      <rPr>
        <sz val="12"/>
        <color theme="1"/>
        <rFont val="Calibri"/>
        <family val="2"/>
        <scheme val="minor"/>
      </rPr>
      <t xml:space="preserve">rail on-site by 3/31 for Lines 2 &amp; 3
3/26 - material on site now 4/8. Mazzella to be on site 4/9 to go through material. Drawings before to do layout and abatement 
</t>
    </r>
    <r>
      <rPr>
        <sz val="12"/>
        <color rgb="FFFF0000"/>
        <rFont val="Calibri"/>
        <family val="2"/>
        <scheme val="minor"/>
      </rPr>
      <t xml:space="preserve">4/2 - information to be released this week, Juno to send email on exact date </t>
    </r>
    <r>
      <rPr>
        <sz val="12"/>
        <rFont val="Calibri"/>
        <family val="2"/>
        <scheme val="minor"/>
      </rPr>
      <t xml:space="preserve">
4/9 - material to be here tomorrow. Layout release 4/11 afternoon, Mazzella to be on site tomorrow to help sort material.
4/16 - waiting for ETA on truck arrival, TSI to confirm if not here by tomorrow
4/23 - sway bracing delivery this week - Juno to confirm and send out email  
4/30 - need the sway clamps and end stops. Hoping to be here 5/6. 
5/7 - truck arrived yesterday, unsure what material is. All material here 5/9 for Line 1 End of June Line 2&amp;3 air hoist. 
5/14 - sway bracing and hardware still missing. TSI is aware</t>
    </r>
  </si>
  <si>
    <t>5/14 - Waiting for approval to proceed</t>
  </si>
  <si>
    <t>Line #1 &amp; Line #2:  BMC needs more M20x240 chemical anchors
a.	66 to finish Line #1 - cathode 
b.	300 for Line #2</t>
  </si>
  <si>
    <t xml:space="preserve">4/30 - updated schedule tomorrow 5/3
5/7 - 
5/14 - TSI fixed </t>
  </si>
  <si>
    <t>4/9 - waiting on approval to release it per TSI
4/23 - new model soon
4/30 - by 5/6
5/7 - sent from Korea 5/9 and TSI to review once received and send over 5/17. As of now follow the 4/11 model per TSI. 
5/14 - received line 2 today</t>
  </si>
  <si>
    <t xml:space="preserve">Scrap piping material - crate/tarp </t>
  </si>
  <si>
    <t>5/14 - main. To takeover this material</t>
  </si>
  <si>
    <t xml:space="preserve">5/14 - TSI to provide dimensions of datum </t>
  </si>
  <si>
    <t xml:space="preserve">Additional 6" hole - Core hole Anode side </t>
  </si>
  <si>
    <t xml:space="preserve">Line 2 cable schedule date </t>
  </si>
  <si>
    <t>Encoder cables for the PUA/PUB panels</t>
  </si>
  <si>
    <t>Anse</t>
  </si>
  <si>
    <t xml:space="preserve">Insulation coater panel location - interference with sprinkler line under the mezz </t>
  </si>
  <si>
    <t>Daejin to provide timing for Coater line 2 top stage modifications</t>
  </si>
  <si>
    <t xml:space="preserve">3/13 - Jumbo Roll RGV cad layout. Avaco to upload today 
4/9 - conveyor bridge from Jumbo Roll 1 to 2. -------&gt; Received 
4/16 - input foil conveyor still waiting on.....Avaco to provide by End of the Month 
4/30 - received Anode, missing cathode. Anode and cathode CAD layouts for input foil conveyor
5/7 - foil stocker and jumbo roll 1 need to be updated. Avaco is currently updating in the headquarters. Install manuals do not show anything for the jumbo roll. Rack sensors no information - update tomorrow from Avaco by email
5/21 - avaco going off schedule they provided, missed dates as of now 
5/14 - need final update from Avaco </t>
  </si>
  <si>
    <t xml:space="preserve">4/23 - nothing received from avaco as of now. 
5/7 - DHL delivery was yesterday, new ETA is Friday 5/10. Will delay Jumbo Roll #2 without this equipment, if rail is installed will need to go another route 
5/14 - sensors arrived yesterday 5/13, Avaco is reviewing and conti to receive later today. Cables arrived in the yard as well. Conti to review 
5/21 - CPS later on per avaco. Provide answer after this meeting </t>
  </si>
  <si>
    <t>4/23 - direction on end point. Drawing today or tomorrow per Minkoo/Daejin
5/14 - will be an extra per BMC, budget to be established
5/21 - layout received, now financial approval needed</t>
  </si>
  <si>
    <t xml:space="preserve">5/21 - meeting later today to discuss </t>
  </si>
  <si>
    <t xml:space="preserve">AGV Port - Touch Box Panels - Packing List </t>
  </si>
  <si>
    <t>5/21 - material in the rail</t>
  </si>
  <si>
    <t xml:space="preserve">Avaco stated their fixture will arrive 5/22
5/21 - material will be on site today per Avaco </t>
  </si>
  <si>
    <t xml:space="preserve">5/21 - conti fire removed sprinkler line, and placed panel back into position. </t>
  </si>
  <si>
    <t xml:space="preserve">5/21 - install the revised fabrication piping per Ultium </t>
  </si>
  <si>
    <t xml:space="preserve">Compressed Air - Tie Ins : No Access to get to tie in points </t>
  </si>
  <si>
    <t>Anode Line 2 Centerline - Average 10mm off, most is 20mm</t>
  </si>
  <si>
    <t>5/21 - 37 pieces have to move</t>
  </si>
  <si>
    <t>Need full list of crates for line 2 for misc. electrical material</t>
  </si>
  <si>
    <t>5/7 - direction to use line 2 material for now 
5/14 - replacement material (Anode) arriving 5/16 
5/21 - air freight was delayed, now to receive this Friday 5/24</t>
  </si>
  <si>
    <t xml:space="preserve">Reset Buttons for Mixer Stocker Cranes #2 Missing - Cathode </t>
  </si>
  <si>
    <t>TSI to give crate information to BMC 
4/30 - more anchors arriving 5/6 
5/7 - material arriving 6/15 with line 2 equipment. Damage equipment 1-3 will ship end of June FOB 6/30, arrive August 8/15….BMC need by date?</t>
  </si>
  <si>
    <t xml:space="preserve">Line 2 Missing Equipment - FOB 5/30 
Mixer &amp; Corridor </t>
  </si>
  <si>
    <t>2-1 Mixer Dumping Hopper Tank Install - Print to reflect the change
GAD #44 - Pre Mixer dumping hopper - Move East 50mm</t>
  </si>
  <si>
    <t>Cathode Gantry - potential interference : Need to move south 30-50mm</t>
  </si>
  <si>
    <t xml:space="preserve">5/14 - conti fire working on getting the labels
5/21 - labels have been defined and Conti has the label </t>
  </si>
  <si>
    <t xml:space="preserve">Feed Vessel moves on the top coater </t>
  </si>
  <si>
    <t xml:space="preserve">PADs for Line 2 </t>
  </si>
  <si>
    <t xml:space="preserve">4/16 - currently being decided on
4/23 - meeting Thursday with Ultium/contractor. VEC needs design, and parts for install. 
4/30 - no design yet, or OEM at this time. Update next week, contract to come from ultium main.
5/14 - waiting to see what material will be provided to VEC, follow up next week 
5/28 - still waiting to get issued </t>
  </si>
  <si>
    <t xml:space="preserve">3/26 - waiting on conti to provide cable lengths, then hirano will provide 
4/2 - wallace to send informaton to Hirano
4/9 - hirano to start a month before RTSO. Need complete ASAP
4/16 - have all of UC2 updated placards for reference. Will need to be given to us from Hirano, they stated a month before RTSO
5/7 - follow up 6/15 - Hirano 
5/14 - jayden to be the hirano electrical engineer who will make the placards 
5/28 - jayden will start working on these shortly </t>
  </si>
  <si>
    <r>
      <rPr>
        <strike/>
        <sz val="12"/>
        <color theme="1"/>
        <rFont val="Calibri"/>
        <family val="2"/>
        <scheme val="minor"/>
      </rPr>
      <t>Hardware</t>
    </r>
    <r>
      <rPr>
        <sz val="12"/>
        <color theme="1"/>
        <rFont val="Calibri"/>
        <family val="2"/>
        <scheme val="minor"/>
      </rPr>
      <t xml:space="preserve"> and Cables,</t>
    </r>
    <r>
      <rPr>
        <strike/>
        <sz val="12"/>
        <color theme="1"/>
        <rFont val="Calibri"/>
        <family val="2"/>
        <scheme val="minor"/>
      </rPr>
      <t xml:space="preserve"> and Protective Sheeting</t>
    </r>
    <r>
      <rPr>
        <sz val="12"/>
        <color theme="1"/>
        <rFont val="Calibri"/>
        <family val="2"/>
        <scheme val="minor"/>
      </rPr>
      <t xml:space="preserve"> - Slide Deck 
Maintenance Deck Sensor &amp; Rack Sensors </t>
    </r>
  </si>
  <si>
    <t>Follow up the 4/23
4/23 - wrong size breakers, Conti reaching out to Tyler evans 
4/30 - Superior looking into these and getting them completed so Conti can terminate 
5/7 - superior stated the breakers are adjustable. Need separate meeting to discuss with Superior on this matter
5/14 - waiting on information from Superior electric 
5/21 - bring up at 3pm meeting today
5/28 - will turn into DCR. Scope to be defined</t>
  </si>
  <si>
    <t xml:space="preserve">5/14 - Gm and CIS working together for fabrication. 
5/21 - design is complete, and need to fabricated. CIS sending new labeler 
5/28 - no refab is needed, labeler is being air freight to site. No ETA at this time </t>
  </si>
  <si>
    <t xml:space="preserve">5/21 - hirano to replace cut cable. Will become a port instead of a hard term. Cables to be air freight this week, hirano to terminate 
5/28 - devices coming from Japan. Hirano to terminate. Conti to leave ends on </t>
  </si>
  <si>
    <t xml:space="preserve">Line 2 Anode top built without hoist rail, handrails
5/21 - just need to figure out the handrail
5/28 - safety to take a look at it and respond with an answer </t>
  </si>
  <si>
    <t xml:space="preserve">Coil Piping - Cathode - Original fab was 3 pieces - Added additional control valves </t>
  </si>
  <si>
    <t xml:space="preserve">No Cables provided for the ME Booths - Talk after board meeting </t>
  </si>
  <si>
    <t xml:space="preserve">Line 2 Coater Panels - Conti to review </t>
  </si>
  <si>
    <t xml:space="preserve">4/23 - BMC sent the information to TSI to look at 
4/30 - leaving BMC temporary plate on there 
5/7 - TSI could procure but material would be onsite 1 month from now minimum. Look at BMC options, and will delay gantry install 
5/14 - TSI and ultium talking 
5/28 - IICC to quote and supply </t>
  </si>
  <si>
    <t xml:space="preserve">5/28 - BMC provided TSI information and it was corrected </t>
  </si>
  <si>
    <t xml:space="preserve">Connectors for Hoods </t>
  </si>
  <si>
    <t>Approval for FMG needed 
5/14 - pending financial approval 
5/28 - FMG onsite tonight 5/28</t>
  </si>
  <si>
    <t>2000ft required 
5/7 - PCE to use line 2 material for now, material will need to be replaced 
5/14 - TSI working on quotation from local supplier, once received TSI will share with team
5/28 - PCE to take invetory of all #2. PCE to report final count</t>
  </si>
  <si>
    <t xml:space="preserve">5/21 - next week update 5/28
5/28 - PCE to confirm and close </t>
  </si>
  <si>
    <t xml:space="preserve">Stainless Steel Bolts </t>
  </si>
  <si>
    <r>
      <t xml:space="preserve">Revised dimensions of rail location as the SIO dumping hopper has moved to center over hole
</t>
    </r>
    <r>
      <rPr>
        <strike/>
        <sz val="12"/>
        <color theme="1"/>
        <rFont val="Calibri"/>
        <family val="2"/>
        <scheme val="minor"/>
      </rPr>
      <t>SIO Buy Off</t>
    </r>
    <r>
      <rPr>
        <sz val="12"/>
        <color theme="1"/>
        <rFont val="Calibri"/>
        <family val="2"/>
        <scheme val="minor"/>
      </rPr>
      <t xml:space="preserve"> - Financial </t>
    </r>
  </si>
  <si>
    <t>IQC Room - Ceiling, and Furniture in the room</t>
  </si>
  <si>
    <t>2/0 AWG Cable - Need another 280M to get to 890M</t>
  </si>
  <si>
    <t xml:space="preserve">3/7 - Conti reaching out to Dunham (Tyler Evans). Dunham to provide a list 
3/14 - 57 total unordered, all on order. Panels for all areas 100-300. 
3/28 - IICC/Conti discussing after meeting 
4/11 - earliest panel delivery 10 weeks, and latest is 20 weeks. Some will require temp solutions for sample build 
6/4 - early July estimated </t>
  </si>
  <si>
    <t xml:space="preserve">3/26 - delivery time is 8-12 weeks 
4/2 - Kevin to send pictures to David 
4/16 - from ultium safety we will follow the GM standard. Will need to place an order for all locks necessary. John sent the files to Hirano to calculate the amount of locks needed 
4/30 - ultium to purchase these. Working with Hirano 
5/7 - qty defined for information based off U1 &amp; U2. Ultium to figure out pruchase order by next tuesday 5/14. Add 25% to the order, per color 
5/28 - nothing ordered as of now 
6/4 - Rishi is handling this and speaking with the OEMs further this week. Order next week </t>
  </si>
  <si>
    <t xml:space="preserve">4/23 - 8 auto dampers, and 4 humidity sensors currently. Cable matrix by end of the week 4/26
4/30 - received matrix last week, need locations on sensors, and connection list to reflect the matrix 
5/7 - cables pulled for Anode. Electrically complete with the information given. Rishit to follow up with DCI. IPD to take everything that is stand alone 
5/14 - waiting on term location. Rishit to provide information from DCI 
5/21 - no update from DCI, everytihng will be provided by Joongwon. Devices will come later, Rishit believes dampers are on site 
5/28 - Conti as far as they can go. IPD to install late June 
6/4 - procurement and who is responsible for the solenoids? </t>
  </si>
  <si>
    <t xml:space="preserve">Avaco believes it is an IPD issue. ASI could modify the fence panel 
5/7 - Avaco requested IPD
5/14 - pending IPD financial approval 
5/21 - will modify the fence line, and material from korea
6/4 - Avaco redesigning the fence for the duct interference, electrical panels still need to be relocated - IPD scope </t>
  </si>
  <si>
    <t>5/28 - walked with solid platforms, Anode 6-3 and cathode 6-4 
6/4 - JEG to send pricing, close out on OIM</t>
  </si>
  <si>
    <t>6/4 - conti to install regular cat 6</t>
  </si>
  <si>
    <t xml:space="preserve">6/4 - DCR submitted to IICC, interferences with the IPD panels and doorway. </t>
  </si>
  <si>
    <t>Racking for High Pressure Water Heater</t>
  </si>
  <si>
    <t>Light Curtains for Stocker Cranes - Held in Rail</t>
  </si>
  <si>
    <t>Main Mixer Disconnect Switches</t>
  </si>
  <si>
    <t>Motor configurations for VAC pumps, tachmina pumps and hydraulic pumps - Need clarification on Y or D configuration</t>
  </si>
  <si>
    <t xml:space="preserve">4/23 - cable tray fittings arrived today, more tomorrow. Conduit will come next week. 
4/30 - material suppose to be onsite by EOW 5/6 
5/7 - waiting on the remaning fittings. 
5/14 - still a few more shipments 
5/21 - more material received, remaining material arriving later this week.
5/28 - material not received yet, list is small as of now - Close next week?
6/4 - handful of conduits </t>
  </si>
  <si>
    <t xml:space="preserve">6/4 - TSI to send an email on what should be used </t>
  </si>
  <si>
    <t>5/14 - who to provide the breakers? 
5/21 - Superior to provide the breakers
6/4 - PCE to check panel</t>
  </si>
  <si>
    <r>
      <t xml:space="preserve">5/21 - Line 1 is not frozen, line 1 to be released Friday 5/24. Line 2 next week
Line 1 - 5/24 ---&gt; 5/28 release date
Line 2 - 5/31 ---&gt; 5/31 still 
</t>
    </r>
    <r>
      <rPr>
        <b/>
        <sz val="12"/>
        <color theme="1"/>
        <rFont val="Calibri"/>
        <family val="2"/>
        <scheme val="minor"/>
      </rPr>
      <t>Line 1 - release 5/29 for Conti and PCE to follow , frozen per TSI</t>
    </r>
    <r>
      <rPr>
        <sz val="12"/>
        <color theme="1"/>
        <rFont val="Calibri"/>
        <family val="2"/>
        <scheme val="minor"/>
      </rPr>
      <t xml:space="preserve"> 
Line 2 - not released yet, Juno to provide update after todays meeting with Korea 6/5</t>
    </r>
  </si>
  <si>
    <t xml:space="preserve">6/4 - furniture needs to be set so PCE can move forward </t>
  </si>
  <si>
    <t>6/4 - have not been purchased yet by TSI. Need approval and procurement. Update 6/11 from TSI</t>
  </si>
  <si>
    <t>6/4 - TSI to check data sheet, schedule walk by Friday 6/7</t>
  </si>
  <si>
    <t>6/4/2024 now 6/13/24</t>
  </si>
  <si>
    <t xml:space="preserve">5/28 - meeting tomorrow morning at 10am to discuss further with Ultium
6/4 - receive an answer on 6/13 for GADs possibly sooner </t>
  </si>
  <si>
    <t>Back slurry transfer panel 
5/21 - TSI to check and report back 5/31
6/4 - Conti and TSI walking after the meeting to get sign off on this</t>
  </si>
  <si>
    <t>5/21 - cowintech to check and report back 
5/28 - arriving Tuesday 6/4
6/4 - part of the material received. Missing reset button from 8-11</t>
  </si>
  <si>
    <t xml:space="preserve">6/4 - verify if these are the correct connectors </t>
  </si>
  <si>
    <t xml:space="preserve">6/4 - 4 Anode, 2 Cathode needed. TSI to hand over to Conti </t>
  </si>
  <si>
    <t xml:space="preserve">Variable frequency drives for slurry tanks - Go into AC #5 panel </t>
  </si>
  <si>
    <t xml:space="preserve">Cable Tray Layout for Corridor </t>
  </si>
  <si>
    <t>6/4 - TSI to provide layout 6/5</t>
  </si>
  <si>
    <t xml:space="preserve">6/4 - new date arrival is 7/30 </t>
  </si>
  <si>
    <t>Damage Equipment Arrival 1-3 
FOB 6/30
Arrival 8/15 ----&gt; 7/30</t>
  </si>
  <si>
    <t>6/4 - shipped 5/31 at 11:04pm per Yubeen</t>
  </si>
  <si>
    <t xml:space="preserve">6/4 - BMC to look at 6/7, currently not holding up work </t>
  </si>
  <si>
    <t xml:space="preserve">Rotem - OHT hoist - Install information </t>
  </si>
  <si>
    <t xml:space="preserve">6/4 - 14 hoists per line. Kiju to provide qty 6/7 and layout 6/14, rest of material arriving middle of july </t>
  </si>
  <si>
    <t>6/4 - TSI stated they are in their trailer, TSI to contact Jason Bular to receive then close</t>
  </si>
  <si>
    <t xml:space="preserve">5/14 - TSI has to update
5/21 - Ultium to provide direction
6/4 - no update as of now </t>
  </si>
  <si>
    <r>
      <t xml:space="preserve">5/28 - received cathode today. Conti believes there are some issues with current release, need to review with TSI. Anode tomorrow 
6/4 - </t>
    </r>
    <r>
      <rPr>
        <b/>
        <sz val="12"/>
        <color theme="1"/>
        <rFont val="Calibri"/>
        <family val="2"/>
        <scheme val="minor"/>
      </rPr>
      <t>revision supplied by 6/13</t>
    </r>
    <r>
      <rPr>
        <sz val="12"/>
        <color theme="1"/>
        <rFont val="Calibri"/>
        <family val="2"/>
        <scheme val="minor"/>
      </rPr>
      <t xml:space="preserve"> - main mixer SLR filter line 2, and second floor ring blower, anode top coater feed vessel. 
Anode and cathode, rest of the work is frozen per TSI</t>
    </r>
  </si>
  <si>
    <t>TSI sending 335 Hose connectors. Teflon hoses
3/26 - material to be here today or tomorrow per TSI
4/2 - Conti to verify they are correct and that they work with the hose connectors currently on site 
4/9 - TSI list to provide by latest 4/11
5/14 - TSI to provide BOM for line 2 friday 5/17
5/21 - conti to evaluate the BOM 
5/28 - TSI states they have 1-2 shipments, and trying to manage line 2 material. Yubeen to review the DCR
6/4 - update from TSI 6/7, not full list. Line 1 pig launcher will be air freighted and packed in Korea 6/11, then another week to onsite delivery 6/19</t>
  </si>
  <si>
    <t>Crate Numbers for Conveyor #2,3,4</t>
  </si>
  <si>
    <t xml:space="preserve">Fence/AGV Ports interference on back side of the rack with duct and electrical panel </t>
  </si>
  <si>
    <t>TSI/Hirano</t>
  </si>
  <si>
    <t>Transformers that get wired ahead of the drives in the AC5 panel
VFD drives are received - responsibility of either TSI or Hirano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</si>
</sst>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
  </numFmts>
  <fonts count="25" x14ac:knownFonts="1">
    <font>
      <sz val="11"/>
      <color theme="1"/>
      <name val="Calibri"/>
      <family val="2"/>
      <scheme val="minor"/>
    </font>
    <font>
      <b/>
      <sz val="14"/>
      <name val="Arial"/>
      <family val="2"/>
    </font>
    <font>
      <sz val="10"/>
      <name val="Arial"/>
      <family val="2"/>
    </font>
    <font>
      <b/>
      <sz val="18"/>
      <name val="Arial"/>
      <family val="2"/>
    </font>
    <font>
      <b/>
      <sz val="12"/>
      <color theme="1"/>
      <name val="Calibri"/>
      <family val="2"/>
      <scheme val="minor"/>
    </font>
    <font>
      <b/>
      <sz val="12"/>
      <name val="Arial"/>
      <family val="2"/>
    </font>
    <font>
      <b/>
      <sz val="28"/>
      <name val="Arial"/>
      <family val="2"/>
    </font>
    <font>
      <b/>
      <i/>
      <sz val="18"/>
      <name val="Arial"/>
      <family val="2"/>
    </font>
    <font>
      <sz val="12"/>
      <color theme="1"/>
      <name val="Calibri"/>
      <family val="2"/>
      <scheme val="minor"/>
    </font>
    <font>
      <sz val="12"/>
      <name val="Calibri"/>
      <family val="2"/>
      <scheme val="minor"/>
    </font>
    <font>
      <sz val="12"/>
      <color rgb="FF000000"/>
      <name val="Calibri"/>
      <family val="2"/>
      <scheme val="minor"/>
    </font>
    <font>
      <sz val="12"/>
      <color rgb="FFFF0000"/>
      <name val="Calibri"/>
      <family val="2"/>
      <scheme val="minor"/>
    </font>
    <font>
      <sz val="11"/>
      <name val="Calibri"/>
      <family val="2"/>
      <scheme val="minor"/>
    </font>
    <font>
      <strike/>
      <sz val="12"/>
      <name val="Calibri"/>
      <family val="2"/>
      <scheme val="minor"/>
    </font>
    <font>
      <b/>
      <sz val="12"/>
      <name val="Calibri"/>
      <family val="2"/>
      <scheme val="minor"/>
    </font>
    <font>
      <strike/>
      <sz val="12"/>
      <color theme="1"/>
      <name val="Calibri"/>
      <family val="2"/>
      <scheme val="minor"/>
    </font>
    <font>
      <u/>
      <sz val="12"/>
      <color theme="1"/>
      <name val="Calibri"/>
      <family val="2"/>
      <scheme val="minor"/>
    </font>
    <font>
      <sz val="12"/>
      <name val="바탕체"/>
      <family val="1"/>
      <charset val="129"/>
    </font>
    <font>
      <sz val="11"/>
      <color theme="1"/>
      <name val="Calibri"/>
      <family val="2"/>
      <scheme val="minor"/>
    </font>
    <font>
      <b/>
      <sz val="11"/>
      <color theme="1"/>
      <name val="Calibri"/>
      <family val="2"/>
      <scheme val="minor"/>
    </font>
    <font>
      <b/>
      <sz val="14"/>
      <color theme="1"/>
      <name val="Calibri"/>
      <family val="2"/>
      <scheme val="minor"/>
    </font>
    <font>
      <b/>
      <sz val="20"/>
      <color theme="1"/>
      <name val="Calibri"/>
      <family val="2"/>
      <scheme val="minor"/>
    </font>
    <font>
      <b/>
      <i/>
      <sz val="20"/>
      <color theme="1"/>
      <name val="Calibri"/>
      <family val="2"/>
      <scheme val="minor"/>
    </font>
    <font>
      <b/>
      <sz val="11"/>
      <color rgb="FFFF0000"/>
      <name val="Calibri"/>
      <family val="2"/>
      <scheme val="minor"/>
    </font>
    <font>
      <sz val="10"/>
      <color rgb="FF00000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FF33CC"/>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medium">
        <color indexed="64"/>
      </right>
      <top style="thin">
        <color rgb="FF000000"/>
      </top>
      <bottom style="thin">
        <color rgb="FF000000"/>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s>
  <cellStyleXfs count="5">
    <xf numFmtId="0" fontId="0" fillId="0" borderId="0"/>
    <xf numFmtId="0" fontId="2" fillId="0" borderId="0"/>
    <xf numFmtId="0" fontId="2" fillId="0" borderId="0"/>
    <xf numFmtId="0" fontId="17" fillId="0" borderId="0"/>
    <xf numFmtId="0" fontId="18" fillId="0" borderId="0"/>
  </cellStyleXfs>
  <cellXfs count="194">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5" fillId="2"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3" borderId="2" xfId="0" applyFont="1" applyFill="1" applyBorder="1" applyAlignment="1">
      <alignment horizontal="center" vertical="center"/>
    </xf>
    <xf numFmtId="22" fontId="5" fillId="0" borderId="11" xfId="0" applyNumberFormat="1" applyFont="1" applyBorder="1" applyAlignment="1">
      <alignment horizontal="center" vertical="center" wrapText="1"/>
    </xf>
    <xf numFmtId="0" fontId="5" fillId="5" borderId="19" xfId="0" applyFont="1" applyFill="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0" xfId="0" applyFont="1"/>
    <xf numFmtId="0" fontId="0" fillId="0" borderId="0" xfId="0" applyAlignment="1">
      <alignment horizontal="left" vertical="center" wrapText="1"/>
    </xf>
    <xf numFmtId="14" fontId="0" fillId="0" borderId="0" xfId="0" applyNumberFormat="1" applyAlignment="1">
      <alignment horizontal="center" vertical="center"/>
    </xf>
    <xf numFmtId="22" fontId="1" fillId="0" borderId="12" xfId="0" applyNumberFormat="1" applyFont="1" applyBorder="1" applyAlignment="1">
      <alignment horizontal="left" vertical="center"/>
    </xf>
    <xf numFmtId="0" fontId="4" fillId="0" borderId="22" xfId="0" applyFont="1" applyBorder="1" applyAlignment="1">
      <alignment horizontal="left" vertical="center" wrapText="1"/>
    </xf>
    <xf numFmtId="0" fontId="8" fillId="0" borderId="16" xfId="0" applyFont="1" applyBorder="1" applyAlignment="1">
      <alignment horizontal="center" vertical="center" wrapText="1"/>
    </xf>
    <xf numFmtId="0" fontId="8" fillId="0" borderId="1" xfId="0" applyFont="1" applyBorder="1" applyAlignment="1">
      <alignment horizontal="center" vertical="center" wrapText="1"/>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9" fillId="0" borderId="23" xfId="0" applyFont="1" applyBorder="1" applyAlignment="1">
      <alignment horizontal="left" vertical="center" wrapText="1"/>
    </xf>
    <xf numFmtId="164" fontId="8" fillId="0" borderId="1"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165" fontId="8" fillId="0" borderId="1" xfId="0" applyNumberFormat="1" applyFont="1" applyBorder="1" applyAlignment="1">
      <alignment horizontal="center" vertical="center" wrapText="1"/>
    </xf>
    <xf numFmtId="0" fontId="8" fillId="0" borderId="23" xfId="0" applyFont="1" applyBorder="1" applyAlignment="1">
      <alignment horizontal="left" vertical="center" wrapText="1"/>
    </xf>
    <xf numFmtId="0" fontId="8" fillId="0" borderId="18" xfId="0" applyFont="1" applyBorder="1" applyAlignment="1">
      <alignment horizontal="center" vertical="center"/>
    </xf>
    <xf numFmtId="0" fontId="8" fillId="0" borderId="18" xfId="0" applyFont="1" applyBorder="1" applyAlignment="1">
      <alignment horizontal="left" vertical="center" wrapText="1"/>
    </xf>
    <xf numFmtId="0" fontId="8" fillId="0" borderId="18" xfId="0" applyFont="1" applyBorder="1" applyAlignment="1">
      <alignment horizontal="center" vertical="center" wrapText="1"/>
    </xf>
    <xf numFmtId="0" fontId="8" fillId="0" borderId="24" xfId="0" applyFont="1" applyBorder="1" applyAlignment="1">
      <alignment horizontal="left" vertical="center" wrapText="1"/>
    </xf>
    <xf numFmtId="164" fontId="8" fillId="0" borderId="28"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164" fontId="8" fillId="0" borderId="30" xfId="0" applyNumberFormat="1" applyFont="1" applyBorder="1" applyAlignment="1">
      <alignment horizontal="center" vertical="center" wrapText="1"/>
    </xf>
    <xf numFmtId="49" fontId="10" fillId="0" borderId="29" xfId="0" applyNumberFormat="1" applyFont="1" applyBorder="1" applyAlignment="1">
      <alignment vertical="center" wrapText="1"/>
    </xf>
    <xf numFmtId="164" fontId="9" fillId="0" borderId="2" xfId="0" applyNumberFormat="1" applyFont="1" applyBorder="1" applyAlignment="1">
      <alignment horizontal="center" vertical="center" wrapText="1"/>
    </xf>
    <xf numFmtId="164" fontId="9" fillId="0" borderId="26" xfId="0" applyNumberFormat="1" applyFont="1" applyBorder="1" applyAlignment="1">
      <alignment horizontal="center" vertical="center" wrapText="1"/>
    </xf>
    <xf numFmtId="0" fontId="8" fillId="0" borderId="13" xfId="0" applyFont="1" applyBorder="1" applyAlignment="1">
      <alignment horizontal="center" vertical="center" wrapText="1"/>
    </xf>
    <xf numFmtId="164" fontId="8" fillId="0" borderId="14" xfId="0" applyNumberFormat="1" applyFont="1" applyBorder="1" applyAlignment="1">
      <alignment horizontal="center" vertical="center" wrapText="1"/>
    </xf>
    <xf numFmtId="164" fontId="9" fillId="0" borderId="14" xfId="0" applyNumberFormat="1" applyFont="1" applyBorder="1" applyAlignment="1">
      <alignment horizontal="center" vertical="center" wrapText="1"/>
    </xf>
    <xf numFmtId="14" fontId="9" fillId="0" borderId="1" xfId="0" applyNumberFormat="1" applyFont="1" applyBorder="1" applyAlignment="1" applyProtection="1">
      <alignment horizontal="center" vertical="center" wrapText="1"/>
      <protection locked="0"/>
    </xf>
    <xf numFmtId="0" fontId="9" fillId="0" borderId="23" xfId="0" applyFont="1" applyBorder="1" applyAlignment="1" applyProtection="1">
      <alignment horizontal="left" vertical="center" wrapText="1"/>
      <protection locked="0"/>
    </xf>
    <xf numFmtId="0" fontId="8" fillId="0" borderId="27" xfId="0" applyFont="1" applyBorder="1" applyAlignment="1">
      <alignment horizontal="center" vertical="center" wrapText="1"/>
    </xf>
    <xf numFmtId="0" fontId="8" fillId="6" borderId="28" xfId="0" applyFont="1" applyFill="1" applyBorder="1" applyAlignment="1">
      <alignment vertical="top" wrapText="1"/>
    </xf>
    <xf numFmtId="0" fontId="9" fillId="6" borderId="28" xfId="0" applyFont="1" applyFill="1" applyBorder="1" applyAlignment="1">
      <alignment horizontal="center" vertical="center" wrapText="1"/>
    </xf>
    <xf numFmtId="0" fontId="8" fillId="0" borderId="1" xfId="0" applyFont="1" applyBorder="1" applyAlignment="1">
      <alignment horizontal="left" vertical="center"/>
    </xf>
    <xf numFmtId="0" fontId="8" fillId="0" borderId="0" xfId="0" applyFont="1" applyAlignment="1">
      <alignment horizontal="left" vertical="center" wrapText="1"/>
    </xf>
    <xf numFmtId="0" fontId="9" fillId="0" borderId="1" xfId="0" applyFont="1" applyBorder="1" applyAlignment="1">
      <alignment vertical="top" wrapText="1"/>
    </xf>
    <xf numFmtId="0" fontId="8" fillId="0" borderId="23" xfId="0" applyFont="1" applyBorder="1" applyAlignment="1" applyProtection="1">
      <alignment horizontal="left" vertical="center" wrapText="1"/>
      <protection locked="0"/>
    </xf>
    <xf numFmtId="0" fontId="8" fillId="0" borderId="1" xfId="0" applyFont="1" applyBorder="1" applyAlignment="1">
      <alignment vertical="top" wrapText="1"/>
    </xf>
    <xf numFmtId="0" fontId="8" fillId="0" borderId="1" xfId="0" applyFont="1" applyBorder="1" applyAlignment="1">
      <alignment vertical="center" wrapText="1"/>
    </xf>
    <xf numFmtId="0" fontId="11" fillId="6" borderId="1" xfId="0" applyFont="1" applyFill="1" applyBorder="1" applyAlignment="1">
      <alignment vertical="top" wrapText="1"/>
    </xf>
    <xf numFmtId="14" fontId="9" fillId="0" borderId="1" xfId="0" applyNumberFormat="1" applyFont="1" applyBorder="1" applyAlignment="1">
      <alignment horizontal="center" vertical="center" wrapText="1"/>
    </xf>
    <xf numFmtId="0" fontId="9" fillId="6" borderId="1" xfId="0" applyFont="1" applyFill="1" applyBorder="1" applyAlignment="1">
      <alignment horizontal="center" vertical="center" wrapText="1"/>
    </xf>
    <xf numFmtId="164" fontId="9" fillId="0" borderId="0" xfId="0" applyNumberFormat="1" applyFont="1" applyAlignment="1">
      <alignment horizontal="center" vertical="center" wrapText="1"/>
    </xf>
    <xf numFmtId="0" fontId="9" fillId="0" borderId="26" xfId="0" applyFont="1" applyBorder="1" applyAlignment="1">
      <alignment horizontal="left" vertical="center" wrapText="1"/>
    </xf>
    <xf numFmtId="0" fontId="8" fillId="0" borderId="26" xfId="0" applyFont="1" applyBorder="1" applyAlignment="1">
      <alignment vertical="top" wrapText="1"/>
    </xf>
    <xf numFmtId="0" fontId="9" fillId="0" borderId="26" xfId="0" applyFont="1" applyBorder="1" applyAlignment="1">
      <alignment horizontal="center" vertical="center" wrapText="1"/>
    </xf>
    <xf numFmtId="164" fontId="8" fillId="0" borderId="25" xfId="0"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0" borderId="2" xfId="0" applyFont="1" applyBorder="1" applyAlignment="1">
      <alignment horizontal="left" vertical="center" wrapText="1"/>
    </xf>
    <xf numFmtId="0" fontId="9" fillId="0" borderId="23" xfId="0" applyFont="1" applyBorder="1" applyAlignment="1">
      <alignment horizontal="left" vertical="top" wrapText="1"/>
    </xf>
    <xf numFmtId="14" fontId="9" fillId="0" borderId="23" xfId="0" applyNumberFormat="1" applyFont="1" applyBorder="1" applyAlignment="1" applyProtection="1">
      <alignment horizontal="left" vertical="top" wrapText="1"/>
      <protection locked="0"/>
    </xf>
    <xf numFmtId="14" fontId="9" fillId="0" borderId="23" xfId="0" applyNumberFormat="1" applyFont="1" applyBorder="1" applyAlignment="1" applyProtection="1">
      <alignment horizontal="left" vertical="center" wrapText="1"/>
      <protection locked="0"/>
    </xf>
    <xf numFmtId="164" fontId="9" fillId="0" borderId="31" xfId="0" applyNumberFormat="1" applyFont="1" applyBorder="1" applyAlignment="1">
      <alignment horizontal="center" vertical="center" wrapText="1"/>
    </xf>
    <xf numFmtId="0" fontId="11" fillId="0" borderId="1" xfId="0" applyFont="1" applyBorder="1" applyAlignment="1">
      <alignment horizontal="left" vertical="center" wrapText="1"/>
    </xf>
    <xf numFmtId="165" fontId="9" fillId="0" borderId="1" xfId="0" applyNumberFormat="1" applyFont="1" applyBorder="1" applyAlignment="1">
      <alignment horizontal="center" vertical="center" wrapText="1"/>
    </xf>
    <xf numFmtId="0" fontId="9" fillId="0" borderId="14" xfId="0" applyFont="1" applyBorder="1" applyAlignment="1">
      <alignment horizontal="left" vertical="center" wrapText="1"/>
    </xf>
    <xf numFmtId="0" fontId="8" fillId="0" borderId="14" xfId="0" applyFont="1" applyBorder="1" applyAlignment="1">
      <alignment vertical="top" wrapText="1"/>
    </xf>
    <xf numFmtId="0" fontId="9" fillId="0" borderId="14" xfId="0" applyFont="1" applyBorder="1" applyAlignment="1">
      <alignment horizontal="center" vertical="center" wrapText="1"/>
    </xf>
    <xf numFmtId="0" fontId="9" fillId="0" borderId="28" xfId="0" applyFont="1" applyBorder="1" applyAlignment="1">
      <alignment horizontal="left" vertical="center" wrapText="1"/>
    </xf>
    <xf numFmtId="0" fontId="8" fillId="0" borderId="28" xfId="0" applyFont="1" applyBorder="1" applyAlignment="1">
      <alignment vertical="top" wrapText="1"/>
    </xf>
    <xf numFmtId="0" fontId="9" fillId="0" borderId="28" xfId="0" applyFont="1" applyBorder="1" applyAlignment="1">
      <alignment horizontal="center" vertical="center" wrapText="1"/>
    </xf>
    <xf numFmtId="0" fontId="11" fillId="0" borderId="1" xfId="0" applyFont="1" applyBorder="1" applyAlignment="1">
      <alignment vertical="top" wrapText="1"/>
    </xf>
    <xf numFmtId="14" fontId="8" fillId="0" borderId="1" xfId="0" applyNumberFormat="1" applyFont="1" applyBorder="1" applyAlignment="1">
      <alignment horizontal="center" vertical="center" wrapText="1"/>
    </xf>
    <xf numFmtId="14" fontId="8" fillId="0" borderId="18" xfId="0" applyNumberFormat="1" applyFont="1" applyBorder="1" applyAlignment="1">
      <alignment horizontal="center" vertical="center"/>
    </xf>
    <xf numFmtId="0" fontId="4" fillId="0" borderId="22" xfId="0" applyFont="1" applyBorder="1" applyAlignment="1">
      <alignment horizontal="center" vertical="center" wrapText="1"/>
    </xf>
    <xf numFmtId="14" fontId="12" fillId="0" borderId="1" xfId="0" applyNumberFormat="1" applyFont="1" applyBorder="1" applyAlignment="1">
      <alignment horizontal="center" vertical="center" wrapText="1"/>
    </xf>
    <xf numFmtId="14" fontId="0" fillId="0" borderId="1" xfId="0" applyNumberFormat="1" applyBorder="1" applyAlignment="1">
      <alignment horizontal="center" vertical="center" wrapText="1"/>
    </xf>
    <xf numFmtId="49" fontId="10" fillId="0" borderId="32" xfId="0" applyNumberFormat="1" applyFont="1" applyBorder="1" applyAlignment="1">
      <alignment horizontal="left" vertical="center" wrapText="1"/>
    </xf>
    <xf numFmtId="49" fontId="9" fillId="0" borderId="32" xfId="0" applyNumberFormat="1" applyFont="1" applyBorder="1" applyAlignment="1">
      <alignment horizontal="left" vertical="center" wrapText="1"/>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0" fillId="0" borderId="1" xfId="0" applyBorder="1" applyAlignment="1">
      <alignment horizontal="center" vertical="center"/>
    </xf>
    <xf numFmtId="0" fontId="0" fillId="0" borderId="16" xfId="0" applyBorder="1" applyAlignment="1">
      <alignment horizontal="center" vertical="center" wrapText="1"/>
    </xf>
    <xf numFmtId="14" fontId="9" fillId="0" borderId="28" xfId="0" applyNumberFormat="1" applyFont="1" applyBorder="1" applyAlignment="1">
      <alignment horizontal="center" vertical="center" wrapText="1"/>
    </xf>
    <xf numFmtId="14" fontId="9" fillId="0" borderId="2" xfId="0" applyNumberFormat="1" applyFont="1" applyBorder="1" applyAlignment="1">
      <alignment horizontal="center" vertical="center" wrapText="1"/>
    </xf>
    <xf numFmtId="16" fontId="8" fillId="0" borderId="1" xfId="0" applyNumberFormat="1" applyFont="1" applyBorder="1" applyAlignment="1">
      <alignment horizontal="center" vertical="center"/>
    </xf>
    <xf numFmtId="0" fontId="14" fillId="0" borderId="23" xfId="0" applyFont="1" applyBorder="1" applyAlignment="1">
      <alignment horizontal="left" vertical="center" wrapText="1"/>
    </xf>
    <xf numFmtId="0" fontId="8" fillId="0" borderId="26" xfId="0" applyFont="1" applyBorder="1" applyAlignment="1">
      <alignment horizontal="left" vertical="center" wrapText="1"/>
    </xf>
    <xf numFmtId="0" fontId="8" fillId="0" borderId="2" xfId="0" applyFont="1" applyBorder="1" applyAlignment="1">
      <alignment horizontal="left" vertical="center" wrapText="1"/>
    </xf>
    <xf numFmtId="14" fontId="9" fillId="5" borderId="1" xfId="0" applyNumberFormat="1" applyFont="1" applyFill="1" applyBorder="1" applyAlignment="1" applyProtection="1">
      <alignment horizontal="center" vertical="center" wrapText="1"/>
      <protection locked="0"/>
    </xf>
    <xf numFmtId="0" fontId="9" fillId="5" borderId="2" xfId="0" applyFont="1" applyFill="1" applyBorder="1" applyAlignment="1">
      <alignment horizontal="center" vertical="center" wrapText="1"/>
    </xf>
    <xf numFmtId="0" fontId="9" fillId="5" borderId="23" xfId="0" applyFont="1" applyFill="1" applyBorder="1" applyAlignment="1" applyProtection="1">
      <alignment horizontal="left" vertical="center" wrapText="1"/>
      <protection locked="0"/>
    </xf>
    <xf numFmtId="0" fontId="8" fillId="6" borderId="28" xfId="0" applyFont="1" applyFill="1" applyBorder="1" applyAlignment="1">
      <alignment horizontal="left" vertical="center" wrapText="1"/>
    </xf>
    <xf numFmtId="14" fontId="9" fillId="5" borderId="1" xfId="0" applyNumberFormat="1" applyFont="1" applyFill="1" applyBorder="1" applyAlignment="1">
      <alignment horizontal="center" vertical="center" wrapText="1"/>
    </xf>
    <xf numFmtId="0" fontId="9" fillId="5" borderId="1" xfId="0" applyFont="1" applyFill="1" applyBorder="1" applyAlignment="1">
      <alignment horizontal="left" vertical="center" wrapText="1"/>
    </xf>
    <xf numFmtId="0" fontId="8" fillId="5" borderId="1" xfId="0" applyFont="1" applyFill="1" applyBorder="1" applyAlignment="1">
      <alignment vertical="top" wrapText="1"/>
    </xf>
    <xf numFmtId="0" fontId="9" fillId="5" borderId="1" xfId="0" applyFont="1" applyFill="1" applyBorder="1" applyAlignment="1">
      <alignment horizontal="center" vertical="center" wrapText="1"/>
    </xf>
    <xf numFmtId="14" fontId="8" fillId="5" borderId="1" xfId="0" applyNumberFormat="1" applyFont="1" applyFill="1" applyBorder="1" applyAlignment="1">
      <alignment horizontal="center" vertical="center" wrapText="1"/>
    </xf>
    <xf numFmtId="0" fontId="8" fillId="5" borderId="2" xfId="0" applyFont="1" applyFill="1" applyBorder="1" applyAlignment="1">
      <alignment horizontal="left" vertical="center" wrapText="1"/>
    </xf>
    <xf numFmtId="14" fontId="8" fillId="5" borderId="1" xfId="0" applyNumberFormat="1" applyFont="1" applyFill="1" applyBorder="1" applyAlignment="1" applyProtection="1">
      <alignment horizontal="center" vertical="center" wrapText="1"/>
      <protection locked="0"/>
    </xf>
    <xf numFmtId="0" fontId="8" fillId="5" borderId="1" xfId="0" applyFont="1" applyFill="1" applyBorder="1" applyAlignment="1">
      <alignment horizontal="center" vertical="center" wrapText="1"/>
    </xf>
    <xf numFmtId="0" fontId="8" fillId="5" borderId="23" xfId="0" applyFont="1" applyFill="1" applyBorder="1" applyAlignment="1" applyProtection="1">
      <alignment horizontal="left" vertical="center" wrapText="1"/>
      <protection locked="0"/>
    </xf>
    <xf numFmtId="14" fontId="9" fillId="5" borderId="23" xfId="0" applyNumberFormat="1" applyFont="1" applyFill="1" applyBorder="1" applyAlignment="1" applyProtection="1">
      <alignment horizontal="left" vertical="center" wrapText="1"/>
      <protection locked="0"/>
    </xf>
    <xf numFmtId="0" fontId="9" fillId="5" borderId="23" xfId="0" applyFont="1" applyFill="1" applyBorder="1" applyAlignment="1">
      <alignment horizontal="left" vertical="center" wrapText="1"/>
    </xf>
    <xf numFmtId="0" fontId="11" fillId="0" borderId="23" xfId="0" applyFont="1" applyBorder="1" applyAlignment="1">
      <alignment horizontal="left" vertical="center" wrapText="1"/>
    </xf>
    <xf numFmtId="0" fontId="9" fillId="6" borderId="28" xfId="0" applyFont="1" applyFill="1" applyBorder="1" applyAlignment="1">
      <alignment horizontal="left" vertical="center" wrapText="1"/>
    </xf>
    <xf numFmtId="0" fontId="8" fillId="6" borderId="28" xfId="0" applyFont="1" applyFill="1" applyBorder="1" applyAlignment="1">
      <alignment horizontal="center" vertical="center" wrapText="1"/>
    </xf>
    <xf numFmtId="0" fontId="8" fillId="0" borderId="33" xfId="0" applyFont="1" applyBorder="1" applyAlignment="1" applyProtection="1">
      <alignment horizontal="left" vertical="center" wrapText="1"/>
      <protection locked="0"/>
    </xf>
    <xf numFmtId="14" fontId="8" fillId="0" borderId="30" xfId="0" applyNumberFormat="1" applyFont="1" applyBorder="1" applyAlignment="1">
      <alignment horizontal="center" vertical="center" wrapText="1"/>
    </xf>
    <xf numFmtId="14" fontId="14" fillId="7" borderId="1" xfId="0" applyNumberFormat="1" applyFont="1" applyFill="1" applyBorder="1" applyAlignment="1" applyProtection="1">
      <alignment horizontal="center" vertical="center" wrapText="1"/>
      <protection locked="0"/>
    </xf>
    <xf numFmtId="165" fontId="4" fillId="7" borderId="1" xfId="0" applyNumberFormat="1" applyFont="1" applyFill="1" applyBorder="1" applyAlignment="1">
      <alignment horizontal="center" vertical="center" wrapText="1"/>
    </xf>
    <xf numFmtId="14" fontId="14" fillId="7" borderId="28" xfId="0" applyNumberFormat="1" applyFont="1" applyFill="1" applyBorder="1" applyAlignment="1" applyProtection="1">
      <alignment horizontal="center" vertical="center" wrapText="1"/>
      <protection locked="0"/>
    </xf>
    <xf numFmtId="165" fontId="14" fillId="7" borderId="1" xfId="0" applyNumberFormat="1" applyFont="1" applyFill="1" applyBorder="1" applyAlignment="1">
      <alignment horizontal="center" vertical="center" wrapText="1"/>
    </xf>
    <xf numFmtId="14" fontId="4" fillId="7" borderId="1" xfId="0" applyNumberFormat="1" applyFont="1" applyFill="1" applyBorder="1" applyAlignment="1">
      <alignment horizontal="center" vertical="center" wrapText="1"/>
    </xf>
    <xf numFmtId="14" fontId="8" fillId="0" borderId="18" xfId="0" applyNumberFormat="1" applyFont="1" applyBorder="1" applyAlignment="1">
      <alignment horizontal="center" vertical="center" wrapText="1"/>
    </xf>
    <xf numFmtId="14" fontId="8" fillId="0" borderId="30" xfId="0" applyNumberFormat="1" applyFont="1" applyBorder="1" applyAlignment="1">
      <alignment horizontal="center" vertical="center"/>
    </xf>
    <xf numFmtId="0" fontId="8" fillId="0" borderId="30" xfId="0" applyFont="1" applyBorder="1" applyAlignment="1">
      <alignment horizontal="center" vertical="center"/>
    </xf>
    <xf numFmtId="0" fontId="8" fillId="0" borderId="30" xfId="0" applyFont="1" applyBorder="1" applyAlignment="1">
      <alignment horizontal="left" vertical="center" wrapText="1"/>
    </xf>
    <xf numFmtId="0" fontId="8" fillId="0" borderId="30" xfId="0" applyFont="1" applyBorder="1" applyAlignment="1">
      <alignment horizontal="center" vertical="center" wrapText="1"/>
    </xf>
    <xf numFmtId="0" fontId="8" fillId="0" borderId="35" xfId="0" applyFont="1" applyBorder="1" applyAlignment="1">
      <alignment horizontal="left" vertical="center" wrapText="1"/>
    </xf>
    <xf numFmtId="14" fontId="8" fillId="0" borderId="31" xfId="0" applyNumberFormat="1" applyFont="1" applyBorder="1" applyAlignment="1">
      <alignment horizontal="center" vertical="center"/>
    </xf>
    <xf numFmtId="0" fontId="8" fillId="0" borderId="31" xfId="0" applyFont="1" applyBorder="1" applyAlignment="1">
      <alignment horizontal="center" vertical="center"/>
    </xf>
    <xf numFmtId="0" fontId="8" fillId="0" borderId="31" xfId="0" applyFont="1" applyBorder="1" applyAlignment="1">
      <alignment horizontal="left" vertical="center" wrapText="1"/>
    </xf>
    <xf numFmtId="14" fontId="8" fillId="0" borderId="31" xfId="0" applyNumberFormat="1" applyFont="1" applyBorder="1" applyAlignment="1">
      <alignment horizontal="center" vertical="center" wrapText="1"/>
    </xf>
    <xf numFmtId="0" fontId="8" fillId="0" borderId="31"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28" xfId="0" applyFont="1" applyBorder="1" applyAlignment="1">
      <alignment horizontal="center" vertical="center" wrapText="1"/>
    </xf>
    <xf numFmtId="0" fontId="18" fillId="0" borderId="0" xfId="4"/>
    <xf numFmtId="14" fontId="4" fillId="7" borderId="7" xfId="4" applyNumberFormat="1" applyFont="1" applyFill="1" applyBorder="1" applyAlignment="1">
      <alignment horizontal="center" vertical="center"/>
    </xf>
    <xf numFmtId="0" fontId="19" fillId="8" borderId="11" xfId="4" applyFont="1" applyFill="1" applyBorder="1" applyAlignment="1">
      <alignment horizontal="center" vertical="center"/>
    </xf>
    <xf numFmtId="0" fontId="19" fillId="8" borderId="36" xfId="4" applyFont="1" applyFill="1" applyBorder="1" applyAlignment="1">
      <alignment horizontal="center" vertical="center" wrapText="1"/>
    </xf>
    <xf numFmtId="0" fontId="19" fillId="8" borderId="12" xfId="4" applyFont="1" applyFill="1" applyBorder="1" applyAlignment="1">
      <alignment horizontal="center" vertical="center" wrapText="1"/>
    </xf>
    <xf numFmtId="0" fontId="23" fillId="7" borderId="36" xfId="4" applyFont="1" applyFill="1" applyBorder="1" applyAlignment="1">
      <alignment horizontal="center" vertical="center"/>
    </xf>
    <xf numFmtId="49" fontId="24" fillId="0" borderId="1" xfId="0" applyNumberFormat="1" applyFont="1" applyBorder="1" applyAlignment="1">
      <alignment horizontal="center" vertical="center" wrapText="1"/>
    </xf>
    <xf numFmtId="49" fontId="24" fillId="0" borderId="30" xfId="0" applyNumberFormat="1" applyFont="1" applyBorder="1" applyAlignment="1">
      <alignment horizontal="center" vertical="center" wrapText="1"/>
    </xf>
    <xf numFmtId="49" fontId="10" fillId="0" borderId="1" xfId="0" applyNumberFormat="1" applyFont="1" applyBorder="1" applyAlignment="1">
      <alignment horizontal="left" vertical="center" wrapText="1"/>
    </xf>
    <xf numFmtId="49" fontId="10" fillId="0" borderId="30" xfId="0" applyNumberFormat="1" applyFont="1" applyBorder="1" applyAlignment="1">
      <alignment horizontal="left" vertical="center" wrapText="1"/>
    </xf>
    <xf numFmtId="0" fontId="8" fillId="0" borderId="41" xfId="0" applyFont="1" applyBorder="1" applyAlignment="1">
      <alignment horizontal="center" vertical="center" wrapText="1"/>
    </xf>
    <xf numFmtId="16" fontId="8" fillId="0" borderId="1" xfId="0" applyNumberFormat="1" applyFont="1" applyBorder="1" applyAlignment="1">
      <alignment horizontal="center" vertical="center" wrapText="1"/>
    </xf>
    <xf numFmtId="0" fontId="8" fillId="0" borderId="14" xfId="0" applyFont="1" applyBorder="1" applyAlignment="1">
      <alignment horizontal="left" vertical="center" wrapText="1"/>
    </xf>
    <xf numFmtId="0" fontId="8" fillId="0" borderId="42" xfId="0" applyFont="1" applyBorder="1" applyAlignment="1">
      <alignment horizontal="left" vertical="center" wrapText="1"/>
    </xf>
    <xf numFmtId="14" fontId="8" fillId="0" borderId="28" xfId="0" applyNumberFormat="1" applyFont="1" applyBorder="1" applyAlignment="1">
      <alignment horizontal="center" vertical="center"/>
    </xf>
    <xf numFmtId="0" fontId="8" fillId="0" borderId="28" xfId="0" applyFont="1" applyBorder="1" applyAlignment="1">
      <alignment horizontal="center" vertical="center"/>
    </xf>
    <xf numFmtId="0" fontId="8" fillId="0" borderId="28" xfId="0" applyFont="1" applyBorder="1" applyAlignment="1">
      <alignment horizontal="left" vertical="center" wrapText="1"/>
    </xf>
    <xf numFmtId="0" fontId="8" fillId="0" borderId="33" xfId="0" applyFont="1" applyBorder="1" applyAlignment="1">
      <alignment horizontal="left" vertical="center" wrapText="1"/>
    </xf>
    <xf numFmtId="0" fontId="18" fillId="0" borderId="43" xfId="4" applyBorder="1" applyAlignment="1">
      <alignment horizontal="center" vertical="center"/>
    </xf>
    <xf numFmtId="0" fontId="18" fillId="0" borderId="44" xfId="4" applyBorder="1" applyAlignment="1">
      <alignment horizontal="center" vertical="center"/>
    </xf>
    <xf numFmtId="0" fontId="18" fillId="0" borderId="45" xfId="4" applyBorder="1" applyAlignment="1">
      <alignment horizontal="center" vertical="center"/>
    </xf>
    <xf numFmtId="0" fontId="8" fillId="9" borderId="16" xfId="0" applyFont="1" applyFill="1" applyBorder="1" applyAlignment="1">
      <alignment horizontal="center" vertical="center" wrapText="1"/>
    </xf>
    <xf numFmtId="0" fontId="23" fillId="7" borderId="11" xfId="4" applyFont="1" applyFill="1" applyBorder="1" applyAlignment="1">
      <alignment horizontal="right" vertical="center"/>
    </xf>
    <xf numFmtId="0" fontId="23" fillId="7" borderId="37" xfId="4" applyFont="1" applyFill="1" applyBorder="1" applyAlignment="1">
      <alignment horizontal="right" vertical="center"/>
    </xf>
    <xf numFmtId="0" fontId="23" fillId="7" borderId="12" xfId="4" applyFont="1" applyFill="1" applyBorder="1" applyAlignment="1">
      <alignment horizontal="right" vertical="center"/>
    </xf>
    <xf numFmtId="0" fontId="18" fillId="0" borderId="39" xfId="4" applyBorder="1" applyAlignment="1">
      <alignment horizontal="center" vertical="top"/>
    </xf>
    <xf numFmtId="0" fontId="18" fillId="0" borderId="38" xfId="4" applyBorder="1" applyAlignment="1">
      <alignment horizontal="center" vertical="top"/>
    </xf>
    <xf numFmtId="14" fontId="21" fillId="0" borderId="3" xfId="4" applyNumberFormat="1" applyFont="1" applyBorder="1" applyAlignment="1">
      <alignment horizontal="center" vertical="center" wrapText="1"/>
    </xf>
    <xf numFmtId="14" fontId="21" fillId="0" borderId="4" xfId="4" applyNumberFormat="1" applyFont="1" applyBorder="1" applyAlignment="1">
      <alignment horizontal="center" vertical="center"/>
    </xf>
    <xf numFmtId="14" fontId="21" fillId="0" borderId="5" xfId="4" applyNumberFormat="1" applyFont="1" applyBorder="1" applyAlignment="1">
      <alignment horizontal="center" vertical="center"/>
    </xf>
    <xf numFmtId="14" fontId="21" fillId="0" borderId="8" xfId="4" applyNumberFormat="1" applyFont="1" applyBorder="1" applyAlignment="1">
      <alignment horizontal="center" vertical="center"/>
    </xf>
    <xf numFmtId="14" fontId="21" fillId="0" borderId="9" xfId="4" applyNumberFormat="1" applyFont="1" applyBorder="1" applyAlignment="1">
      <alignment horizontal="center" vertical="center"/>
    </xf>
    <xf numFmtId="14" fontId="21" fillId="0" borderId="10" xfId="4" applyNumberFormat="1" applyFont="1" applyBorder="1" applyAlignment="1">
      <alignment horizontal="center" vertical="center"/>
    </xf>
    <xf numFmtId="0" fontId="19" fillId="8" borderId="11" xfId="4" applyFont="1" applyFill="1" applyBorder="1" applyAlignment="1">
      <alignment horizontal="center" vertical="center"/>
    </xf>
    <xf numFmtId="0" fontId="19" fillId="8" borderId="37" xfId="4" applyFont="1" applyFill="1" applyBorder="1" applyAlignment="1">
      <alignment horizontal="center" vertical="center"/>
    </xf>
    <xf numFmtId="0" fontId="20" fillId="7" borderId="11" xfId="4" applyFont="1" applyFill="1" applyBorder="1" applyAlignment="1">
      <alignment horizontal="center" vertical="center"/>
    </xf>
    <xf numFmtId="0" fontId="20" fillId="7" borderId="37" xfId="4" applyFont="1" applyFill="1" applyBorder="1" applyAlignment="1">
      <alignment horizontal="center" vertical="center"/>
    </xf>
    <xf numFmtId="0" fontId="20" fillId="7" borderId="12" xfId="4" applyFont="1" applyFill="1" applyBorder="1" applyAlignment="1">
      <alignment horizontal="center" vertical="center"/>
    </xf>
    <xf numFmtId="0" fontId="18" fillId="0" borderId="40" xfId="4" applyBorder="1" applyAlignment="1">
      <alignment horizontal="center" vertical="top"/>
    </xf>
    <xf numFmtId="0" fontId="18" fillId="0" borderId="34" xfId="4" applyBorder="1" applyAlignment="1">
      <alignment horizontal="center" vertical="top"/>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0" borderId="4" xfId="0" applyFont="1" applyBorder="1" applyAlignment="1">
      <alignment horizontal="center" vertical="center"/>
    </xf>
    <xf numFmtId="0" fontId="0" fillId="0" borderId="5" xfId="0" applyBorder="1" applyAlignment="1">
      <alignment horizontal="left" vertical="center"/>
    </xf>
    <xf numFmtId="0" fontId="0" fillId="0" borderId="0" xfId="0" applyAlignment="1">
      <alignment horizontal="center" vertical="center"/>
    </xf>
    <xf numFmtId="0" fontId="0" fillId="0" borderId="7" xfId="0" applyBorder="1" applyAlignment="1">
      <alignment horizontal="left" vertical="center"/>
    </xf>
    <xf numFmtId="0" fontId="4" fillId="2" borderId="16" xfId="0" applyFont="1" applyFill="1" applyBorder="1" applyAlignment="1">
      <alignment horizontal="center" vertical="center"/>
    </xf>
    <xf numFmtId="0" fontId="4" fillId="2" borderId="1"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18" xfId="0" applyFont="1" applyFill="1" applyBorder="1" applyAlignment="1">
      <alignment horizontal="center" vertical="center"/>
    </xf>
  </cellXfs>
  <cellStyles count="5">
    <cellStyle name="Normal" xfId="0" builtinId="0"/>
    <cellStyle name="Normal 2" xfId="2" xr:uid="{00000000-0005-0000-0000-000001000000}"/>
    <cellStyle name="Normal 2 2" xfId="4" xr:uid="{F75B66B8-65C2-4BD3-83B1-F9BA958CF84D}"/>
    <cellStyle name="Normal 3" xfId="1" xr:uid="{00000000-0005-0000-0000-000002000000}"/>
    <cellStyle name="표준_Drawing List(electrical-preliminary)" xfId="3" xr:uid="{D1D20D1F-5F07-4A5F-89B3-F2064C9DB4EF}"/>
  </cellStyles>
  <dxfs count="97">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8</xdr:col>
      <xdr:colOff>328828</xdr:colOff>
      <xdr:row>4</xdr:row>
      <xdr:rowOff>28188</xdr:rowOff>
    </xdr:from>
    <xdr:ext cx="2157198" cy="295662"/>
    <xdr:pic>
      <xdr:nvPicPr>
        <xdr:cNvPr id="2" name="Picture 1" descr="Zero Emission | Advanced Technology | Ultium Cells LLC">
          <a:extLst>
            <a:ext uri="{FF2B5EF4-FFF2-40B4-BE49-F238E27FC236}">
              <a16:creationId xmlns:a16="http://schemas.microsoft.com/office/drawing/2014/main" id="{9B169F4B-86F1-409F-872B-09BF9F5820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96028" y="675888"/>
          <a:ext cx="2157198" cy="2956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114299</xdr:colOff>
      <xdr:row>3</xdr:row>
      <xdr:rowOff>101216</xdr:rowOff>
    </xdr:from>
    <xdr:ext cx="2505075" cy="565533"/>
    <xdr:pic>
      <xdr:nvPicPr>
        <xdr:cNvPr id="3" name="ShapeProperty">
          <a:extLst>
            <a:ext uri="{FF2B5EF4-FFF2-40B4-BE49-F238E27FC236}">
              <a16:creationId xmlns:a16="http://schemas.microsoft.com/office/drawing/2014/main" id="{A04D461F-7ECE-496D-B0A2-10105D05AF72}"/>
            </a:ext>
          </a:extLst>
        </xdr:cNvPr>
        <xdr:cNvPicPr>
          <a:picLocks/>
        </xdr:cNvPicPr>
      </xdr:nvPicPr>
      <xdr:blipFill>
        <a:blip xmlns:r="http://schemas.openxmlformats.org/officeDocument/2006/relationships" r:embed="rId2">
          <a:lum bright="3999" contrast="24000"/>
        </a:blip>
        <a:stretch/>
      </xdr:blipFill>
      <xdr:spPr>
        <a:xfrm>
          <a:off x="1181099" y="586991"/>
          <a:ext cx="2505075" cy="565533"/>
        </a:xfrm>
        <a:prstGeom prst="rect">
          <a:avLst/>
        </a:prstGeom>
        <a:noFill/>
        <a:ln w="9525">
          <a:noFill/>
          <a:miter/>
        </a:ln>
        <a:effec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4570570</xdr:colOff>
      <xdr:row>4</xdr:row>
      <xdr:rowOff>265841</xdr:rowOff>
    </xdr:to>
    <xdr:pic>
      <xdr:nvPicPr>
        <xdr:cNvPr id="2" name="Picture 1">
          <a:extLst>
            <a:ext uri="{FF2B5EF4-FFF2-40B4-BE49-F238E27FC236}">
              <a16:creationId xmlns:a16="http://schemas.microsoft.com/office/drawing/2014/main" id="{FC89B972-3E75-49AF-95B2-BB9B44A6E4D9}"/>
            </a:ext>
          </a:extLst>
        </xdr:cNvPr>
        <xdr:cNvPicPr/>
      </xdr:nvPicPr>
      <xdr:blipFill>
        <a:blip xmlns:r="http://schemas.openxmlformats.org/officeDocument/2006/relationships" r:embed="rId1">
          <a:lum bright="6000" contrast="24000"/>
        </a:blip>
        <a:srcRect/>
        <a:stretch>
          <a:fillRect/>
        </a:stretch>
      </xdr:blipFill>
      <xdr:spPr bwMode="auto">
        <a:xfrm>
          <a:off x="14008893" y="366713"/>
          <a:ext cx="5155405" cy="1031332"/>
        </a:xfrm>
        <a:prstGeom prst="rect">
          <a:avLst/>
        </a:prstGeom>
        <a:noFill/>
        <a:ln w="9525">
          <a:noFill/>
          <a:miter lim="800000"/>
          <a:headEnd/>
          <a:tailEnd/>
        </a:ln>
      </xdr:spPr>
    </xdr:pic>
    <xdr:clientData/>
  </xdr:twoCellAnchor>
  <xdr:twoCellAnchor>
    <xdr:from>
      <xdr:col>5</xdr:col>
      <xdr:colOff>141516</xdr:colOff>
      <xdr:row>12</xdr:row>
      <xdr:rowOff>2590800</xdr:rowOff>
    </xdr:from>
    <xdr:to>
      <xdr:col>5</xdr:col>
      <xdr:colOff>5105402</xdr:colOff>
      <xdr:row>12</xdr:row>
      <xdr:rowOff>5086489</xdr:rowOff>
    </xdr:to>
    <xdr:pic>
      <xdr:nvPicPr>
        <xdr:cNvPr id="3" name="Picture 1">
          <a:extLst>
            <a:ext uri="{FF2B5EF4-FFF2-40B4-BE49-F238E27FC236}">
              <a16:creationId xmlns:a16="http://schemas.microsoft.com/office/drawing/2014/main" id="{DBD6F24A-8F1C-E8A1-CEE5-96265336A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40630" y="18886714"/>
          <a:ext cx="4963886" cy="2495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4496432</xdr:colOff>
      <xdr:row>4</xdr:row>
      <xdr:rowOff>265841</xdr:rowOff>
    </xdr:to>
    <xdr:pic>
      <xdr:nvPicPr>
        <xdr:cNvPr id="2" name="Picture 1">
          <a:extLst>
            <a:ext uri="{FF2B5EF4-FFF2-40B4-BE49-F238E27FC236}">
              <a16:creationId xmlns:a16="http://schemas.microsoft.com/office/drawing/2014/main" id="{671C1BCE-BC65-46D5-BEE2-8C28044A275E}"/>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4188097</xdr:colOff>
      <xdr:row>4</xdr:row>
      <xdr:rowOff>265841</xdr:rowOff>
    </xdr:to>
    <xdr:pic>
      <xdr:nvPicPr>
        <xdr:cNvPr id="2" name="Picture 1">
          <a:extLst>
            <a:ext uri="{FF2B5EF4-FFF2-40B4-BE49-F238E27FC236}">
              <a16:creationId xmlns:a16="http://schemas.microsoft.com/office/drawing/2014/main" id="{CDCF006A-9574-4F5A-BAD9-FF30E53D2487}"/>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4395786</xdr:colOff>
      <xdr:row>4</xdr:row>
      <xdr:rowOff>265841</xdr:rowOff>
    </xdr:to>
    <xdr:pic>
      <xdr:nvPicPr>
        <xdr:cNvPr id="2" name="Picture 1">
          <a:extLst>
            <a:ext uri="{FF2B5EF4-FFF2-40B4-BE49-F238E27FC236}">
              <a16:creationId xmlns:a16="http://schemas.microsoft.com/office/drawing/2014/main" id="{F5E8BEAA-64D9-4C86-B254-3BDEE8FFCBE2}"/>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AC256-7F8E-4215-8DBF-E465DB433F4A}">
  <sheetPr>
    <pageSetUpPr fitToPage="1"/>
  </sheetPr>
  <dimension ref="C3:J12"/>
  <sheetViews>
    <sheetView tabSelected="1" topLeftCell="A3" zoomScaleNormal="100" workbookViewId="0">
      <selection activeCell="I18" sqref="I18"/>
    </sheetView>
  </sheetViews>
  <sheetFormatPr defaultColWidth="9.140625" defaultRowHeight="15" x14ac:dyDescent="0.25"/>
  <cols>
    <col min="1" max="1" width="9.140625" style="130"/>
    <col min="2" max="2" width="4.42578125" style="130" customWidth="1"/>
    <col min="3" max="3" width="13.28515625" style="130" customWidth="1"/>
    <col min="4" max="5" width="9.140625" style="130" customWidth="1"/>
    <col min="6" max="6" width="10.5703125" style="130" customWidth="1"/>
    <col min="7" max="7" width="20.7109375" style="130" customWidth="1"/>
    <col min="8" max="9" width="17.85546875" style="130" customWidth="1"/>
    <col min="10" max="10" width="22.5703125" style="130" customWidth="1"/>
    <col min="11" max="11" width="17.5703125" style="130" customWidth="1"/>
    <col min="12" max="16384" width="9.140625" style="130"/>
  </cols>
  <sheetData>
    <row r="3" spans="3:10" ht="15.75" thickBot="1" x14ac:dyDescent="0.3"/>
    <row r="4" spans="3:10" x14ac:dyDescent="0.25">
      <c r="C4" s="157" t="s">
        <v>489</v>
      </c>
      <c r="D4" s="158"/>
      <c r="E4" s="158"/>
      <c r="F4" s="158"/>
      <c r="G4" s="158"/>
      <c r="H4" s="158"/>
      <c r="I4" s="158"/>
      <c r="J4" s="159"/>
    </row>
    <row r="5" spans="3:10" ht="93" customHeight="1" thickBot="1" x14ac:dyDescent="0.3">
      <c r="C5" s="160"/>
      <c r="D5" s="161"/>
      <c r="E5" s="161"/>
      <c r="F5" s="161"/>
      <c r="G5" s="161"/>
      <c r="H5" s="161"/>
      <c r="I5" s="161"/>
      <c r="J5" s="162"/>
    </row>
    <row r="6" spans="3:10" ht="30" customHeight="1" thickBot="1" x14ac:dyDescent="0.3">
      <c r="C6" s="165" t="s">
        <v>490</v>
      </c>
      <c r="D6" s="166"/>
      <c r="E6" s="166"/>
      <c r="F6" s="166"/>
      <c r="G6" s="166"/>
      <c r="H6" s="166"/>
      <c r="I6" s="167"/>
      <c r="J6" s="131">
        <f ca="1">TODAY()</f>
        <v>45450</v>
      </c>
    </row>
    <row r="7" spans="3:10" ht="30.75" thickBot="1" x14ac:dyDescent="0.3">
      <c r="C7" s="163" t="s">
        <v>491</v>
      </c>
      <c r="D7" s="164"/>
      <c r="E7" s="164"/>
      <c r="F7" s="164"/>
      <c r="G7" s="132" t="s">
        <v>492</v>
      </c>
      <c r="H7" s="133" t="s">
        <v>496</v>
      </c>
      <c r="I7" s="133" t="s">
        <v>493</v>
      </c>
      <c r="J7" s="134" t="s">
        <v>494</v>
      </c>
    </row>
    <row r="8" spans="3:10" x14ac:dyDescent="0.25">
      <c r="C8" s="168" t="s">
        <v>485</v>
      </c>
      <c r="D8" s="169"/>
      <c r="E8" s="169"/>
      <c r="F8" s="169"/>
      <c r="G8" s="148">
        <f>COUNTA('Area 100'!B8:B183)</f>
        <v>172</v>
      </c>
      <c r="H8" s="148">
        <f>COUNTIF('Area 100'!B8:B183, "&lt;=3")</f>
        <v>26</v>
      </c>
      <c r="I8" s="148">
        <f>COUNTIF('Area 100'!B8:B183, "=4")</f>
        <v>146</v>
      </c>
      <c r="J8" s="150">
        <f>SUM(G8-I8)</f>
        <v>26</v>
      </c>
    </row>
    <row r="9" spans="3:10" x14ac:dyDescent="0.25">
      <c r="C9" s="155" t="s">
        <v>486</v>
      </c>
      <c r="D9" s="156"/>
      <c r="E9" s="156"/>
      <c r="F9" s="156"/>
      <c r="G9" s="149">
        <f>COUNTA('Area 200'!B8:B153)</f>
        <v>141</v>
      </c>
      <c r="H9" s="149">
        <f>COUNTIF('Area 200'!B8:B153,"&lt;=3")</f>
        <v>13</v>
      </c>
      <c r="I9" s="149">
        <f>COUNTIF('Area 200'!B8:B153,"=4")</f>
        <v>128</v>
      </c>
      <c r="J9" s="150">
        <f t="shared" ref="J9:J11" si="0">SUM(G9-I9)</f>
        <v>13</v>
      </c>
    </row>
    <row r="10" spans="3:10" x14ac:dyDescent="0.25">
      <c r="C10" s="155" t="s">
        <v>487</v>
      </c>
      <c r="D10" s="156"/>
      <c r="E10" s="156"/>
      <c r="F10" s="156"/>
      <c r="G10" s="149">
        <f>COUNTA(SRP!B8:B105)</f>
        <v>15</v>
      </c>
      <c r="H10" s="149">
        <f>COUNTIF(SRP!B8:B105, "&lt;=3")</f>
        <v>0</v>
      </c>
      <c r="I10" s="149">
        <f>COUNTIF(SRP!B8:B105, "=4")</f>
        <v>15</v>
      </c>
      <c r="J10" s="150">
        <f t="shared" si="0"/>
        <v>0</v>
      </c>
    </row>
    <row r="11" spans="3:10" ht="15.75" thickBot="1" x14ac:dyDescent="0.3">
      <c r="C11" s="155" t="s">
        <v>488</v>
      </c>
      <c r="D11" s="156"/>
      <c r="E11" s="156"/>
      <c r="F11" s="156"/>
      <c r="G11" s="149">
        <f>COUNTA('Roll Press'!B8:B104)</f>
        <v>21</v>
      </c>
      <c r="H11" s="149">
        <f>COUNTIF('Roll Press'!B8:B104, "&lt;=3")</f>
        <v>1</v>
      </c>
      <c r="I11" s="149">
        <f>COUNTIF('Roll Press'!B8:B20, "4")</f>
        <v>11</v>
      </c>
      <c r="J11" s="150">
        <f t="shared" si="0"/>
        <v>10</v>
      </c>
    </row>
    <row r="12" spans="3:10" ht="24" customHeight="1" thickBot="1" x14ac:dyDescent="0.3">
      <c r="C12" s="152" t="s">
        <v>495</v>
      </c>
      <c r="D12" s="153"/>
      <c r="E12" s="153"/>
      <c r="F12" s="154"/>
      <c r="G12" s="135">
        <f>SUM(G8:G11)</f>
        <v>349</v>
      </c>
      <c r="H12" s="135">
        <f>SUM(H8:H11)</f>
        <v>40</v>
      </c>
      <c r="I12" s="135">
        <f>SUM(I8:I11)</f>
        <v>300</v>
      </c>
      <c r="J12" s="135">
        <f>SUM(J8:J11)</f>
        <v>49</v>
      </c>
    </row>
  </sheetData>
  <mergeCells count="8">
    <mergeCell ref="C12:F12"/>
    <mergeCell ref="C10:F10"/>
    <mergeCell ref="C11:F11"/>
    <mergeCell ref="C4:J5"/>
    <mergeCell ref="C7:F7"/>
    <mergeCell ref="C6:I6"/>
    <mergeCell ref="C8:F8"/>
    <mergeCell ref="C9:F9"/>
  </mergeCells>
  <pageMargins left="0.7" right="0.7" top="0.75" bottom="0.75" header="0.3" footer="0.3"/>
  <pageSetup paperSize="17" orientation="landscape" r:id="rId1"/>
  <ignoredErrors>
    <ignoredError sqref="I11"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392AB-9AC6-4843-8370-F4961D1CDFE1}">
  <sheetPr filterMode="1">
    <tabColor theme="9" tint="-0.499984740745262"/>
    <pageSetUpPr fitToPage="1"/>
  </sheetPr>
  <dimension ref="B1:J183"/>
  <sheetViews>
    <sheetView topLeftCell="A168" zoomScale="80" zoomScaleNormal="80" workbookViewId="0">
      <selection activeCell="B179" sqref="B179:I179"/>
    </sheetView>
  </sheetViews>
  <sheetFormatPr defaultRowHeight="24.95" customHeight="1" x14ac:dyDescent="0.25"/>
  <cols>
    <col min="1" max="1" width="4.7109375" customWidth="1"/>
    <col min="2" max="3" width="12.7109375" style="1" customWidth="1"/>
    <col min="4" max="4" width="12.28515625" style="1" customWidth="1"/>
    <col min="5" max="5" width="13.5703125" style="1" customWidth="1"/>
    <col min="6" max="6" width="75.85546875" style="2" customWidth="1"/>
    <col min="7" max="7" width="0.140625" style="2" customWidth="1"/>
    <col min="8" max="8" width="12.7109375" style="1" customWidth="1"/>
    <col min="9" max="9" width="16.7109375" style="1" customWidth="1"/>
    <col min="10" max="10" width="72.7109375" style="2" customWidth="1"/>
  </cols>
  <sheetData>
    <row r="1" spans="2:10" ht="24.95" customHeight="1" thickBot="1" x14ac:dyDescent="0.3"/>
    <row r="2" spans="2:10" ht="24.95" customHeight="1" x14ac:dyDescent="0.25">
      <c r="B2" s="170"/>
      <c r="C2" s="171"/>
      <c r="D2" s="172"/>
      <c r="E2" s="173" t="s">
        <v>10</v>
      </c>
      <c r="F2" s="174"/>
      <c r="G2" s="174"/>
      <c r="H2" s="175"/>
      <c r="I2" s="182"/>
      <c r="J2" s="183"/>
    </row>
    <row r="3" spans="2:10" ht="24.95" customHeight="1" x14ac:dyDescent="0.25">
      <c r="B3" s="186"/>
      <c r="C3" s="187"/>
      <c r="D3" s="4">
        <v>1</v>
      </c>
      <c r="E3" s="176"/>
      <c r="F3" s="177"/>
      <c r="G3" s="177"/>
      <c r="H3" s="178"/>
      <c r="I3" s="184"/>
      <c r="J3" s="185"/>
    </row>
    <row r="4" spans="2:10" ht="24.95" customHeight="1" x14ac:dyDescent="0.25">
      <c r="B4" s="188"/>
      <c r="C4" s="189"/>
      <c r="D4" s="5">
        <v>2</v>
      </c>
      <c r="E4" s="176"/>
      <c r="F4" s="177"/>
      <c r="G4" s="177"/>
      <c r="H4" s="178"/>
      <c r="I4" s="184"/>
      <c r="J4" s="185"/>
    </row>
    <row r="5" spans="2:10" ht="24.95" customHeight="1" thickBot="1" x14ac:dyDescent="0.3">
      <c r="B5" s="190"/>
      <c r="C5" s="191"/>
      <c r="D5" s="6">
        <v>3</v>
      </c>
      <c r="E5" s="176"/>
      <c r="F5" s="177"/>
      <c r="G5" s="177"/>
      <c r="H5" s="178"/>
      <c r="I5" s="184"/>
      <c r="J5" s="185"/>
    </row>
    <row r="6" spans="2:10" ht="39" customHeight="1" thickBot="1" x14ac:dyDescent="0.3">
      <c r="B6" s="192"/>
      <c r="C6" s="193"/>
      <c r="D6" s="8">
        <v>4</v>
      </c>
      <c r="E6" s="179"/>
      <c r="F6" s="180"/>
      <c r="G6" s="180"/>
      <c r="H6" s="181"/>
      <c r="I6" s="7" t="s">
        <v>1</v>
      </c>
      <c r="J6" s="14">
        <f ca="1">NOW()</f>
        <v>45450.422437152774</v>
      </c>
    </row>
    <row r="7" spans="2:10" s="11" customFormat="1" ht="79.150000000000006" customHeight="1" thickBot="1" x14ac:dyDescent="0.3">
      <c r="B7" s="9" t="s">
        <v>0</v>
      </c>
      <c r="C7" s="10" t="s">
        <v>2</v>
      </c>
      <c r="D7" s="10" t="s">
        <v>3</v>
      </c>
      <c r="E7" s="10" t="s">
        <v>4</v>
      </c>
      <c r="F7" s="10" t="s">
        <v>5</v>
      </c>
      <c r="G7" s="10" t="s">
        <v>6</v>
      </c>
      <c r="H7" s="10" t="s">
        <v>7</v>
      </c>
      <c r="I7" s="10" t="s">
        <v>8</v>
      </c>
      <c r="J7" s="77" t="s">
        <v>9</v>
      </c>
    </row>
    <row r="8" spans="2:10" s="3" customFormat="1" ht="386.25" hidden="1" customHeight="1" x14ac:dyDescent="0.25">
      <c r="B8" s="38">
        <v>4</v>
      </c>
      <c r="C8" s="39">
        <v>45188</v>
      </c>
      <c r="D8" s="39">
        <v>45369</v>
      </c>
      <c r="E8" s="40" t="s">
        <v>69</v>
      </c>
      <c r="F8" s="68" t="s">
        <v>70</v>
      </c>
      <c r="G8" s="69"/>
      <c r="H8" s="41" t="s">
        <v>122</v>
      </c>
      <c r="I8" s="70" t="s">
        <v>221</v>
      </c>
      <c r="J8" s="42" t="s">
        <v>367</v>
      </c>
    </row>
    <row r="9" spans="2:10" s="3" customFormat="1" ht="393.75" hidden="1" x14ac:dyDescent="0.25">
      <c r="B9" s="43">
        <v>4</v>
      </c>
      <c r="C9" s="32">
        <v>45188</v>
      </c>
      <c r="D9" s="32">
        <v>45300</v>
      </c>
      <c r="E9" s="33" t="s">
        <v>69</v>
      </c>
      <c r="F9" s="71" t="s">
        <v>71</v>
      </c>
      <c r="G9" s="72"/>
      <c r="H9" s="41">
        <v>45286</v>
      </c>
      <c r="I9" s="73" t="s">
        <v>14</v>
      </c>
      <c r="J9" s="42" t="s">
        <v>90</v>
      </c>
    </row>
    <row r="10" spans="2:10" s="3" customFormat="1" ht="275.45" hidden="1" customHeight="1" x14ac:dyDescent="0.25">
      <c r="B10" s="16">
        <v>4</v>
      </c>
      <c r="C10" s="18">
        <v>45188</v>
      </c>
      <c r="D10" s="19"/>
      <c r="E10" s="19" t="s">
        <v>69</v>
      </c>
      <c r="F10" s="20" t="s">
        <v>72</v>
      </c>
      <c r="G10" s="46"/>
      <c r="H10" s="41">
        <v>44928</v>
      </c>
      <c r="I10" s="19" t="s">
        <v>91</v>
      </c>
      <c r="J10" s="42" t="s">
        <v>275</v>
      </c>
    </row>
    <row r="11" spans="2:10" s="3" customFormat="1" ht="253.15" hidden="1" customHeight="1" x14ac:dyDescent="0.25">
      <c r="B11" s="16">
        <v>4</v>
      </c>
      <c r="C11" s="18">
        <v>45188</v>
      </c>
      <c r="D11" s="88">
        <v>45307</v>
      </c>
      <c r="E11" s="19" t="s">
        <v>69</v>
      </c>
      <c r="F11" s="47" t="s">
        <v>73</v>
      </c>
      <c r="G11" s="46"/>
      <c r="H11" s="41">
        <v>45286</v>
      </c>
      <c r="I11" s="19" t="s">
        <v>14</v>
      </c>
      <c r="J11" s="42" t="s">
        <v>123</v>
      </c>
    </row>
    <row r="12" spans="2:10" s="3" customFormat="1" ht="408.75" hidden="1" customHeight="1" x14ac:dyDescent="0.25">
      <c r="B12" s="16">
        <v>4</v>
      </c>
      <c r="C12" s="22">
        <v>45201</v>
      </c>
      <c r="D12" s="22"/>
      <c r="E12" s="23" t="s">
        <v>69</v>
      </c>
      <c r="F12" s="24" t="s">
        <v>109</v>
      </c>
      <c r="G12" s="48"/>
      <c r="H12" s="41">
        <v>45286</v>
      </c>
      <c r="I12" s="25" t="s">
        <v>14</v>
      </c>
      <c r="J12" s="49" t="s">
        <v>143</v>
      </c>
    </row>
    <row r="13" spans="2:10" s="3" customFormat="1" ht="409.15" hidden="1" customHeight="1" x14ac:dyDescent="0.25">
      <c r="B13" s="16">
        <v>4</v>
      </c>
      <c r="C13" s="22">
        <v>45202</v>
      </c>
      <c r="D13" s="22">
        <v>45369</v>
      </c>
      <c r="E13" s="23" t="s">
        <v>27</v>
      </c>
      <c r="F13" s="24" t="s">
        <v>108</v>
      </c>
      <c r="G13" s="50"/>
      <c r="H13" s="41">
        <v>45258</v>
      </c>
      <c r="I13" s="25" t="s">
        <v>14</v>
      </c>
      <c r="J13" s="21" t="s">
        <v>315</v>
      </c>
    </row>
    <row r="14" spans="2:10" s="3" customFormat="1" ht="63" hidden="1" x14ac:dyDescent="0.25">
      <c r="B14" s="16">
        <v>4</v>
      </c>
      <c r="C14" s="22">
        <v>45209</v>
      </c>
      <c r="D14" s="22"/>
      <c r="E14" s="23" t="s">
        <v>69</v>
      </c>
      <c r="F14" s="51" t="s">
        <v>74</v>
      </c>
      <c r="G14" s="74"/>
      <c r="H14" s="53">
        <v>44935</v>
      </c>
      <c r="I14" s="25" t="s">
        <v>91</v>
      </c>
      <c r="J14" s="42" t="s">
        <v>144</v>
      </c>
    </row>
    <row r="15" spans="2:10" ht="364.9" hidden="1" customHeight="1" x14ac:dyDescent="0.25">
      <c r="B15" s="16">
        <v>4</v>
      </c>
      <c r="C15" s="22">
        <v>45212</v>
      </c>
      <c r="D15" s="22">
        <v>45342</v>
      </c>
      <c r="E15" s="55" t="s">
        <v>28</v>
      </c>
      <c r="F15" s="90" t="s">
        <v>75</v>
      </c>
      <c r="G15" s="57"/>
      <c r="H15" s="53">
        <v>45286</v>
      </c>
      <c r="I15" s="58" t="s">
        <v>14</v>
      </c>
      <c r="J15" s="42" t="s">
        <v>259</v>
      </c>
    </row>
    <row r="16" spans="2:10" ht="148.15" hidden="1" customHeight="1" x14ac:dyDescent="0.25">
      <c r="B16" s="16">
        <v>4</v>
      </c>
      <c r="C16" s="22">
        <v>45250</v>
      </c>
      <c r="D16" s="59"/>
      <c r="E16" s="37" t="s">
        <v>69</v>
      </c>
      <c r="F16" s="20" t="s">
        <v>76</v>
      </c>
      <c r="G16" s="50"/>
      <c r="H16" s="92" t="s">
        <v>124</v>
      </c>
      <c r="I16" s="93" t="s">
        <v>14</v>
      </c>
      <c r="J16" s="94" t="s">
        <v>161</v>
      </c>
    </row>
    <row r="17" spans="2:10" ht="288" hidden="1" customHeight="1" x14ac:dyDescent="0.25">
      <c r="B17" s="16">
        <v>4</v>
      </c>
      <c r="C17" s="22">
        <v>45250</v>
      </c>
      <c r="D17" s="22">
        <v>45363</v>
      </c>
      <c r="E17" s="36" t="s">
        <v>69</v>
      </c>
      <c r="F17" s="91" t="s">
        <v>294</v>
      </c>
      <c r="G17" s="50"/>
      <c r="H17" s="41">
        <v>45286</v>
      </c>
      <c r="I17" s="25" t="s">
        <v>14</v>
      </c>
      <c r="J17" s="42" t="s">
        <v>316</v>
      </c>
    </row>
    <row r="18" spans="2:10" ht="292.14999999999998" hidden="1" customHeight="1" x14ac:dyDescent="0.25">
      <c r="B18" s="16">
        <v>4</v>
      </c>
      <c r="C18" s="22">
        <v>45261</v>
      </c>
      <c r="D18" s="22">
        <v>45342</v>
      </c>
      <c r="E18" s="23" t="s">
        <v>13</v>
      </c>
      <c r="F18" s="24" t="s">
        <v>125</v>
      </c>
      <c r="G18" s="50"/>
      <c r="H18" s="41">
        <v>44935</v>
      </c>
      <c r="I18" s="25" t="s">
        <v>92</v>
      </c>
      <c r="J18" s="42" t="s">
        <v>222</v>
      </c>
    </row>
    <row r="19" spans="2:10" ht="73.150000000000006" hidden="1" customHeight="1" x14ac:dyDescent="0.25">
      <c r="B19" s="16">
        <v>4</v>
      </c>
      <c r="C19" s="22">
        <v>45265</v>
      </c>
      <c r="D19" s="22">
        <v>45321</v>
      </c>
      <c r="E19" s="23" t="s">
        <v>69</v>
      </c>
      <c r="F19" s="24" t="s">
        <v>77</v>
      </c>
      <c r="G19" s="50"/>
      <c r="H19" s="41">
        <v>45286</v>
      </c>
      <c r="I19" s="25" t="s">
        <v>93</v>
      </c>
      <c r="J19" s="21" t="s">
        <v>162</v>
      </c>
    </row>
    <row r="20" spans="2:10" ht="31.5" hidden="1" x14ac:dyDescent="0.25">
      <c r="B20" s="16">
        <v>4</v>
      </c>
      <c r="C20" s="22">
        <v>45265</v>
      </c>
      <c r="D20" s="22">
        <v>45321</v>
      </c>
      <c r="E20" s="23" t="s">
        <v>69</v>
      </c>
      <c r="F20" s="20" t="s">
        <v>78</v>
      </c>
      <c r="G20" s="50"/>
      <c r="H20" s="41" t="s">
        <v>94</v>
      </c>
      <c r="I20" s="25" t="s">
        <v>95</v>
      </c>
      <c r="J20" s="63" t="s">
        <v>96</v>
      </c>
    </row>
    <row r="21" spans="2:10" ht="172.5" hidden="1" customHeight="1" x14ac:dyDescent="0.25">
      <c r="B21" s="16">
        <v>4</v>
      </c>
      <c r="C21" s="22">
        <v>45265</v>
      </c>
      <c r="D21" s="22">
        <v>45300</v>
      </c>
      <c r="E21" s="23" t="s">
        <v>69</v>
      </c>
      <c r="F21" s="24" t="s">
        <v>105</v>
      </c>
      <c r="G21" s="50"/>
      <c r="H21" s="41">
        <v>45282</v>
      </c>
      <c r="I21" s="25" t="s">
        <v>14</v>
      </c>
      <c r="J21" s="64" t="s">
        <v>106</v>
      </c>
    </row>
    <row r="22" spans="2:10" ht="77.45" hidden="1" customHeight="1" x14ac:dyDescent="0.25">
      <c r="B22" s="16">
        <v>4</v>
      </c>
      <c r="C22" s="22">
        <v>45272</v>
      </c>
      <c r="D22" s="22">
        <v>45300</v>
      </c>
      <c r="E22" s="23" t="s">
        <v>69</v>
      </c>
      <c r="F22" s="24" t="s">
        <v>79</v>
      </c>
      <c r="G22" s="50"/>
      <c r="H22" s="41">
        <v>45286</v>
      </c>
      <c r="I22" s="25" t="s">
        <v>93</v>
      </c>
      <c r="J22" s="42" t="s">
        <v>97</v>
      </c>
    </row>
    <row r="23" spans="2:10" ht="69.599999999999994" hidden="1" customHeight="1" x14ac:dyDescent="0.25">
      <c r="B23" s="16">
        <v>4</v>
      </c>
      <c r="C23" s="22">
        <v>45272</v>
      </c>
      <c r="D23" s="22">
        <v>45307</v>
      </c>
      <c r="E23" s="23" t="s">
        <v>69</v>
      </c>
      <c r="F23" s="24" t="s">
        <v>80</v>
      </c>
      <c r="G23" s="50"/>
      <c r="H23" s="41">
        <v>45272</v>
      </c>
      <c r="I23" s="25" t="s">
        <v>98</v>
      </c>
      <c r="J23" s="21" t="s">
        <v>99</v>
      </c>
    </row>
    <row r="24" spans="2:10" ht="47.25" hidden="1" x14ac:dyDescent="0.25">
      <c r="B24" s="16">
        <v>4</v>
      </c>
      <c r="C24" s="22"/>
      <c r="D24" s="22">
        <v>45307</v>
      </c>
      <c r="E24" s="23" t="s">
        <v>69</v>
      </c>
      <c r="F24" s="24" t="s">
        <v>81</v>
      </c>
      <c r="G24" s="50"/>
      <c r="H24" s="41">
        <v>45286</v>
      </c>
      <c r="I24" s="25"/>
      <c r="J24" s="21" t="s">
        <v>126</v>
      </c>
    </row>
    <row r="25" spans="2:10" ht="193.5" hidden="1" customHeight="1" x14ac:dyDescent="0.25">
      <c r="B25" s="16">
        <v>4</v>
      </c>
      <c r="C25" s="22"/>
      <c r="D25" s="22">
        <v>45300</v>
      </c>
      <c r="E25" s="23" t="s">
        <v>14</v>
      </c>
      <c r="F25" s="66" t="s">
        <v>82</v>
      </c>
      <c r="G25" s="24"/>
      <c r="H25" s="41">
        <v>45286</v>
      </c>
      <c r="I25" s="25" t="s">
        <v>51</v>
      </c>
      <c r="J25" s="21" t="s">
        <v>107</v>
      </c>
    </row>
    <row r="26" spans="2:10" ht="47.25" hidden="1" x14ac:dyDescent="0.25">
      <c r="B26" s="16">
        <v>4</v>
      </c>
      <c r="C26" s="22">
        <v>45275</v>
      </c>
      <c r="D26" s="22">
        <v>45307</v>
      </c>
      <c r="E26" s="23" t="s">
        <v>28</v>
      </c>
      <c r="F26" s="24" t="s">
        <v>83</v>
      </c>
      <c r="G26" s="24"/>
      <c r="H26" s="41">
        <v>45286</v>
      </c>
      <c r="I26" s="25" t="s">
        <v>14</v>
      </c>
      <c r="J26" s="21" t="s">
        <v>100</v>
      </c>
    </row>
    <row r="27" spans="2:10" ht="283.5" hidden="1" x14ac:dyDescent="0.25">
      <c r="B27" s="16">
        <v>4</v>
      </c>
      <c r="C27" s="22">
        <v>45275</v>
      </c>
      <c r="D27" s="22">
        <v>45335</v>
      </c>
      <c r="E27" s="23" t="s">
        <v>28</v>
      </c>
      <c r="F27" s="24" t="s">
        <v>84</v>
      </c>
      <c r="G27" s="24"/>
      <c r="H27" s="41">
        <v>44935</v>
      </c>
      <c r="I27" s="25" t="s">
        <v>14</v>
      </c>
      <c r="J27" s="21" t="s">
        <v>193</v>
      </c>
    </row>
    <row r="28" spans="2:10" ht="46.5" hidden="1" customHeight="1" x14ac:dyDescent="0.25">
      <c r="B28" s="16">
        <v>4</v>
      </c>
      <c r="C28" s="22">
        <v>45275</v>
      </c>
      <c r="D28" s="22">
        <v>45300</v>
      </c>
      <c r="E28" s="23" t="s">
        <v>28</v>
      </c>
      <c r="F28" s="24" t="s">
        <v>85</v>
      </c>
      <c r="G28" s="24"/>
      <c r="H28" s="41">
        <v>45286</v>
      </c>
      <c r="I28" s="25" t="s">
        <v>14</v>
      </c>
      <c r="J28" s="21" t="s">
        <v>101</v>
      </c>
    </row>
    <row r="29" spans="2:10" ht="28.5" hidden="1" customHeight="1" x14ac:dyDescent="0.25">
      <c r="B29" s="16">
        <v>4</v>
      </c>
      <c r="C29" s="22">
        <v>45279</v>
      </c>
      <c r="D29" s="22">
        <v>45300</v>
      </c>
      <c r="E29" s="23" t="s">
        <v>69</v>
      </c>
      <c r="F29" s="24" t="s">
        <v>86</v>
      </c>
      <c r="G29" s="24"/>
      <c r="H29" s="41">
        <v>45286</v>
      </c>
      <c r="I29" s="25" t="s">
        <v>102</v>
      </c>
      <c r="J29" s="21" t="s">
        <v>103</v>
      </c>
    </row>
    <row r="30" spans="2:10" ht="39.75" hidden="1" customHeight="1" x14ac:dyDescent="0.25">
      <c r="B30" s="16">
        <v>4</v>
      </c>
      <c r="C30" s="22">
        <v>45279</v>
      </c>
      <c r="D30" s="22">
        <v>45300</v>
      </c>
      <c r="E30" s="23" t="s">
        <v>69</v>
      </c>
      <c r="F30" s="24" t="s">
        <v>87</v>
      </c>
      <c r="G30" s="24"/>
      <c r="H30" s="26">
        <v>44935</v>
      </c>
      <c r="I30" s="25" t="s">
        <v>14</v>
      </c>
      <c r="J30" s="21" t="s">
        <v>104</v>
      </c>
    </row>
    <row r="31" spans="2:10" ht="284.45" hidden="1" customHeight="1" x14ac:dyDescent="0.25">
      <c r="B31" s="16">
        <v>4</v>
      </c>
      <c r="C31" s="22">
        <v>45279</v>
      </c>
      <c r="D31" s="22">
        <v>45405</v>
      </c>
      <c r="E31" s="23" t="s">
        <v>31</v>
      </c>
      <c r="F31" s="24" t="s">
        <v>404</v>
      </c>
      <c r="G31" s="24"/>
      <c r="H31" s="113" t="s">
        <v>405</v>
      </c>
      <c r="I31" s="25" t="s">
        <v>14</v>
      </c>
      <c r="J31" s="21" t="s">
        <v>506</v>
      </c>
    </row>
    <row r="32" spans="2:10" ht="157.5" hidden="1" x14ac:dyDescent="0.25">
      <c r="B32" s="16">
        <v>4</v>
      </c>
      <c r="C32" s="32">
        <v>45279</v>
      </c>
      <c r="D32" s="32">
        <v>45335</v>
      </c>
      <c r="E32" s="33" t="s">
        <v>69</v>
      </c>
      <c r="F32" s="24" t="s">
        <v>88</v>
      </c>
      <c r="G32" s="24"/>
      <c r="H32" s="26">
        <v>45286</v>
      </c>
      <c r="I32" s="25" t="s">
        <v>14</v>
      </c>
      <c r="J32" s="21" t="s">
        <v>223</v>
      </c>
    </row>
    <row r="33" spans="2:10" ht="30.75" hidden="1" customHeight="1" x14ac:dyDescent="0.25">
      <c r="B33" s="16">
        <v>4</v>
      </c>
      <c r="C33" s="22">
        <v>45279</v>
      </c>
      <c r="D33" s="22"/>
      <c r="E33" s="23" t="s">
        <v>117</v>
      </c>
      <c r="F33" s="24" t="s">
        <v>89</v>
      </c>
      <c r="G33" s="24"/>
      <c r="H33" s="26">
        <v>45383</v>
      </c>
      <c r="I33" s="25" t="s">
        <v>14</v>
      </c>
      <c r="J33" s="21" t="s">
        <v>163</v>
      </c>
    </row>
    <row r="34" spans="2:10" ht="141" hidden="1" customHeight="1" x14ac:dyDescent="0.25">
      <c r="B34" s="16">
        <v>4</v>
      </c>
      <c r="C34" s="22">
        <v>45286</v>
      </c>
      <c r="D34" s="34">
        <v>45349</v>
      </c>
      <c r="E34" s="65" t="s">
        <v>13</v>
      </c>
      <c r="F34" s="24" t="s">
        <v>127</v>
      </c>
      <c r="G34" s="24"/>
      <c r="H34" s="26">
        <v>44935</v>
      </c>
      <c r="I34" s="25" t="s">
        <v>14</v>
      </c>
      <c r="J34" s="21" t="s">
        <v>274</v>
      </c>
    </row>
    <row r="35" spans="2:10" ht="250.15" hidden="1" customHeight="1" x14ac:dyDescent="0.25">
      <c r="B35" s="16">
        <v>4</v>
      </c>
      <c r="C35" s="22">
        <v>45300</v>
      </c>
      <c r="D35" s="22">
        <v>45369</v>
      </c>
      <c r="E35" s="23" t="s">
        <v>28</v>
      </c>
      <c r="F35" s="24" t="s">
        <v>375</v>
      </c>
      <c r="G35" s="24"/>
      <c r="H35" s="113">
        <v>45372</v>
      </c>
      <c r="I35" s="25" t="s">
        <v>14</v>
      </c>
      <c r="J35" s="21" t="s">
        <v>371</v>
      </c>
    </row>
    <row r="36" spans="2:10" ht="78.75" hidden="1" x14ac:dyDescent="0.25">
      <c r="B36" s="16">
        <v>4</v>
      </c>
      <c r="C36" s="22">
        <v>45303</v>
      </c>
      <c r="D36" s="22">
        <v>45321</v>
      </c>
      <c r="E36" s="23" t="s">
        <v>28</v>
      </c>
      <c r="F36" s="24" t="s">
        <v>132</v>
      </c>
      <c r="G36" s="24"/>
      <c r="H36" s="26"/>
      <c r="I36" s="25" t="s">
        <v>14</v>
      </c>
      <c r="J36" s="89" t="s">
        <v>164</v>
      </c>
    </row>
    <row r="37" spans="2:10" ht="328.9" hidden="1" customHeight="1" x14ac:dyDescent="0.25">
      <c r="B37" s="16">
        <v>4</v>
      </c>
      <c r="C37" s="22">
        <v>45307</v>
      </c>
      <c r="D37" s="22">
        <v>45433</v>
      </c>
      <c r="E37" s="23" t="s">
        <v>28</v>
      </c>
      <c r="F37" s="24" t="s">
        <v>391</v>
      </c>
      <c r="G37" s="24"/>
      <c r="H37" s="113" t="s">
        <v>479</v>
      </c>
      <c r="I37" s="17" t="s">
        <v>364</v>
      </c>
      <c r="J37" s="21" t="s">
        <v>696</v>
      </c>
    </row>
    <row r="38" spans="2:10" ht="177" hidden="1" customHeight="1" x14ac:dyDescent="0.25">
      <c r="B38" s="16">
        <v>4</v>
      </c>
      <c r="C38" s="22">
        <v>45307</v>
      </c>
      <c r="D38" s="22">
        <v>45342</v>
      </c>
      <c r="E38" s="23" t="s">
        <v>28</v>
      </c>
      <c r="F38" s="35" t="s">
        <v>133</v>
      </c>
      <c r="G38" s="24"/>
      <c r="H38" s="26"/>
      <c r="I38" s="25" t="s">
        <v>14</v>
      </c>
      <c r="J38" s="80" t="s">
        <v>224</v>
      </c>
    </row>
    <row r="39" spans="2:10" ht="47.25" hidden="1" x14ac:dyDescent="0.25">
      <c r="B39" s="16">
        <v>4</v>
      </c>
      <c r="C39" s="22">
        <v>45307</v>
      </c>
      <c r="D39" s="22"/>
      <c r="E39" s="23" t="s">
        <v>145</v>
      </c>
      <c r="F39" s="35" t="s">
        <v>134</v>
      </c>
      <c r="G39" s="24"/>
      <c r="H39" s="26"/>
      <c r="I39" s="25" t="s">
        <v>14</v>
      </c>
      <c r="J39" s="81" t="s">
        <v>165</v>
      </c>
    </row>
    <row r="40" spans="2:10" ht="53.45" hidden="1" customHeight="1" x14ac:dyDescent="0.25">
      <c r="B40" s="16">
        <v>4</v>
      </c>
      <c r="C40" s="22">
        <v>45307</v>
      </c>
      <c r="D40" s="22">
        <v>45342</v>
      </c>
      <c r="E40" s="23" t="s">
        <v>28</v>
      </c>
      <c r="F40" s="24" t="s">
        <v>146</v>
      </c>
      <c r="G40" s="24"/>
      <c r="H40" s="26"/>
      <c r="I40" s="25" t="s">
        <v>14</v>
      </c>
      <c r="J40" s="21" t="s">
        <v>194</v>
      </c>
    </row>
    <row r="41" spans="2:10" ht="24.95" hidden="1" customHeight="1" x14ac:dyDescent="0.25">
      <c r="B41" s="16">
        <v>4</v>
      </c>
      <c r="C41" s="22">
        <v>45307</v>
      </c>
      <c r="D41" s="22">
        <v>45335</v>
      </c>
      <c r="E41" s="23" t="s">
        <v>13</v>
      </c>
      <c r="F41" s="24" t="s">
        <v>166</v>
      </c>
      <c r="G41" s="24"/>
      <c r="H41" s="26"/>
      <c r="I41" s="25" t="s">
        <v>14</v>
      </c>
      <c r="J41" s="21"/>
    </row>
    <row r="42" spans="2:10" ht="44.25" hidden="1" customHeight="1" x14ac:dyDescent="0.25">
      <c r="B42" s="16">
        <v>4</v>
      </c>
      <c r="C42" s="22">
        <v>45313</v>
      </c>
      <c r="D42" s="22">
        <v>45335</v>
      </c>
      <c r="E42" s="23" t="s">
        <v>28</v>
      </c>
      <c r="F42" s="24" t="s">
        <v>148</v>
      </c>
      <c r="G42" s="24"/>
      <c r="H42" s="26">
        <v>45335</v>
      </c>
      <c r="I42" s="25" t="s">
        <v>14</v>
      </c>
      <c r="J42" s="21" t="s">
        <v>209</v>
      </c>
    </row>
    <row r="43" spans="2:10" ht="202.15" hidden="1" customHeight="1" x14ac:dyDescent="0.25">
      <c r="B43" s="16">
        <v>4</v>
      </c>
      <c r="C43" s="22">
        <v>45313</v>
      </c>
      <c r="D43" s="22">
        <v>45363</v>
      </c>
      <c r="E43" s="23" t="s">
        <v>28</v>
      </c>
      <c r="F43" s="24" t="s">
        <v>318</v>
      </c>
      <c r="G43" s="24"/>
      <c r="H43" s="26">
        <v>45331</v>
      </c>
      <c r="I43" s="25" t="s">
        <v>14</v>
      </c>
      <c r="J43" s="21" t="s">
        <v>295</v>
      </c>
    </row>
    <row r="44" spans="2:10" ht="24.95" hidden="1" customHeight="1" x14ac:dyDescent="0.25">
      <c r="B44" s="16">
        <v>4</v>
      </c>
      <c r="C44" s="22"/>
      <c r="D44" s="22"/>
      <c r="E44" s="23"/>
      <c r="F44" s="24"/>
      <c r="G44" s="24"/>
      <c r="H44" s="26"/>
      <c r="I44" s="25"/>
      <c r="J44" s="21"/>
    </row>
    <row r="45" spans="2:10" ht="24.95" hidden="1" customHeight="1" x14ac:dyDescent="0.25">
      <c r="B45" s="16">
        <v>4</v>
      </c>
      <c r="C45" s="22">
        <v>45314</v>
      </c>
      <c r="D45" s="22">
        <v>45321</v>
      </c>
      <c r="E45" s="23" t="s">
        <v>69</v>
      </c>
      <c r="F45" s="24" t="s">
        <v>168</v>
      </c>
      <c r="G45" s="24"/>
      <c r="H45" s="26"/>
      <c r="I45" s="25" t="s">
        <v>14</v>
      </c>
      <c r="J45" s="21"/>
    </row>
    <row r="46" spans="2:10" ht="31.5" hidden="1" x14ac:dyDescent="0.25">
      <c r="B46" s="16">
        <v>4</v>
      </c>
      <c r="C46" s="22">
        <v>45314</v>
      </c>
      <c r="D46" s="22">
        <v>45342</v>
      </c>
      <c r="E46" s="23" t="s">
        <v>27</v>
      </c>
      <c r="F46" s="24" t="s">
        <v>169</v>
      </c>
      <c r="G46" s="24"/>
      <c r="H46" s="26"/>
      <c r="I46" s="25" t="s">
        <v>14</v>
      </c>
      <c r="J46" s="21" t="s">
        <v>225</v>
      </c>
    </row>
    <row r="47" spans="2:10" ht="24.95" hidden="1" customHeight="1" x14ac:dyDescent="0.25">
      <c r="B47" s="16">
        <v>4</v>
      </c>
      <c r="C47" s="22">
        <v>45321</v>
      </c>
      <c r="D47" s="22">
        <v>45363</v>
      </c>
      <c r="E47" s="23" t="s">
        <v>13</v>
      </c>
      <c r="F47" s="24" t="s">
        <v>187</v>
      </c>
      <c r="G47" s="24"/>
      <c r="H47" s="26"/>
      <c r="I47" s="25"/>
      <c r="J47" s="21" t="s">
        <v>210</v>
      </c>
    </row>
    <row r="48" spans="2:10" ht="24.95" hidden="1" customHeight="1" x14ac:dyDescent="0.25">
      <c r="B48" s="16">
        <v>4</v>
      </c>
      <c r="C48" s="22">
        <v>45321</v>
      </c>
      <c r="D48" s="22"/>
      <c r="E48" s="23" t="s">
        <v>69</v>
      </c>
      <c r="F48" s="24" t="s">
        <v>188</v>
      </c>
      <c r="G48" s="24"/>
      <c r="H48" s="26"/>
      <c r="I48" s="25"/>
      <c r="J48" s="21" t="s">
        <v>226</v>
      </c>
    </row>
    <row r="49" spans="2:10" ht="24.95" hidden="1" customHeight="1" x14ac:dyDescent="0.25">
      <c r="B49" s="16">
        <v>4</v>
      </c>
      <c r="C49" s="22">
        <v>45321</v>
      </c>
      <c r="D49" s="22">
        <v>45342</v>
      </c>
      <c r="E49" s="23" t="s">
        <v>69</v>
      </c>
      <c r="F49" s="24" t="s">
        <v>189</v>
      </c>
      <c r="G49" s="24"/>
      <c r="H49" s="26">
        <v>45341</v>
      </c>
      <c r="I49" s="25" t="s">
        <v>14</v>
      </c>
      <c r="J49" s="21" t="s">
        <v>260</v>
      </c>
    </row>
    <row r="50" spans="2:10" ht="24.95" hidden="1" customHeight="1" x14ac:dyDescent="0.25">
      <c r="B50" s="16">
        <v>4</v>
      </c>
      <c r="C50" s="22">
        <v>45321</v>
      </c>
      <c r="D50" s="22">
        <v>45328</v>
      </c>
      <c r="E50" s="23" t="s">
        <v>27</v>
      </c>
      <c r="F50" s="24" t="s">
        <v>192</v>
      </c>
      <c r="G50" s="24"/>
      <c r="H50" s="26"/>
      <c r="I50" s="25" t="s">
        <v>190</v>
      </c>
      <c r="J50" s="21" t="s">
        <v>191</v>
      </c>
    </row>
    <row r="51" spans="2:10" ht="30.75" hidden="1" customHeight="1" x14ac:dyDescent="0.25">
      <c r="B51" s="16">
        <v>4</v>
      </c>
      <c r="C51" s="22">
        <v>45321</v>
      </c>
      <c r="D51" s="22">
        <v>45335</v>
      </c>
      <c r="E51" s="23" t="s">
        <v>195</v>
      </c>
      <c r="F51" s="20" t="s">
        <v>196</v>
      </c>
      <c r="G51" s="20"/>
      <c r="H51" s="26"/>
      <c r="I51" s="25" t="s">
        <v>206</v>
      </c>
      <c r="J51" s="27" t="s">
        <v>207</v>
      </c>
    </row>
    <row r="52" spans="2:10" ht="45.75" hidden="1" customHeight="1" x14ac:dyDescent="0.25">
      <c r="B52" s="16">
        <v>4</v>
      </c>
      <c r="C52" s="22">
        <v>45321</v>
      </c>
      <c r="D52" s="22">
        <v>45363</v>
      </c>
      <c r="E52" s="23" t="s">
        <v>195</v>
      </c>
      <c r="F52" s="24" t="s">
        <v>208</v>
      </c>
      <c r="G52" s="20"/>
      <c r="H52" s="26"/>
      <c r="I52" s="25"/>
      <c r="J52" s="21" t="s">
        <v>319</v>
      </c>
    </row>
    <row r="53" spans="2:10" ht="110.25" hidden="1" x14ac:dyDescent="0.25">
      <c r="B53" s="16">
        <v>4</v>
      </c>
      <c r="C53" s="22">
        <v>45327</v>
      </c>
      <c r="D53" s="22">
        <v>45363</v>
      </c>
      <c r="E53" s="23" t="s">
        <v>69</v>
      </c>
      <c r="F53" s="20" t="s">
        <v>205</v>
      </c>
      <c r="G53" s="66"/>
      <c r="H53" s="26"/>
      <c r="I53" s="25" t="s">
        <v>14</v>
      </c>
      <c r="J53" s="21" t="s">
        <v>320</v>
      </c>
    </row>
    <row r="54" spans="2:10" ht="24.95" hidden="1" customHeight="1" x14ac:dyDescent="0.25">
      <c r="B54" s="16">
        <v>4</v>
      </c>
      <c r="C54" s="22">
        <v>45328</v>
      </c>
      <c r="D54" s="22">
        <v>45349</v>
      </c>
      <c r="E54" s="23" t="s">
        <v>69</v>
      </c>
      <c r="F54" s="24" t="s">
        <v>227</v>
      </c>
      <c r="G54" s="20"/>
      <c r="H54" s="67"/>
      <c r="I54" s="25" t="s">
        <v>31</v>
      </c>
      <c r="J54" s="21" t="s">
        <v>261</v>
      </c>
    </row>
    <row r="55" spans="2:10" ht="63" hidden="1" x14ac:dyDescent="0.25">
      <c r="B55" s="16">
        <v>4</v>
      </c>
      <c r="C55" s="22">
        <v>45328</v>
      </c>
      <c r="D55" s="22">
        <v>45363</v>
      </c>
      <c r="E55" s="23" t="s">
        <v>28</v>
      </c>
      <c r="F55" s="24" t="s">
        <v>228</v>
      </c>
      <c r="G55" s="20"/>
      <c r="H55" s="67" t="s">
        <v>229</v>
      </c>
      <c r="I55" s="25" t="s">
        <v>14</v>
      </c>
      <c r="J55" s="27" t="s">
        <v>321</v>
      </c>
    </row>
    <row r="56" spans="2:10" ht="31.5" hidden="1" x14ac:dyDescent="0.25">
      <c r="B56" s="16">
        <v>4</v>
      </c>
      <c r="C56" s="22">
        <v>45328</v>
      </c>
      <c r="D56" s="22">
        <v>45363</v>
      </c>
      <c r="E56" s="23" t="s">
        <v>211</v>
      </c>
      <c r="F56" s="24" t="s">
        <v>212</v>
      </c>
      <c r="G56" s="20"/>
      <c r="H56" s="67"/>
      <c r="I56" s="25"/>
      <c r="J56" s="21" t="s">
        <v>262</v>
      </c>
    </row>
    <row r="57" spans="2:10" ht="236.25" hidden="1" x14ac:dyDescent="0.25">
      <c r="B57" s="43">
        <v>4</v>
      </c>
      <c r="C57" s="32">
        <v>45201</v>
      </c>
      <c r="D57" s="32">
        <v>45369</v>
      </c>
      <c r="E57" s="86" t="s">
        <v>27</v>
      </c>
      <c r="F57" s="108" t="s">
        <v>33</v>
      </c>
      <c r="G57" s="44"/>
      <c r="H57" s="114" t="s">
        <v>376</v>
      </c>
      <c r="I57" s="109" t="s">
        <v>14</v>
      </c>
      <c r="J57" s="110" t="s">
        <v>366</v>
      </c>
    </row>
    <row r="58" spans="2:10" ht="125.45" hidden="1" customHeight="1" x14ac:dyDescent="0.25">
      <c r="B58" s="16">
        <v>4</v>
      </c>
      <c r="C58" s="22">
        <v>45329</v>
      </c>
      <c r="D58" s="22">
        <v>45398</v>
      </c>
      <c r="E58" s="22" t="s">
        <v>69</v>
      </c>
      <c r="F58" s="24" t="s">
        <v>213</v>
      </c>
      <c r="G58" s="20"/>
      <c r="H58" s="115" t="s">
        <v>507</v>
      </c>
      <c r="I58" s="25" t="s">
        <v>14</v>
      </c>
      <c r="J58" s="21" t="s">
        <v>552</v>
      </c>
    </row>
    <row r="59" spans="2:10" ht="69" hidden="1" customHeight="1" x14ac:dyDescent="0.25">
      <c r="B59" s="16">
        <v>4</v>
      </c>
      <c r="C59" s="22">
        <v>45314</v>
      </c>
      <c r="D59" s="22">
        <v>45363</v>
      </c>
      <c r="E59" s="23" t="s">
        <v>153</v>
      </c>
      <c r="F59" s="24" t="s">
        <v>167</v>
      </c>
      <c r="G59" s="24"/>
      <c r="H59" s="26">
        <v>45364</v>
      </c>
      <c r="I59" s="25" t="s">
        <v>14</v>
      </c>
      <c r="J59" s="21" t="s">
        <v>296</v>
      </c>
    </row>
    <row r="60" spans="2:10" ht="222.6" hidden="1" customHeight="1" x14ac:dyDescent="0.25">
      <c r="B60" s="16">
        <v>4</v>
      </c>
      <c r="C60" s="22">
        <v>45335</v>
      </c>
      <c r="D60" s="22">
        <v>45405</v>
      </c>
      <c r="E60" s="22" t="s">
        <v>28</v>
      </c>
      <c r="F60" s="24" t="s">
        <v>230</v>
      </c>
      <c r="G60" s="20"/>
      <c r="H60" s="115">
        <v>45376</v>
      </c>
      <c r="I60" s="25" t="s">
        <v>14</v>
      </c>
      <c r="J60" s="21" t="s">
        <v>588</v>
      </c>
    </row>
    <row r="61" spans="2:10" ht="40.15" hidden="1" customHeight="1" x14ac:dyDescent="0.25">
      <c r="B61" s="16">
        <v>4</v>
      </c>
      <c r="C61" s="22">
        <v>45335</v>
      </c>
      <c r="D61" s="22">
        <v>45363</v>
      </c>
      <c r="E61" s="22" t="s">
        <v>28</v>
      </c>
      <c r="F61" s="24" t="s">
        <v>231</v>
      </c>
      <c r="G61" s="20"/>
      <c r="H61" s="67"/>
      <c r="I61" s="25" t="s">
        <v>232</v>
      </c>
      <c r="J61" s="21" t="s">
        <v>263</v>
      </c>
    </row>
    <row r="62" spans="2:10" ht="24.95" hidden="1" customHeight="1" x14ac:dyDescent="0.25">
      <c r="B62" s="16">
        <v>4</v>
      </c>
      <c r="C62" s="22">
        <v>45335</v>
      </c>
      <c r="D62" s="22"/>
      <c r="E62" s="22" t="s">
        <v>233</v>
      </c>
      <c r="F62" s="24" t="s">
        <v>297</v>
      </c>
      <c r="G62" s="20"/>
      <c r="H62" s="67"/>
      <c r="I62" s="25" t="s">
        <v>31</v>
      </c>
      <c r="J62" s="21" t="s">
        <v>298</v>
      </c>
    </row>
    <row r="63" spans="2:10" ht="24.95" hidden="1" customHeight="1" x14ac:dyDescent="0.25">
      <c r="B63" s="16">
        <v>4</v>
      </c>
      <c r="C63" s="22">
        <v>45337</v>
      </c>
      <c r="D63" s="22">
        <v>45342</v>
      </c>
      <c r="E63" s="22" t="s">
        <v>242</v>
      </c>
      <c r="F63" s="24" t="s">
        <v>243</v>
      </c>
      <c r="G63" s="20"/>
      <c r="H63" s="67"/>
      <c r="I63" s="25" t="s">
        <v>14</v>
      </c>
      <c r="J63" s="21"/>
    </row>
    <row r="64" spans="2:10" ht="33" hidden="1" customHeight="1" x14ac:dyDescent="0.25">
      <c r="B64" s="16">
        <v>4</v>
      </c>
      <c r="C64" s="22">
        <v>45338</v>
      </c>
      <c r="D64" s="22">
        <v>45391</v>
      </c>
      <c r="E64" s="22" t="s">
        <v>241</v>
      </c>
      <c r="F64" s="24" t="s">
        <v>245</v>
      </c>
      <c r="G64" s="20"/>
      <c r="H64" s="115">
        <v>45370</v>
      </c>
      <c r="I64" s="25" t="s">
        <v>246</v>
      </c>
      <c r="J64" s="21" t="s">
        <v>532</v>
      </c>
    </row>
    <row r="65" spans="2:10" ht="154.9" hidden="1" customHeight="1" x14ac:dyDescent="0.25">
      <c r="B65" s="16">
        <v>4</v>
      </c>
      <c r="C65" s="22">
        <v>45349</v>
      </c>
      <c r="D65" s="22">
        <v>45369</v>
      </c>
      <c r="E65" s="22" t="s">
        <v>28</v>
      </c>
      <c r="F65" s="24" t="s">
        <v>292</v>
      </c>
      <c r="G65" s="20"/>
      <c r="H65" s="67"/>
      <c r="I65" s="25" t="s">
        <v>293</v>
      </c>
      <c r="J65" s="62" t="s">
        <v>322</v>
      </c>
    </row>
    <row r="66" spans="2:10" ht="43.9" hidden="1" customHeight="1" x14ac:dyDescent="0.25">
      <c r="B66" s="16">
        <v>4</v>
      </c>
      <c r="C66" s="22">
        <v>45349</v>
      </c>
      <c r="D66" s="22">
        <v>45370</v>
      </c>
      <c r="E66" s="22" t="s">
        <v>69</v>
      </c>
      <c r="F66" s="24" t="s">
        <v>299</v>
      </c>
      <c r="G66" s="20"/>
      <c r="H66" s="115">
        <v>45370</v>
      </c>
      <c r="I66" s="25" t="s">
        <v>14</v>
      </c>
      <c r="J66" s="21" t="s">
        <v>370</v>
      </c>
    </row>
    <row r="67" spans="2:10" ht="36" hidden="1" customHeight="1" x14ac:dyDescent="0.25">
      <c r="B67" s="16">
        <v>4</v>
      </c>
      <c r="C67" s="22">
        <v>45356</v>
      </c>
      <c r="D67" s="22">
        <v>45369</v>
      </c>
      <c r="E67" s="22" t="s">
        <v>69</v>
      </c>
      <c r="F67" s="24" t="s">
        <v>305</v>
      </c>
      <c r="G67" s="20"/>
      <c r="H67" s="115" t="s">
        <v>377</v>
      </c>
      <c r="I67" s="25" t="s">
        <v>14</v>
      </c>
      <c r="J67" s="21" t="s">
        <v>369</v>
      </c>
    </row>
    <row r="68" spans="2:10" ht="110.25" hidden="1" x14ac:dyDescent="0.25">
      <c r="B68" s="16">
        <v>4</v>
      </c>
      <c r="C68" s="18">
        <v>45356</v>
      </c>
      <c r="D68" s="18">
        <v>45369</v>
      </c>
      <c r="E68" s="19" t="s">
        <v>28</v>
      </c>
      <c r="F68" s="20" t="s">
        <v>390</v>
      </c>
      <c r="G68" s="20"/>
      <c r="H68" s="116">
        <v>45370</v>
      </c>
      <c r="I68" s="17" t="s">
        <v>364</v>
      </c>
      <c r="J68" s="27" t="s">
        <v>365</v>
      </c>
    </row>
    <row r="69" spans="2:10" ht="63" hidden="1" x14ac:dyDescent="0.25">
      <c r="B69" s="16">
        <v>4</v>
      </c>
      <c r="C69" s="18">
        <v>45356</v>
      </c>
      <c r="D69" s="18">
        <v>45369</v>
      </c>
      <c r="E69" s="19" t="s">
        <v>28</v>
      </c>
      <c r="F69" s="20" t="s">
        <v>317</v>
      </c>
      <c r="G69" s="20"/>
      <c r="H69" s="116">
        <v>45370</v>
      </c>
      <c r="I69" s="17" t="s">
        <v>364</v>
      </c>
      <c r="J69" s="27" t="s">
        <v>363</v>
      </c>
    </row>
    <row r="70" spans="2:10" ht="63" hidden="1" x14ac:dyDescent="0.25">
      <c r="B70" s="16">
        <v>4</v>
      </c>
      <c r="C70" s="18">
        <v>45356</v>
      </c>
      <c r="D70" s="18">
        <v>45377</v>
      </c>
      <c r="E70" s="19" t="s">
        <v>69</v>
      </c>
      <c r="F70" s="20" t="s">
        <v>323</v>
      </c>
      <c r="G70" s="20"/>
      <c r="H70" s="116">
        <v>45370</v>
      </c>
      <c r="I70" s="17" t="s">
        <v>364</v>
      </c>
      <c r="J70" s="27" t="s">
        <v>474</v>
      </c>
    </row>
    <row r="71" spans="2:10" ht="78.75" hidden="1" x14ac:dyDescent="0.25">
      <c r="B71" s="16">
        <v>4</v>
      </c>
      <c r="C71" s="18">
        <v>45356</v>
      </c>
      <c r="D71" s="18">
        <v>45405</v>
      </c>
      <c r="E71" s="19" t="s">
        <v>31</v>
      </c>
      <c r="F71" s="20" t="s">
        <v>324</v>
      </c>
      <c r="G71" s="20"/>
      <c r="H71" s="116">
        <v>45370</v>
      </c>
      <c r="I71" s="17" t="s">
        <v>14</v>
      </c>
      <c r="J71" s="27" t="s">
        <v>477</v>
      </c>
    </row>
    <row r="72" spans="2:10" ht="31.5" hidden="1" x14ac:dyDescent="0.25">
      <c r="B72" s="16">
        <v>4</v>
      </c>
      <c r="C72" s="18">
        <v>45358</v>
      </c>
      <c r="D72" s="18">
        <v>45363</v>
      </c>
      <c r="E72" s="19" t="s">
        <v>28</v>
      </c>
      <c r="F72" s="20" t="s">
        <v>325</v>
      </c>
      <c r="G72" s="20"/>
      <c r="H72" s="17"/>
      <c r="I72" s="17" t="s">
        <v>326</v>
      </c>
      <c r="J72" s="27" t="s">
        <v>327</v>
      </c>
    </row>
    <row r="73" spans="2:10" ht="77.25" hidden="1" customHeight="1" x14ac:dyDescent="0.25">
      <c r="B73" s="16">
        <v>4</v>
      </c>
      <c r="C73" s="18">
        <v>45359</v>
      </c>
      <c r="D73" s="18">
        <v>45384</v>
      </c>
      <c r="E73" s="19" t="s">
        <v>28</v>
      </c>
      <c r="F73" s="20" t="s">
        <v>333</v>
      </c>
      <c r="G73" s="20"/>
      <c r="H73" s="116">
        <v>45370</v>
      </c>
      <c r="I73" s="17" t="s">
        <v>326</v>
      </c>
      <c r="J73" s="27" t="s">
        <v>480</v>
      </c>
    </row>
    <row r="74" spans="2:10" ht="24.95" hidden="1" customHeight="1" x14ac:dyDescent="0.25">
      <c r="B74" s="16">
        <v>4</v>
      </c>
      <c r="C74" s="18">
        <v>45359</v>
      </c>
      <c r="D74" s="18">
        <v>45369</v>
      </c>
      <c r="E74" s="19" t="s">
        <v>28</v>
      </c>
      <c r="F74" s="20" t="s">
        <v>334</v>
      </c>
      <c r="G74" s="20"/>
      <c r="H74" s="116">
        <v>45370</v>
      </c>
      <c r="I74" s="17" t="s">
        <v>326</v>
      </c>
      <c r="J74" s="27" t="s">
        <v>362</v>
      </c>
    </row>
    <row r="75" spans="2:10" ht="31.5" hidden="1" x14ac:dyDescent="0.25">
      <c r="B75" s="16">
        <v>4</v>
      </c>
      <c r="C75" s="18">
        <v>45359</v>
      </c>
      <c r="D75" s="18">
        <v>45369</v>
      </c>
      <c r="E75" s="19" t="s">
        <v>335</v>
      </c>
      <c r="F75" s="20" t="s">
        <v>336</v>
      </c>
      <c r="G75" s="20"/>
      <c r="H75" s="116">
        <v>45370</v>
      </c>
      <c r="I75" s="17" t="s">
        <v>360</v>
      </c>
      <c r="J75" s="27" t="s">
        <v>361</v>
      </c>
    </row>
    <row r="76" spans="2:10" ht="24.95" hidden="1" customHeight="1" x14ac:dyDescent="0.25">
      <c r="B76" s="16">
        <v>4</v>
      </c>
      <c r="C76" s="18">
        <v>45359</v>
      </c>
      <c r="D76" s="18">
        <v>45369</v>
      </c>
      <c r="E76" s="19" t="s">
        <v>28</v>
      </c>
      <c r="F76" s="20" t="s">
        <v>337</v>
      </c>
      <c r="G76" s="20"/>
      <c r="H76" s="116">
        <v>45370</v>
      </c>
      <c r="I76" s="17" t="s">
        <v>359</v>
      </c>
      <c r="J76" s="27" t="s">
        <v>358</v>
      </c>
    </row>
    <row r="77" spans="2:10" ht="47.25" hidden="1" x14ac:dyDescent="0.25">
      <c r="B77" s="16">
        <v>4</v>
      </c>
      <c r="C77" s="18">
        <v>45363</v>
      </c>
      <c r="D77" s="18">
        <v>45371</v>
      </c>
      <c r="E77" s="19" t="s">
        <v>28</v>
      </c>
      <c r="F77" s="20" t="s">
        <v>340</v>
      </c>
      <c r="G77" s="20"/>
      <c r="H77" s="116">
        <v>45370</v>
      </c>
      <c r="I77" s="17" t="s">
        <v>14</v>
      </c>
      <c r="J77" s="27" t="s">
        <v>431</v>
      </c>
    </row>
    <row r="78" spans="2:10" ht="31.5" hidden="1" x14ac:dyDescent="0.25">
      <c r="B78" s="16">
        <v>4</v>
      </c>
      <c r="C78" s="18">
        <v>45363</v>
      </c>
      <c r="D78" s="18">
        <v>45369</v>
      </c>
      <c r="E78" s="19" t="s">
        <v>300</v>
      </c>
      <c r="F78" s="20" t="s">
        <v>368</v>
      </c>
      <c r="G78" s="20"/>
      <c r="H78" s="116">
        <v>45370</v>
      </c>
      <c r="I78" s="17" t="s">
        <v>14</v>
      </c>
      <c r="J78" s="27" t="s">
        <v>378</v>
      </c>
    </row>
    <row r="79" spans="2:10" ht="24.95" hidden="1" customHeight="1" x14ac:dyDescent="0.25">
      <c r="B79" s="16">
        <v>4</v>
      </c>
      <c r="C79" s="18">
        <v>45363</v>
      </c>
      <c r="D79" s="18">
        <v>45369</v>
      </c>
      <c r="E79" s="19" t="s">
        <v>331</v>
      </c>
      <c r="F79" s="20" t="s">
        <v>379</v>
      </c>
      <c r="G79" s="20"/>
      <c r="H79" s="116">
        <v>45370</v>
      </c>
      <c r="I79" s="17" t="s">
        <v>94</v>
      </c>
      <c r="J79" s="27" t="s">
        <v>380</v>
      </c>
    </row>
    <row r="80" spans="2:10" ht="24.95" hidden="1" customHeight="1" x14ac:dyDescent="0.25">
      <c r="B80" s="16">
        <v>4</v>
      </c>
      <c r="C80" s="18">
        <v>45369</v>
      </c>
      <c r="D80" s="18">
        <v>45371</v>
      </c>
      <c r="E80" s="19" t="s">
        <v>31</v>
      </c>
      <c r="F80" s="20" t="s">
        <v>386</v>
      </c>
      <c r="G80" s="20"/>
      <c r="H80" s="17"/>
      <c r="I80" s="17"/>
      <c r="J80" s="27"/>
    </row>
    <row r="81" spans="2:10" ht="24.95" hidden="1" customHeight="1" x14ac:dyDescent="0.25">
      <c r="B81" s="16">
        <v>4</v>
      </c>
      <c r="C81" s="18">
        <v>45369</v>
      </c>
      <c r="D81" s="18">
        <v>45370</v>
      </c>
      <c r="E81" s="19" t="s">
        <v>69</v>
      </c>
      <c r="F81" s="20" t="s">
        <v>387</v>
      </c>
      <c r="G81" s="20"/>
      <c r="H81" s="116">
        <v>45370</v>
      </c>
      <c r="I81" s="17" t="s">
        <v>14</v>
      </c>
      <c r="J81" s="27"/>
    </row>
    <row r="82" spans="2:10" ht="145.5" customHeight="1" x14ac:dyDescent="0.25">
      <c r="B82" s="16">
        <v>2</v>
      </c>
      <c r="C82" s="18">
        <v>45369</v>
      </c>
      <c r="D82" s="19"/>
      <c r="E82" s="19" t="s">
        <v>69</v>
      </c>
      <c r="F82" s="20" t="s">
        <v>388</v>
      </c>
      <c r="G82" s="20"/>
      <c r="H82" s="116">
        <v>45370</v>
      </c>
      <c r="I82" s="17" t="s">
        <v>389</v>
      </c>
      <c r="J82" s="27" t="s">
        <v>763</v>
      </c>
    </row>
    <row r="83" spans="2:10" ht="24.95" hidden="1" customHeight="1" x14ac:dyDescent="0.25">
      <c r="B83" s="16">
        <v>4</v>
      </c>
      <c r="C83" s="18">
        <v>45369</v>
      </c>
      <c r="D83" s="18">
        <v>45377</v>
      </c>
      <c r="E83" s="19" t="s">
        <v>28</v>
      </c>
      <c r="F83" s="20" t="s">
        <v>392</v>
      </c>
      <c r="G83" s="20"/>
      <c r="H83" s="116">
        <v>45370</v>
      </c>
      <c r="I83" s="17" t="s">
        <v>326</v>
      </c>
      <c r="J83" s="27" t="s">
        <v>434</v>
      </c>
    </row>
    <row r="84" spans="2:10" ht="60.75" hidden="1" customHeight="1" x14ac:dyDescent="0.25">
      <c r="B84" s="16">
        <v>4</v>
      </c>
      <c r="C84" s="18">
        <v>45369</v>
      </c>
      <c r="D84" s="18">
        <v>45384</v>
      </c>
      <c r="E84" s="19" t="s">
        <v>28</v>
      </c>
      <c r="F84" s="20" t="s">
        <v>393</v>
      </c>
      <c r="G84" s="20"/>
      <c r="H84" s="116">
        <v>45370</v>
      </c>
      <c r="I84" s="17" t="s">
        <v>326</v>
      </c>
      <c r="J84" s="27" t="s">
        <v>481</v>
      </c>
    </row>
    <row r="85" spans="2:10" ht="42.75" hidden="1" customHeight="1" x14ac:dyDescent="0.25">
      <c r="B85" s="16">
        <v>4</v>
      </c>
      <c r="C85" s="18">
        <v>45369</v>
      </c>
      <c r="D85" s="18">
        <v>45391</v>
      </c>
      <c r="E85" s="19" t="s">
        <v>28</v>
      </c>
      <c r="F85" s="20" t="s">
        <v>394</v>
      </c>
      <c r="G85" s="20"/>
      <c r="H85" s="116">
        <v>45474</v>
      </c>
      <c r="I85" s="17" t="s">
        <v>326</v>
      </c>
      <c r="J85" s="27" t="s">
        <v>543</v>
      </c>
    </row>
    <row r="86" spans="2:10" ht="24.95" hidden="1" customHeight="1" x14ac:dyDescent="0.25">
      <c r="B86" s="16">
        <v>4</v>
      </c>
      <c r="C86" s="18">
        <v>45369</v>
      </c>
      <c r="D86" s="18">
        <v>45377</v>
      </c>
      <c r="E86" s="19" t="s">
        <v>28</v>
      </c>
      <c r="F86" s="20" t="s">
        <v>395</v>
      </c>
      <c r="G86" s="20"/>
      <c r="H86" s="116">
        <v>45370</v>
      </c>
      <c r="I86" s="17" t="s">
        <v>293</v>
      </c>
      <c r="J86" s="27"/>
    </row>
    <row r="87" spans="2:10" ht="44.25" hidden="1" customHeight="1" x14ac:dyDescent="0.25">
      <c r="B87" s="16">
        <v>4</v>
      </c>
      <c r="C87" s="18">
        <v>45369</v>
      </c>
      <c r="D87" s="18">
        <v>45391</v>
      </c>
      <c r="E87" s="19" t="s">
        <v>28</v>
      </c>
      <c r="F87" s="20" t="s">
        <v>396</v>
      </c>
      <c r="G87" s="20"/>
      <c r="H87" s="116">
        <v>45370</v>
      </c>
      <c r="I87" s="17" t="s">
        <v>397</v>
      </c>
      <c r="J87" s="27" t="s">
        <v>482</v>
      </c>
    </row>
    <row r="88" spans="2:10" ht="44.25" hidden="1" customHeight="1" x14ac:dyDescent="0.25">
      <c r="B88" s="16">
        <v>4</v>
      </c>
      <c r="C88" s="18">
        <v>45369</v>
      </c>
      <c r="D88" s="18">
        <v>45391</v>
      </c>
      <c r="E88" s="19" t="s">
        <v>28</v>
      </c>
      <c r="F88" s="20" t="s">
        <v>398</v>
      </c>
      <c r="G88" s="20"/>
      <c r="H88" s="116">
        <v>45370</v>
      </c>
      <c r="I88" s="17" t="s">
        <v>399</v>
      </c>
      <c r="J88" s="27"/>
    </row>
    <row r="89" spans="2:10" ht="24.95" hidden="1" customHeight="1" x14ac:dyDescent="0.25">
      <c r="B89" s="16">
        <v>4</v>
      </c>
      <c r="C89" s="18">
        <v>45369</v>
      </c>
      <c r="D89" s="18">
        <v>45384</v>
      </c>
      <c r="E89" s="19" t="s">
        <v>28</v>
      </c>
      <c r="F89" s="20" t="s">
        <v>400</v>
      </c>
      <c r="G89" s="20"/>
      <c r="H89" s="116">
        <v>45370</v>
      </c>
      <c r="I89" s="17" t="s">
        <v>364</v>
      </c>
      <c r="J89" s="27" t="s">
        <v>435</v>
      </c>
    </row>
    <row r="90" spans="2:10" ht="24.95" hidden="1" customHeight="1" x14ac:dyDescent="0.25">
      <c r="B90" s="16">
        <v>4</v>
      </c>
      <c r="C90" s="18">
        <v>45369</v>
      </c>
      <c r="D90" s="18">
        <v>45377</v>
      </c>
      <c r="E90" s="19" t="s">
        <v>28</v>
      </c>
      <c r="F90" s="20" t="s">
        <v>402</v>
      </c>
      <c r="G90" s="20"/>
      <c r="H90" s="116">
        <v>45370</v>
      </c>
      <c r="I90" s="17" t="s">
        <v>364</v>
      </c>
      <c r="J90" s="27" t="s">
        <v>436</v>
      </c>
    </row>
    <row r="91" spans="2:10" ht="24.95" hidden="1" customHeight="1" x14ac:dyDescent="0.25">
      <c r="B91" s="16">
        <v>4</v>
      </c>
      <c r="C91" s="18">
        <v>45369</v>
      </c>
      <c r="D91" s="18">
        <v>45377</v>
      </c>
      <c r="E91" s="19" t="s">
        <v>28</v>
      </c>
      <c r="F91" s="20" t="s">
        <v>401</v>
      </c>
      <c r="G91" s="20"/>
      <c r="H91" s="116">
        <v>45370</v>
      </c>
      <c r="I91" s="17" t="s">
        <v>364</v>
      </c>
      <c r="J91" s="27" t="s">
        <v>437</v>
      </c>
    </row>
    <row r="92" spans="2:10" ht="31.15" hidden="1" customHeight="1" x14ac:dyDescent="0.25">
      <c r="B92" s="16">
        <v>4</v>
      </c>
      <c r="C92" s="18">
        <v>45369</v>
      </c>
      <c r="D92" s="18">
        <v>45385</v>
      </c>
      <c r="E92" s="19" t="s">
        <v>28</v>
      </c>
      <c r="F92" s="20" t="s">
        <v>403</v>
      </c>
      <c r="G92" s="20"/>
      <c r="H92" s="116">
        <v>45370</v>
      </c>
      <c r="I92" s="17" t="s">
        <v>364</v>
      </c>
      <c r="J92" s="27" t="s">
        <v>483</v>
      </c>
    </row>
    <row r="93" spans="2:10" ht="84" hidden="1" customHeight="1" x14ac:dyDescent="0.25">
      <c r="B93" s="151">
        <v>4</v>
      </c>
      <c r="C93" s="18">
        <v>45369</v>
      </c>
      <c r="D93" s="18">
        <v>45440</v>
      </c>
      <c r="E93" s="19" t="s">
        <v>28</v>
      </c>
      <c r="F93" s="20" t="s">
        <v>749</v>
      </c>
      <c r="G93" s="20"/>
      <c r="H93" s="116">
        <v>45370</v>
      </c>
      <c r="I93" s="17" t="s">
        <v>364</v>
      </c>
      <c r="J93" s="27" t="s">
        <v>669</v>
      </c>
    </row>
    <row r="94" spans="2:10" ht="34.5" hidden="1" customHeight="1" x14ac:dyDescent="0.25">
      <c r="B94" s="16">
        <v>4</v>
      </c>
      <c r="C94" s="18">
        <v>45370</v>
      </c>
      <c r="D94" s="18">
        <v>45377</v>
      </c>
      <c r="E94" s="19" t="s">
        <v>13</v>
      </c>
      <c r="F94" s="20" t="s">
        <v>408</v>
      </c>
      <c r="G94" s="20"/>
      <c r="H94" s="116">
        <v>45370</v>
      </c>
      <c r="I94" s="17" t="s">
        <v>407</v>
      </c>
      <c r="J94" s="27" t="s">
        <v>430</v>
      </c>
    </row>
    <row r="95" spans="2:10" ht="77.45" hidden="1" customHeight="1" x14ac:dyDescent="0.25">
      <c r="B95" s="16">
        <v>4</v>
      </c>
      <c r="C95" s="18">
        <v>45370</v>
      </c>
      <c r="D95" s="18">
        <v>45412</v>
      </c>
      <c r="E95" s="19" t="s">
        <v>300</v>
      </c>
      <c r="F95" s="20" t="s">
        <v>421</v>
      </c>
      <c r="G95" s="20"/>
      <c r="H95" s="17"/>
      <c r="I95" s="17" t="s">
        <v>422</v>
      </c>
      <c r="J95" s="27" t="s">
        <v>628</v>
      </c>
    </row>
    <row r="96" spans="2:10" ht="24.95" hidden="1" customHeight="1" x14ac:dyDescent="0.25">
      <c r="B96" s="16">
        <v>4</v>
      </c>
      <c r="C96" s="18">
        <v>45370</v>
      </c>
      <c r="D96" s="18">
        <v>45377</v>
      </c>
      <c r="E96" s="19" t="s">
        <v>128</v>
      </c>
      <c r="F96" s="20" t="s">
        <v>432</v>
      </c>
      <c r="G96" s="20"/>
      <c r="H96" s="17"/>
      <c r="I96" s="17" t="s">
        <v>130</v>
      </c>
      <c r="J96" s="27"/>
    </row>
    <row r="97" spans="2:10" ht="24.95" hidden="1" customHeight="1" x14ac:dyDescent="0.25">
      <c r="B97" s="16">
        <v>4</v>
      </c>
      <c r="C97" s="18">
        <v>45370</v>
      </c>
      <c r="D97" s="18">
        <v>45377</v>
      </c>
      <c r="E97" s="19" t="s">
        <v>128</v>
      </c>
      <c r="F97" s="20" t="s">
        <v>433</v>
      </c>
      <c r="G97" s="20"/>
      <c r="H97" s="17"/>
      <c r="I97" s="17" t="s">
        <v>130</v>
      </c>
      <c r="J97" s="27"/>
    </row>
    <row r="98" spans="2:10" ht="24.95" hidden="1" customHeight="1" x14ac:dyDescent="0.25">
      <c r="B98" s="16">
        <v>4</v>
      </c>
      <c r="C98" s="18">
        <v>45370</v>
      </c>
      <c r="D98" s="18">
        <v>45384</v>
      </c>
      <c r="E98" s="19" t="s">
        <v>153</v>
      </c>
      <c r="F98" s="20" t="s">
        <v>472</v>
      </c>
      <c r="G98" s="20"/>
      <c r="H98" s="17"/>
      <c r="I98" s="17" t="s">
        <v>130</v>
      </c>
      <c r="J98" s="27" t="s">
        <v>473</v>
      </c>
    </row>
    <row r="99" spans="2:10" ht="89.45" hidden="1" customHeight="1" x14ac:dyDescent="0.25">
      <c r="B99" s="16">
        <v>4</v>
      </c>
      <c r="C99" s="18">
        <v>45370</v>
      </c>
      <c r="D99" s="18">
        <v>45426</v>
      </c>
      <c r="E99" s="19" t="s">
        <v>531</v>
      </c>
      <c r="F99" s="20" t="s">
        <v>512</v>
      </c>
      <c r="G99" s="20"/>
      <c r="H99" s="17"/>
      <c r="I99" s="17" t="s">
        <v>130</v>
      </c>
      <c r="J99" s="27" t="s">
        <v>581</v>
      </c>
    </row>
    <row r="100" spans="2:10" ht="245.25" customHeight="1" x14ac:dyDescent="0.25">
      <c r="B100" s="16">
        <v>1</v>
      </c>
      <c r="C100" s="18">
        <v>45370</v>
      </c>
      <c r="D100" s="19"/>
      <c r="E100" s="19" t="s">
        <v>300</v>
      </c>
      <c r="F100" s="20" t="s">
        <v>548</v>
      </c>
      <c r="G100" s="20"/>
      <c r="H100" s="17"/>
      <c r="I100" s="17" t="s">
        <v>14</v>
      </c>
      <c r="J100" s="27" t="s">
        <v>788</v>
      </c>
    </row>
    <row r="101" spans="2:10" ht="31.5" hidden="1" x14ac:dyDescent="0.25">
      <c r="B101" s="16">
        <v>4</v>
      </c>
      <c r="C101" s="18">
        <v>45373</v>
      </c>
      <c r="D101" s="18">
        <v>45384</v>
      </c>
      <c r="E101" s="19" t="s">
        <v>69</v>
      </c>
      <c r="F101" s="20" t="s">
        <v>443</v>
      </c>
      <c r="G101" s="20"/>
      <c r="H101" s="75">
        <v>45381</v>
      </c>
      <c r="I101" s="17" t="s">
        <v>14</v>
      </c>
      <c r="J101" s="27" t="s">
        <v>508</v>
      </c>
    </row>
    <row r="102" spans="2:10" ht="31.5" hidden="1" x14ac:dyDescent="0.25">
      <c r="B102" s="16">
        <v>4</v>
      </c>
      <c r="C102" s="18">
        <v>45373</v>
      </c>
      <c r="D102" s="18">
        <v>45377</v>
      </c>
      <c r="E102" s="19" t="s">
        <v>69</v>
      </c>
      <c r="F102" s="20" t="s">
        <v>444</v>
      </c>
      <c r="G102" s="20"/>
      <c r="H102" s="75">
        <v>45381</v>
      </c>
      <c r="I102" s="17" t="s">
        <v>14</v>
      </c>
      <c r="J102" s="122"/>
    </row>
    <row r="103" spans="2:10" ht="138" hidden="1" customHeight="1" x14ac:dyDescent="0.25">
      <c r="B103" s="16">
        <v>4</v>
      </c>
      <c r="C103" s="123">
        <v>45377</v>
      </c>
      <c r="D103" s="123">
        <v>45426</v>
      </c>
      <c r="E103" s="124" t="s">
        <v>153</v>
      </c>
      <c r="F103" s="125" t="s">
        <v>544</v>
      </c>
      <c r="G103" s="125"/>
      <c r="H103" s="126"/>
      <c r="I103" s="127" t="s">
        <v>14</v>
      </c>
      <c r="J103" s="122" t="s">
        <v>650</v>
      </c>
    </row>
    <row r="104" spans="2:10" ht="54.75" hidden="1" customHeight="1" x14ac:dyDescent="0.25">
      <c r="B104" s="16">
        <v>4</v>
      </c>
      <c r="C104" s="118">
        <v>45377</v>
      </c>
      <c r="D104" s="118">
        <v>45398</v>
      </c>
      <c r="E104" s="119" t="s">
        <v>28</v>
      </c>
      <c r="F104" s="120" t="s">
        <v>467</v>
      </c>
      <c r="G104" s="120"/>
      <c r="H104" s="111"/>
      <c r="I104" s="121"/>
      <c r="J104" s="122" t="s">
        <v>545</v>
      </c>
    </row>
    <row r="105" spans="2:10" ht="39" hidden="1" customHeight="1" x14ac:dyDescent="0.25">
      <c r="B105" s="16">
        <v>4</v>
      </c>
      <c r="C105" s="118">
        <v>45377</v>
      </c>
      <c r="D105" s="118">
        <v>45391</v>
      </c>
      <c r="E105" s="119" t="s">
        <v>28</v>
      </c>
      <c r="F105" s="120" t="s">
        <v>468</v>
      </c>
      <c r="G105" s="120"/>
      <c r="H105" s="111"/>
      <c r="I105" s="121"/>
      <c r="J105" s="122" t="s">
        <v>513</v>
      </c>
    </row>
    <row r="106" spans="2:10" ht="27" hidden="1" customHeight="1" x14ac:dyDescent="0.25">
      <c r="B106" s="16">
        <v>4</v>
      </c>
      <c r="C106" s="118">
        <v>45377</v>
      </c>
      <c r="D106" s="118">
        <v>45377</v>
      </c>
      <c r="E106" s="119" t="s">
        <v>28</v>
      </c>
      <c r="F106" s="120" t="s">
        <v>469</v>
      </c>
      <c r="G106" s="120"/>
      <c r="H106" s="111"/>
      <c r="I106" s="121"/>
      <c r="J106" s="122"/>
    </row>
    <row r="107" spans="2:10" ht="41.25" hidden="1" customHeight="1" x14ac:dyDescent="0.25">
      <c r="B107" s="16">
        <v>4</v>
      </c>
      <c r="C107" s="118">
        <v>45377</v>
      </c>
      <c r="D107" s="118">
        <v>45391</v>
      </c>
      <c r="E107" s="119" t="s">
        <v>28</v>
      </c>
      <c r="F107" s="120" t="s">
        <v>470</v>
      </c>
      <c r="G107" s="120"/>
      <c r="H107" s="111">
        <v>45378</v>
      </c>
      <c r="I107" s="121"/>
      <c r="J107" s="122" t="s">
        <v>514</v>
      </c>
    </row>
    <row r="108" spans="2:10" ht="41.25" hidden="1" customHeight="1" x14ac:dyDescent="0.25">
      <c r="B108" s="16">
        <v>4</v>
      </c>
      <c r="C108" s="118">
        <v>45377</v>
      </c>
      <c r="D108" s="118">
        <v>45398</v>
      </c>
      <c r="E108" s="119" t="s">
        <v>28</v>
      </c>
      <c r="F108" s="120" t="s">
        <v>471</v>
      </c>
      <c r="G108" s="120"/>
      <c r="H108" s="111"/>
      <c r="I108" s="121"/>
      <c r="J108" s="122" t="s">
        <v>546</v>
      </c>
    </row>
    <row r="109" spans="2:10" ht="31.5" hidden="1" x14ac:dyDescent="0.25">
      <c r="B109" s="16">
        <v>4</v>
      </c>
      <c r="C109" s="118">
        <v>45377</v>
      </c>
      <c r="D109" s="118">
        <v>45384</v>
      </c>
      <c r="E109" s="119" t="s">
        <v>69</v>
      </c>
      <c r="F109" s="120" t="s">
        <v>475</v>
      </c>
      <c r="G109" s="120"/>
      <c r="H109" s="111"/>
      <c r="I109" s="121" t="s">
        <v>14</v>
      </c>
      <c r="J109" s="122" t="s">
        <v>476</v>
      </c>
    </row>
    <row r="110" spans="2:10" ht="27" hidden="1" customHeight="1" x14ac:dyDescent="0.25">
      <c r="B110" s="16">
        <v>4</v>
      </c>
      <c r="C110" s="118">
        <v>45377</v>
      </c>
      <c r="D110" s="118">
        <v>45398</v>
      </c>
      <c r="E110" s="119" t="s">
        <v>69</v>
      </c>
      <c r="F110" s="120" t="s">
        <v>478</v>
      </c>
      <c r="G110" s="120"/>
      <c r="H110" s="111"/>
      <c r="I110" s="121" t="s">
        <v>509</v>
      </c>
      <c r="J110" s="122" t="s">
        <v>510</v>
      </c>
    </row>
    <row r="111" spans="2:10" ht="53.45" hidden="1" customHeight="1" x14ac:dyDescent="0.25">
      <c r="B111" s="16">
        <v>4</v>
      </c>
      <c r="C111" s="118">
        <v>45377</v>
      </c>
      <c r="D111" s="118">
        <v>45391</v>
      </c>
      <c r="E111" s="119" t="s">
        <v>28</v>
      </c>
      <c r="F111" s="120" t="s">
        <v>484</v>
      </c>
      <c r="G111" s="120"/>
      <c r="H111" s="111"/>
      <c r="I111" s="121" t="s">
        <v>14</v>
      </c>
      <c r="J111" s="122" t="s">
        <v>515</v>
      </c>
    </row>
    <row r="112" spans="2:10" ht="141" hidden="1" customHeight="1" x14ac:dyDescent="0.25">
      <c r="B112" s="16">
        <v>4</v>
      </c>
      <c r="C112" s="118">
        <v>45384</v>
      </c>
      <c r="D112" s="118">
        <v>45391</v>
      </c>
      <c r="E112" s="119" t="s">
        <v>69</v>
      </c>
      <c r="F112" s="120" t="s">
        <v>511</v>
      </c>
      <c r="G112" s="120"/>
      <c r="H112" s="111"/>
      <c r="I112" s="121" t="s">
        <v>14</v>
      </c>
      <c r="J112" s="122" t="s">
        <v>553</v>
      </c>
    </row>
    <row r="113" spans="2:10" ht="27" hidden="1" customHeight="1" x14ac:dyDescent="0.25">
      <c r="B113" s="16">
        <v>4</v>
      </c>
      <c r="C113" s="118">
        <v>45384</v>
      </c>
      <c r="D113" s="118">
        <v>45398</v>
      </c>
      <c r="E113" s="119" t="s">
        <v>69</v>
      </c>
      <c r="F113" s="120" t="s">
        <v>505</v>
      </c>
      <c r="G113" s="120"/>
      <c r="H113" s="111">
        <v>45391</v>
      </c>
      <c r="I113" s="121" t="s">
        <v>14</v>
      </c>
      <c r="J113" s="122" t="s">
        <v>556</v>
      </c>
    </row>
    <row r="114" spans="2:10" ht="47.25" hidden="1" x14ac:dyDescent="0.25">
      <c r="B114" s="16">
        <v>4</v>
      </c>
      <c r="C114" s="118">
        <v>45384</v>
      </c>
      <c r="D114" s="118">
        <v>45391</v>
      </c>
      <c r="E114" s="119" t="s">
        <v>28</v>
      </c>
      <c r="F114" s="120" t="s">
        <v>516</v>
      </c>
      <c r="G114" s="120"/>
      <c r="H114" s="111"/>
      <c r="I114" s="121"/>
      <c r="J114" s="122" t="s">
        <v>530</v>
      </c>
    </row>
    <row r="115" spans="2:10" ht="49.5" hidden="1" customHeight="1" x14ac:dyDescent="0.25">
      <c r="B115" s="16">
        <v>4</v>
      </c>
      <c r="C115" s="118">
        <v>45385</v>
      </c>
      <c r="D115" s="118">
        <v>45412</v>
      </c>
      <c r="E115" s="119" t="s">
        <v>69</v>
      </c>
      <c r="F115" s="138" t="s">
        <v>519</v>
      </c>
      <c r="G115" s="120"/>
      <c r="H115" s="111"/>
      <c r="I115" s="136" t="s">
        <v>31</v>
      </c>
      <c r="J115" s="122" t="s">
        <v>625</v>
      </c>
    </row>
    <row r="116" spans="2:10" ht="43.5" hidden="1" customHeight="1" x14ac:dyDescent="0.25">
      <c r="B116" s="16">
        <v>4</v>
      </c>
      <c r="C116" s="118">
        <v>45385</v>
      </c>
      <c r="D116" s="118">
        <v>45412</v>
      </c>
      <c r="E116" s="119" t="s">
        <v>69</v>
      </c>
      <c r="F116" s="139" t="s">
        <v>520</v>
      </c>
      <c r="G116" s="120"/>
      <c r="H116" s="111"/>
      <c r="I116" s="137" t="s">
        <v>518</v>
      </c>
      <c r="J116" s="122" t="s">
        <v>626</v>
      </c>
    </row>
    <row r="117" spans="2:10" ht="44.25" hidden="1" customHeight="1" x14ac:dyDescent="0.25">
      <c r="B117" s="16">
        <v>4</v>
      </c>
      <c r="C117" s="118">
        <v>45385</v>
      </c>
      <c r="D117" s="118">
        <v>45412</v>
      </c>
      <c r="E117" s="119" t="s">
        <v>69</v>
      </c>
      <c r="F117" s="139" t="s">
        <v>521</v>
      </c>
      <c r="G117" s="120"/>
      <c r="H117" s="111"/>
      <c r="I117" s="137" t="s">
        <v>518</v>
      </c>
      <c r="J117" s="122" t="s">
        <v>627</v>
      </c>
    </row>
    <row r="118" spans="2:10" ht="57.75" hidden="1" customHeight="1" x14ac:dyDescent="0.25">
      <c r="B118" s="16">
        <v>4</v>
      </c>
      <c r="C118" s="118">
        <v>45385</v>
      </c>
      <c r="D118" s="118">
        <v>45405</v>
      </c>
      <c r="E118" s="119" t="s">
        <v>69</v>
      </c>
      <c r="F118" s="139" t="s">
        <v>522</v>
      </c>
      <c r="G118" s="120"/>
      <c r="H118" s="111"/>
      <c r="I118" s="137" t="s">
        <v>518</v>
      </c>
      <c r="J118" s="122" t="s">
        <v>585</v>
      </c>
    </row>
    <row r="119" spans="2:10" ht="42" hidden="1" customHeight="1" x14ac:dyDescent="0.25">
      <c r="B119" s="16">
        <v>4</v>
      </c>
      <c r="C119" s="118">
        <v>45385</v>
      </c>
      <c r="D119" s="118">
        <v>45398</v>
      </c>
      <c r="E119" s="119" t="s">
        <v>69</v>
      </c>
      <c r="F119" s="120" t="s">
        <v>526</v>
      </c>
      <c r="G119" s="120"/>
      <c r="H119" s="111"/>
      <c r="I119" s="121" t="s">
        <v>14</v>
      </c>
      <c r="J119" s="122" t="s">
        <v>554</v>
      </c>
    </row>
    <row r="120" spans="2:10" ht="51" hidden="1" customHeight="1" x14ac:dyDescent="0.25">
      <c r="B120" s="16">
        <v>4</v>
      </c>
      <c r="C120" s="118">
        <v>45385</v>
      </c>
      <c r="D120" s="118">
        <v>45405</v>
      </c>
      <c r="E120" s="119" t="s">
        <v>69</v>
      </c>
      <c r="F120" s="120" t="s">
        <v>523</v>
      </c>
      <c r="G120" s="120"/>
      <c r="H120" s="111">
        <v>45411</v>
      </c>
      <c r="I120" s="121" t="s">
        <v>14</v>
      </c>
      <c r="J120" s="122" t="s">
        <v>555</v>
      </c>
    </row>
    <row r="121" spans="2:10" ht="48" hidden="1" customHeight="1" x14ac:dyDescent="0.25">
      <c r="B121" s="16">
        <v>4</v>
      </c>
      <c r="C121" s="118">
        <v>45385</v>
      </c>
      <c r="D121" s="118">
        <v>45398</v>
      </c>
      <c r="E121" s="119" t="s">
        <v>69</v>
      </c>
      <c r="F121" s="120" t="s">
        <v>525</v>
      </c>
      <c r="G121" s="120"/>
      <c r="H121" s="111"/>
      <c r="I121" s="121" t="s">
        <v>524</v>
      </c>
      <c r="J121" s="122" t="s">
        <v>557</v>
      </c>
    </row>
    <row r="122" spans="2:10" ht="54" hidden="1" customHeight="1" x14ac:dyDescent="0.25">
      <c r="B122" s="16">
        <v>4</v>
      </c>
      <c r="C122" s="118">
        <v>45384</v>
      </c>
      <c r="D122" s="118">
        <v>45391</v>
      </c>
      <c r="E122" s="119" t="s">
        <v>28</v>
      </c>
      <c r="F122" s="120" t="s">
        <v>527</v>
      </c>
      <c r="G122" s="120"/>
      <c r="H122" s="111"/>
      <c r="I122" s="121" t="s">
        <v>364</v>
      </c>
      <c r="J122" s="122"/>
    </row>
    <row r="123" spans="2:10" ht="45" hidden="1" customHeight="1" x14ac:dyDescent="0.25">
      <c r="B123" s="140">
        <v>4</v>
      </c>
      <c r="C123" s="118">
        <v>45384</v>
      </c>
      <c r="D123" s="118">
        <v>45398</v>
      </c>
      <c r="E123" s="119" t="s">
        <v>28</v>
      </c>
      <c r="F123" s="120" t="s">
        <v>528</v>
      </c>
      <c r="G123" s="120"/>
      <c r="H123" s="111"/>
      <c r="I123" s="121" t="s">
        <v>364</v>
      </c>
      <c r="J123" s="122" t="s">
        <v>547</v>
      </c>
    </row>
    <row r="124" spans="2:10" ht="43.15" hidden="1" customHeight="1" x14ac:dyDescent="0.25">
      <c r="B124" s="140">
        <v>4</v>
      </c>
      <c r="C124" s="118">
        <v>45391</v>
      </c>
      <c r="D124" s="118">
        <v>45398</v>
      </c>
      <c r="E124" s="119" t="s">
        <v>69</v>
      </c>
      <c r="F124" s="120" t="s">
        <v>538</v>
      </c>
      <c r="G124" s="120"/>
      <c r="H124" s="111"/>
      <c r="I124" s="121" t="s">
        <v>539</v>
      </c>
      <c r="J124" s="122" t="s">
        <v>558</v>
      </c>
    </row>
    <row r="125" spans="2:10" ht="99" hidden="1" customHeight="1" x14ac:dyDescent="0.25">
      <c r="B125" s="140">
        <v>4</v>
      </c>
      <c r="C125" s="118">
        <v>45391</v>
      </c>
      <c r="D125" s="118">
        <v>45426</v>
      </c>
      <c r="E125" s="119" t="s">
        <v>300</v>
      </c>
      <c r="F125" s="120" t="s">
        <v>549</v>
      </c>
      <c r="G125" s="120"/>
      <c r="H125" s="111"/>
      <c r="I125" s="121" t="s">
        <v>14</v>
      </c>
      <c r="J125" s="122" t="s">
        <v>700</v>
      </c>
    </row>
    <row r="126" spans="2:10" ht="45.75" hidden="1" customHeight="1" x14ac:dyDescent="0.25">
      <c r="B126" s="140">
        <v>4</v>
      </c>
      <c r="C126" s="118">
        <v>45391</v>
      </c>
      <c r="D126" s="118">
        <v>45426</v>
      </c>
      <c r="E126" s="119" t="s">
        <v>300</v>
      </c>
      <c r="F126" s="120" t="s">
        <v>550</v>
      </c>
      <c r="G126" s="120"/>
      <c r="H126" s="111"/>
      <c r="I126" s="121" t="s">
        <v>14</v>
      </c>
      <c r="J126" s="122" t="s">
        <v>699</v>
      </c>
    </row>
    <row r="127" spans="2:10" ht="43.5" hidden="1" customHeight="1" x14ac:dyDescent="0.25">
      <c r="B127" s="140">
        <v>4</v>
      </c>
      <c r="C127" s="118">
        <v>45391</v>
      </c>
      <c r="D127" s="118">
        <v>45398</v>
      </c>
      <c r="E127" s="119" t="s">
        <v>300</v>
      </c>
      <c r="F127" s="120" t="s">
        <v>551</v>
      </c>
      <c r="G127" s="120"/>
      <c r="H127" s="111"/>
      <c r="I127" s="121" t="s">
        <v>14</v>
      </c>
      <c r="J127" s="122"/>
    </row>
    <row r="128" spans="2:10" ht="33" hidden="1" customHeight="1" x14ac:dyDescent="0.25">
      <c r="B128" s="140">
        <v>4</v>
      </c>
      <c r="C128" s="118">
        <v>45391</v>
      </c>
      <c r="D128" s="118">
        <v>45405</v>
      </c>
      <c r="E128" s="119" t="s">
        <v>69</v>
      </c>
      <c r="F128" s="120" t="s">
        <v>559</v>
      </c>
      <c r="G128" s="120"/>
      <c r="H128" s="111"/>
      <c r="I128" s="121" t="s">
        <v>14</v>
      </c>
      <c r="J128" s="122" t="s">
        <v>586</v>
      </c>
    </row>
    <row r="129" spans="2:10" ht="32.450000000000003" hidden="1" customHeight="1" x14ac:dyDescent="0.25">
      <c r="B129" s="140">
        <v>4</v>
      </c>
      <c r="C129" s="118">
        <v>45391</v>
      </c>
      <c r="D129" s="118">
        <v>45398</v>
      </c>
      <c r="E129" s="119" t="s">
        <v>128</v>
      </c>
      <c r="F129" s="120" t="s">
        <v>560</v>
      </c>
      <c r="G129" s="120"/>
      <c r="H129" s="111"/>
      <c r="I129" s="121" t="s">
        <v>130</v>
      </c>
      <c r="J129" s="122" t="s">
        <v>561</v>
      </c>
    </row>
    <row r="130" spans="2:10" ht="36.6" hidden="1" customHeight="1" x14ac:dyDescent="0.25">
      <c r="B130" s="140">
        <v>4</v>
      </c>
      <c r="C130" s="118">
        <v>45397</v>
      </c>
      <c r="D130" s="118">
        <v>45405</v>
      </c>
      <c r="E130" s="119" t="s">
        <v>69</v>
      </c>
      <c r="F130" s="120" t="s">
        <v>562</v>
      </c>
      <c r="G130" s="120"/>
      <c r="H130" s="111"/>
      <c r="I130" s="121" t="s">
        <v>14</v>
      </c>
      <c r="J130" s="122"/>
    </row>
    <row r="131" spans="2:10" ht="40.15" hidden="1" customHeight="1" x14ac:dyDescent="0.25">
      <c r="B131" s="140">
        <v>4</v>
      </c>
      <c r="C131" s="118">
        <v>45397</v>
      </c>
      <c r="D131" s="118">
        <v>45419</v>
      </c>
      <c r="E131" s="119" t="s">
        <v>28</v>
      </c>
      <c r="F131" s="120" t="s">
        <v>589</v>
      </c>
      <c r="G131" s="120"/>
      <c r="H131" s="111"/>
      <c r="I131" s="121" t="s">
        <v>137</v>
      </c>
      <c r="J131" s="122" t="s">
        <v>649</v>
      </c>
    </row>
    <row r="132" spans="2:10" ht="57.75" hidden="1" customHeight="1" x14ac:dyDescent="0.25">
      <c r="B132" s="140">
        <v>4</v>
      </c>
      <c r="C132" s="118">
        <v>45398</v>
      </c>
      <c r="D132" s="118">
        <v>45440</v>
      </c>
      <c r="E132" s="119" t="s">
        <v>69</v>
      </c>
      <c r="F132" s="120" t="s">
        <v>575</v>
      </c>
      <c r="G132" s="120"/>
      <c r="H132" s="111">
        <v>45405</v>
      </c>
      <c r="I132" s="121"/>
      <c r="J132" s="122" t="s">
        <v>745</v>
      </c>
    </row>
    <row r="133" spans="2:10" ht="42" hidden="1" customHeight="1" x14ac:dyDescent="0.25">
      <c r="B133" s="140">
        <v>4</v>
      </c>
      <c r="C133" s="118">
        <v>45398</v>
      </c>
      <c r="D133" s="118">
        <v>45412</v>
      </c>
      <c r="E133" s="119" t="s">
        <v>28</v>
      </c>
      <c r="F133" s="120" t="s">
        <v>590</v>
      </c>
      <c r="G133" s="120"/>
      <c r="H133" s="111"/>
      <c r="I133" s="121" t="s">
        <v>14</v>
      </c>
      <c r="J133" s="122" t="s">
        <v>623</v>
      </c>
    </row>
    <row r="134" spans="2:10" ht="67.900000000000006" hidden="1" customHeight="1" x14ac:dyDescent="0.25">
      <c r="B134" s="140">
        <v>4</v>
      </c>
      <c r="C134" s="118">
        <v>45398</v>
      </c>
      <c r="D134" s="118">
        <v>45419</v>
      </c>
      <c r="E134" s="119" t="s">
        <v>28</v>
      </c>
      <c r="F134" s="120" t="s">
        <v>576</v>
      </c>
      <c r="G134" s="120"/>
      <c r="H134" s="111"/>
      <c r="I134" s="121" t="s">
        <v>14</v>
      </c>
      <c r="J134" s="122" t="s">
        <v>670</v>
      </c>
    </row>
    <row r="135" spans="2:10" ht="48" hidden="1" customHeight="1" x14ac:dyDescent="0.25">
      <c r="B135" s="140">
        <v>4</v>
      </c>
      <c r="C135" s="118">
        <v>45398</v>
      </c>
      <c r="D135" s="118">
        <v>45412</v>
      </c>
      <c r="E135" s="119" t="s">
        <v>128</v>
      </c>
      <c r="F135" s="120" t="s">
        <v>582</v>
      </c>
      <c r="G135" s="120"/>
      <c r="H135" s="111"/>
      <c r="I135" s="121" t="s">
        <v>130</v>
      </c>
      <c r="J135" s="122" t="s">
        <v>621</v>
      </c>
    </row>
    <row r="136" spans="2:10" ht="58.9" customHeight="1" x14ac:dyDescent="0.25">
      <c r="B136" s="140">
        <v>3</v>
      </c>
      <c r="C136" s="118">
        <v>45398</v>
      </c>
      <c r="D136" s="119"/>
      <c r="E136" s="119" t="s">
        <v>531</v>
      </c>
      <c r="F136" s="120" t="s">
        <v>584</v>
      </c>
      <c r="G136" s="120"/>
      <c r="H136" s="111"/>
      <c r="I136" s="121" t="s">
        <v>440</v>
      </c>
      <c r="J136" s="122" t="s">
        <v>651</v>
      </c>
    </row>
    <row r="137" spans="2:10" ht="24.95" hidden="1" customHeight="1" x14ac:dyDescent="0.25">
      <c r="B137" s="140">
        <v>4</v>
      </c>
      <c r="C137" s="118">
        <v>45398</v>
      </c>
      <c r="D137" s="118">
        <v>45412</v>
      </c>
      <c r="E137" s="119" t="s">
        <v>128</v>
      </c>
      <c r="F137" s="120" t="s">
        <v>583</v>
      </c>
      <c r="G137" s="120"/>
      <c r="H137" s="111"/>
      <c r="I137" s="121" t="s">
        <v>130</v>
      </c>
      <c r="J137" s="122" t="s">
        <v>622</v>
      </c>
    </row>
    <row r="138" spans="2:10" ht="30.75" hidden="1" customHeight="1" x14ac:dyDescent="0.25">
      <c r="B138" s="16">
        <v>4</v>
      </c>
      <c r="C138" s="18">
        <v>45398</v>
      </c>
      <c r="D138" s="18">
        <v>45412</v>
      </c>
      <c r="E138" s="19" t="s">
        <v>69</v>
      </c>
      <c r="F138" s="20" t="s">
        <v>587</v>
      </c>
      <c r="G138" s="20"/>
      <c r="H138" s="75"/>
      <c r="I138" s="17" t="s">
        <v>14</v>
      </c>
      <c r="J138" s="27"/>
    </row>
    <row r="139" spans="2:10" ht="50.45" hidden="1" customHeight="1" x14ac:dyDescent="0.25">
      <c r="B139" s="16">
        <v>4</v>
      </c>
      <c r="C139" s="13">
        <v>45398</v>
      </c>
      <c r="D139" s="123">
        <v>45405</v>
      </c>
      <c r="E139" s="124" t="s">
        <v>28</v>
      </c>
      <c r="F139" s="125" t="s">
        <v>591</v>
      </c>
      <c r="G139" s="125"/>
      <c r="H139" s="126"/>
      <c r="I139" s="127"/>
      <c r="J139" s="143"/>
    </row>
    <row r="140" spans="2:10" ht="51.6" hidden="1" customHeight="1" x14ac:dyDescent="0.25">
      <c r="B140" s="16">
        <v>4</v>
      </c>
      <c r="C140" s="18">
        <v>45398</v>
      </c>
      <c r="D140" s="18">
        <v>45433</v>
      </c>
      <c r="E140" s="19" t="s">
        <v>28</v>
      </c>
      <c r="F140" s="20" t="s">
        <v>577</v>
      </c>
      <c r="G140" s="120"/>
      <c r="H140" s="111"/>
      <c r="I140" s="121" t="s">
        <v>14</v>
      </c>
      <c r="J140" s="122" t="s">
        <v>697</v>
      </c>
    </row>
    <row r="141" spans="2:10" ht="54" hidden="1" customHeight="1" x14ac:dyDescent="0.25">
      <c r="B141" s="16">
        <v>4</v>
      </c>
      <c r="C141" s="18">
        <v>45398</v>
      </c>
      <c r="D141" s="18">
        <v>45405</v>
      </c>
      <c r="E141" s="19" t="s">
        <v>28</v>
      </c>
      <c r="F141" s="20" t="s">
        <v>578</v>
      </c>
      <c r="G141" s="120"/>
      <c r="H141" s="111"/>
      <c r="I141" s="121" t="s">
        <v>14</v>
      </c>
      <c r="J141" s="122"/>
    </row>
    <row r="142" spans="2:10" ht="45" hidden="1" customHeight="1" x14ac:dyDescent="0.25">
      <c r="B142" s="16">
        <v>4</v>
      </c>
      <c r="C142" s="18">
        <v>45398</v>
      </c>
      <c r="D142" s="18">
        <v>45412</v>
      </c>
      <c r="E142" s="19" t="s">
        <v>28</v>
      </c>
      <c r="F142" s="20" t="s">
        <v>579</v>
      </c>
      <c r="G142" s="120"/>
      <c r="H142" s="111"/>
      <c r="I142" s="121" t="s">
        <v>14</v>
      </c>
      <c r="J142" s="122" t="s">
        <v>624</v>
      </c>
    </row>
    <row r="143" spans="2:10" ht="55.15" hidden="1" customHeight="1" x14ac:dyDescent="0.25">
      <c r="B143" s="16">
        <v>4</v>
      </c>
      <c r="C143" s="18">
        <v>45398</v>
      </c>
      <c r="D143" s="18">
        <v>45405</v>
      </c>
      <c r="E143" s="19" t="s">
        <v>28</v>
      </c>
      <c r="F143" s="20" t="s">
        <v>580</v>
      </c>
      <c r="G143" s="120"/>
      <c r="H143" s="111"/>
      <c r="I143" s="121" t="s">
        <v>14</v>
      </c>
      <c r="J143" s="122"/>
    </row>
    <row r="144" spans="2:10" ht="24.95" hidden="1" customHeight="1" x14ac:dyDescent="0.25">
      <c r="B144" s="140">
        <v>4</v>
      </c>
      <c r="C144" s="118">
        <v>45401</v>
      </c>
      <c r="D144" s="118">
        <v>45405</v>
      </c>
      <c r="E144" s="119" t="s">
        <v>69</v>
      </c>
      <c r="F144" s="120" t="s">
        <v>596</v>
      </c>
      <c r="G144" s="120"/>
      <c r="H144" s="111"/>
      <c r="I144" s="121" t="s">
        <v>14</v>
      </c>
      <c r="J144" s="122"/>
    </row>
    <row r="145" spans="2:10" ht="103.5" customHeight="1" x14ac:dyDescent="0.25">
      <c r="B145" s="140">
        <v>1</v>
      </c>
      <c r="C145" s="118">
        <v>45405</v>
      </c>
      <c r="D145" s="119"/>
      <c r="E145" s="119" t="s">
        <v>13</v>
      </c>
      <c r="F145" s="120" t="s">
        <v>620</v>
      </c>
      <c r="G145" s="120"/>
      <c r="H145" s="111">
        <v>45419</v>
      </c>
      <c r="I145" s="121" t="s">
        <v>14</v>
      </c>
      <c r="J145" s="122" t="s">
        <v>742</v>
      </c>
    </row>
    <row r="146" spans="2:10" ht="102" hidden="1" customHeight="1" x14ac:dyDescent="0.25">
      <c r="B146" s="140">
        <v>4</v>
      </c>
      <c r="C146" s="118">
        <v>45405</v>
      </c>
      <c r="D146" s="118">
        <v>45433</v>
      </c>
      <c r="E146" s="119" t="s">
        <v>28</v>
      </c>
      <c r="F146" s="120" t="s">
        <v>698</v>
      </c>
      <c r="G146" s="120"/>
      <c r="H146" s="111"/>
      <c r="I146" s="121" t="s">
        <v>14</v>
      </c>
      <c r="J146" s="122" t="s">
        <v>725</v>
      </c>
    </row>
    <row r="147" spans="2:10" ht="45.75" hidden="1" customHeight="1" x14ac:dyDescent="0.25">
      <c r="B147" s="16">
        <v>4</v>
      </c>
      <c r="C147" s="18">
        <v>45398</v>
      </c>
      <c r="D147" s="18">
        <v>45419</v>
      </c>
      <c r="E147" s="19" t="s">
        <v>153</v>
      </c>
      <c r="F147" s="20" t="s">
        <v>592</v>
      </c>
      <c r="G147" s="20"/>
      <c r="H147" s="75">
        <v>45414</v>
      </c>
      <c r="I147" s="17" t="s">
        <v>14</v>
      </c>
      <c r="J147" s="27" t="s">
        <v>610</v>
      </c>
    </row>
    <row r="148" spans="2:10" ht="102" hidden="1" customHeight="1" x14ac:dyDescent="0.25">
      <c r="B148" s="16">
        <v>4</v>
      </c>
      <c r="C148" s="18">
        <v>45363</v>
      </c>
      <c r="D148" s="18">
        <v>45412</v>
      </c>
      <c r="E148" s="19" t="s">
        <v>28</v>
      </c>
      <c r="F148" s="20" t="s">
        <v>355</v>
      </c>
      <c r="G148" s="20"/>
      <c r="H148" s="115" t="s">
        <v>412</v>
      </c>
      <c r="I148" s="17" t="s">
        <v>14</v>
      </c>
      <c r="J148" s="27" t="s">
        <v>607</v>
      </c>
    </row>
    <row r="149" spans="2:10" ht="69" customHeight="1" x14ac:dyDescent="0.25">
      <c r="B149" s="140">
        <v>2</v>
      </c>
      <c r="C149" s="118">
        <v>45412</v>
      </c>
      <c r="D149" s="119"/>
      <c r="E149" s="119" t="s">
        <v>652</v>
      </c>
      <c r="F149" s="120" t="s">
        <v>653</v>
      </c>
      <c r="G149" s="120"/>
      <c r="H149" s="111"/>
      <c r="I149" s="121"/>
      <c r="J149" s="122" t="s">
        <v>786</v>
      </c>
    </row>
    <row r="150" spans="2:10" ht="45.75" hidden="1" customHeight="1" x14ac:dyDescent="0.25">
      <c r="B150" s="140">
        <v>4</v>
      </c>
      <c r="C150" s="118">
        <v>45412</v>
      </c>
      <c r="D150" s="118">
        <v>45433</v>
      </c>
      <c r="E150" s="119" t="s">
        <v>31</v>
      </c>
      <c r="F150" s="120" t="s">
        <v>671</v>
      </c>
      <c r="G150" s="120"/>
      <c r="H150" s="111"/>
      <c r="I150" s="121"/>
      <c r="J150" s="122" t="s">
        <v>729</v>
      </c>
    </row>
    <row r="151" spans="2:10" ht="93.75" hidden="1" customHeight="1" x14ac:dyDescent="0.25">
      <c r="B151" s="140">
        <v>4</v>
      </c>
      <c r="C151" s="118">
        <v>45412</v>
      </c>
      <c r="D151" s="118">
        <v>45447</v>
      </c>
      <c r="E151" s="119" t="s">
        <v>69</v>
      </c>
      <c r="F151" s="120" t="s">
        <v>654</v>
      </c>
      <c r="G151" s="120"/>
      <c r="H151" s="111">
        <v>45425</v>
      </c>
      <c r="I151" s="121" t="s">
        <v>14</v>
      </c>
      <c r="J151" s="122" t="s">
        <v>746</v>
      </c>
    </row>
    <row r="152" spans="2:10" ht="24.95" hidden="1" customHeight="1" x14ac:dyDescent="0.25">
      <c r="B152" s="140">
        <v>4</v>
      </c>
      <c r="C152" s="118">
        <v>45412</v>
      </c>
      <c r="D152" s="118">
        <v>45419</v>
      </c>
      <c r="E152" s="119" t="s">
        <v>153</v>
      </c>
      <c r="F152" s="120" t="s">
        <v>655</v>
      </c>
      <c r="G152" s="120"/>
      <c r="H152" s="111"/>
      <c r="I152" s="121" t="s">
        <v>397</v>
      </c>
      <c r="J152" s="122" t="s">
        <v>672</v>
      </c>
    </row>
    <row r="153" spans="2:10" ht="64.900000000000006" hidden="1" customHeight="1" x14ac:dyDescent="0.25">
      <c r="B153" s="140">
        <v>4</v>
      </c>
      <c r="C153" s="118">
        <v>45419</v>
      </c>
      <c r="D153" s="118">
        <v>45440</v>
      </c>
      <c r="E153" s="119" t="s">
        <v>69</v>
      </c>
      <c r="F153" s="120" t="s">
        <v>668</v>
      </c>
      <c r="G153" s="120"/>
      <c r="H153" s="111"/>
      <c r="I153" s="121" t="s">
        <v>14</v>
      </c>
      <c r="J153" s="122" t="s">
        <v>723</v>
      </c>
    </row>
    <row r="154" spans="2:10" ht="48" hidden="1" customHeight="1" x14ac:dyDescent="0.25">
      <c r="B154" s="140">
        <v>4</v>
      </c>
      <c r="C154" s="118">
        <v>45419</v>
      </c>
      <c r="D154" s="118">
        <v>45433</v>
      </c>
      <c r="E154" s="119" t="s">
        <v>69</v>
      </c>
      <c r="F154" s="120" t="s">
        <v>692</v>
      </c>
      <c r="G154" s="120"/>
      <c r="H154" s="111"/>
      <c r="I154" s="121" t="s">
        <v>14</v>
      </c>
      <c r="J154" s="122" t="s">
        <v>693</v>
      </c>
    </row>
    <row r="155" spans="2:10" ht="55.5" customHeight="1" x14ac:dyDescent="0.25">
      <c r="B155" s="140">
        <v>1</v>
      </c>
      <c r="C155" s="118">
        <v>45420</v>
      </c>
      <c r="D155" s="119"/>
      <c r="E155" s="119" t="s">
        <v>13</v>
      </c>
      <c r="F155" s="120" t="s">
        <v>673</v>
      </c>
      <c r="G155" s="120"/>
      <c r="H155" s="111">
        <v>45436</v>
      </c>
      <c r="I155" s="121" t="s">
        <v>674</v>
      </c>
      <c r="J155" s="122" t="s">
        <v>694</v>
      </c>
    </row>
    <row r="156" spans="2:10" ht="68.25" customHeight="1" x14ac:dyDescent="0.25">
      <c r="B156" s="140">
        <v>2</v>
      </c>
      <c r="C156" s="118">
        <v>45426</v>
      </c>
      <c r="D156" s="119"/>
      <c r="E156" s="119" t="s">
        <v>69</v>
      </c>
      <c r="F156" s="120" t="s">
        <v>691</v>
      </c>
      <c r="G156" s="120"/>
      <c r="H156" s="111"/>
      <c r="I156" s="121"/>
      <c r="J156" s="122" t="s">
        <v>765</v>
      </c>
    </row>
    <row r="157" spans="2:10" ht="78" customHeight="1" x14ac:dyDescent="0.25">
      <c r="B157" s="140">
        <v>2</v>
      </c>
      <c r="C157" s="118">
        <v>45426</v>
      </c>
      <c r="D157" s="119"/>
      <c r="E157" s="119" t="s">
        <v>153</v>
      </c>
      <c r="F157" s="120" t="s">
        <v>695</v>
      </c>
      <c r="G157" s="120"/>
      <c r="H157" s="111">
        <v>45443</v>
      </c>
      <c r="I157" s="121"/>
      <c r="J157" s="122" t="s">
        <v>772</v>
      </c>
    </row>
    <row r="158" spans="2:10" ht="63" hidden="1" customHeight="1" x14ac:dyDescent="0.25">
      <c r="B158" s="140">
        <v>4</v>
      </c>
      <c r="C158" s="118">
        <v>45426</v>
      </c>
      <c r="D158" s="118">
        <v>45440</v>
      </c>
      <c r="E158" s="119" t="s">
        <v>28</v>
      </c>
      <c r="F158" s="120" t="s">
        <v>727</v>
      </c>
      <c r="G158" s="120"/>
      <c r="H158" s="111"/>
      <c r="I158" s="121" t="s">
        <v>14</v>
      </c>
      <c r="J158" s="122" t="s">
        <v>743</v>
      </c>
    </row>
    <row r="159" spans="2:10" ht="45" hidden="1" customHeight="1" x14ac:dyDescent="0.25">
      <c r="B159" s="140">
        <v>4</v>
      </c>
      <c r="C159" s="118">
        <v>45426</v>
      </c>
      <c r="D159" s="118">
        <v>45447</v>
      </c>
      <c r="E159" s="119" t="s">
        <v>300</v>
      </c>
      <c r="F159" s="120" t="s">
        <v>701</v>
      </c>
      <c r="G159" s="120"/>
      <c r="H159" s="111"/>
      <c r="I159" s="121" t="s">
        <v>439</v>
      </c>
      <c r="J159" s="122" t="s">
        <v>702</v>
      </c>
    </row>
    <row r="160" spans="2:10" ht="24.95" hidden="1" customHeight="1" x14ac:dyDescent="0.25">
      <c r="B160" s="140">
        <v>4</v>
      </c>
      <c r="C160" s="118">
        <v>45426</v>
      </c>
      <c r="D160" s="118">
        <v>45433</v>
      </c>
      <c r="E160" s="119" t="s">
        <v>13</v>
      </c>
      <c r="F160" s="120" t="s">
        <v>704</v>
      </c>
      <c r="G160" s="120"/>
      <c r="H160" s="111"/>
      <c r="I160" s="121" t="s">
        <v>14</v>
      </c>
      <c r="J160" s="122" t="s">
        <v>703</v>
      </c>
    </row>
    <row r="161" spans="2:10" ht="150" customHeight="1" x14ac:dyDescent="0.25">
      <c r="B161" s="140">
        <v>2</v>
      </c>
      <c r="C161" s="118">
        <v>45432</v>
      </c>
      <c r="D161" s="119"/>
      <c r="E161" s="119" t="s">
        <v>69</v>
      </c>
      <c r="F161" s="120" t="s">
        <v>705</v>
      </c>
      <c r="G161" s="120"/>
      <c r="H161" s="111"/>
      <c r="I161" s="121" t="s">
        <v>14</v>
      </c>
      <c r="J161" s="122" t="s">
        <v>766</v>
      </c>
    </row>
    <row r="162" spans="2:10" ht="38.450000000000003" hidden="1" customHeight="1" x14ac:dyDescent="0.25">
      <c r="B162" s="140">
        <v>4</v>
      </c>
      <c r="C162" s="118">
        <v>45433</v>
      </c>
      <c r="D162" s="118">
        <v>45447</v>
      </c>
      <c r="E162" s="119" t="s">
        <v>69</v>
      </c>
      <c r="F162" s="120" t="s">
        <v>722</v>
      </c>
      <c r="G162" s="120"/>
      <c r="H162" s="111"/>
      <c r="I162" s="121" t="s">
        <v>14</v>
      </c>
      <c r="J162" s="122" t="s">
        <v>747</v>
      </c>
    </row>
    <row r="163" spans="2:10" ht="60.75" customHeight="1" x14ac:dyDescent="0.25">
      <c r="B163" s="140">
        <v>2</v>
      </c>
      <c r="C163" s="118">
        <v>45433</v>
      </c>
      <c r="D163" s="119"/>
      <c r="E163" s="119" t="s">
        <v>531</v>
      </c>
      <c r="F163" s="120" t="s">
        <v>724</v>
      </c>
      <c r="G163" s="120"/>
      <c r="H163" s="111">
        <v>45447</v>
      </c>
      <c r="I163" s="121" t="s">
        <v>130</v>
      </c>
      <c r="J163" s="122" t="s">
        <v>773</v>
      </c>
    </row>
    <row r="164" spans="2:10" ht="63.6" customHeight="1" x14ac:dyDescent="0.25">
      <c r="B164" s="140">
        <v>3</v>
      </c>
      <c r="C164" s="118">
        <v>45433</v>
      </c>
      <c r="D164" s="119"/>
      <c r="E164" s="119" t="s">
        <v>28</v>
      </c>
      <c r="F164" s="120" t="s">
        <v>780</v>
      </c>
      <c r="G164" s="120"/>
      <c r="H164" s="111"/>
      <c r="I164" s="121" t="s">
        <v>14</v>
      </c>
      <c r="J164" s="122" t="s">
        <v>779</v>
      </c>
    </row>
    <row r="165" spans="2:10" ht="52.9" customHeight="1" x14ac:dyDescent="0.25">
      <c r="B165" s="140">
        <v>3</v>
      </c>
      <c r="C165" s="118">
        <v>45433</v>
      </c>
      <c r="D165" s="119"/>
      <c r="E165" s="119" t="s">
        <v>28</v>
      </c>
      <c r="F165" s="120" t="s">
        <v>726</v>
      </c>
      <c r="G165" s="120"/>
      <c r="H165" s="111"/>
      <c r="I165" s="121" t="s">
        <v>14</v>
      </c>
      <c r="J165" s="122" t="s">
        <v>781</v>
      </c>
    </row>
    <row r="166" spans="2:10" ht="33" customHeight="1" x14ac:dyDescent="0.25">
      <c r="B166" s="140">
        <v>2</v>
      </c>
      <c r="C166" s="118">
        <v>45433</v>
      </c>
      <c r="D166" s="119"/>
      <c r="E166" s="119" t="s">
        <v>28</v>
      </c>
      <c r="F166" s="120" t="s">
        <v>728</v>
      </c>
      <c r="G166" s="120"/>
      <c r="H166" s="111"/>
      <c r="I166" s="121" t="s">
        <v>14</v>
      </c>
      <c r="J166" s="122" t="s">
        <v>782</v>
      </c>
    </row>
    <row r="167" spans="2:10" ht="36" customHeight="1" x14ac:dyDescent="0.25">
      <c r="B167" s="140">
        <v>2</v>
      </c>
      <c r="C167" s="118">
        <v>45433</v>
      </c>
      <c r="D167" s="119"/>
      <c r="E167" s="119" t="s">
        <v>31</v>
      </c>
      <c r="F167" s="120" t="s">
        <v>730</v>
      </c>
      <c r="G167" s="120"/>
      <c r="H167" s="111" t="s">
        <v>770</v>
      </c>
      <c r="I167" s="121"/>
      <c r="J167" s="122" t="s">
        <v>771</v>
      </c>
    </row>
    <row r="168" spans="2:10" ht="83.25" customHeight="1" x14ac:dyDescent="0.25">
      <c r="B168" s="140">
        <v>2</v>
      </c>
      <c r="C168" s="118">
        <v>45433</v>
      </c>
      <c r="D168" s="119"/>
      <c r="E168" s="119" t="s">
        <v>300</v>
      </c>
      <c r="F168" s="120" t="s">
        <v>731</v>
      </c>
      <c r="G168" s="120"/>
      <c r="H168" s="111">
        <v>45443</v>
      </c>
      <c r="I168" s="121" t="s">
        <v>14</v>
      </c>
      <c r="J168" s="122" t="s">
        <v>787</v>
      </c>
    </row>
    <row r="169" spans="2:10" ht="24.95" customHeight="1" x14ac:dyDescent="0.25">
      <c r="B169" s="140">
        <v>2</v>
      </c>
      <c r="C169" s="118">
        <v>45440</v>
      </c>
      <c r="D169" s="119"/>
      <c r="E169" s="119" t="s">
        <v>153</v>
      </c>
      <c r="F169" s="120" t="s">
        <v>744</v>
      </c>
      <c r="G169" s="120"/>
      <c r="H169" s="111"/>
      <c r="I169" s="121" t="s">
        <v>14</v>
      </c>
      <c r="J169" s="122" t="s">
        <v>774</v>
      </c>
    </row>
    <row r="170" spans="2:10" ht="42" customHeight="1" x14ac:dyDescent="0.25">
      <c r="B170" s="140">
        <v>2</v>
      </c>
      <c r="C170" s="118">
        <v>45440</v>
      </c>
      <c r="D170" s="119"/>
      <c r="E170" s="119" t="s">
        <v>331</v>
      </c>
      <c r="F170" s="120" t="s">
        <v>748</v>
      </c>
      <c r="G170" s="120"/>
      <c r="H170" s="111"/>
      <c r="I170" s="121" t="s">
        <v>14</v>
      </c>
      <c r="J170" s="122" t="s">
        <v>785</v>
      </c>
    </row>
    <row r="171" spans="2:10" ht="33.75" customHeight="1" x14ac:dyDescent="0.25">
      <c r="B171" s="140">
        <v>2</v>
      </c>
      <c r="C171" s="118">
        <v>45447</v>
      </c>
      <c r="D171" s="119"/>
      <c r="E171" s="119" t="s">
        <v>69</v>
      </c>
      <c r="F171" s="120" t="s">
        <v>750</v>
      </c>
      <c r="G171" s="120"/>
      <c r="H171" s="111"/>
      <c r="I171" s="121"/>
      <c r="J171" s="122" t="s">
        <v>767</v>
      </c>
    </row>
    <row r="172" spans="2:10" ht="34.5" customHeight="1" x14ac:dyDescent="0.25">
      <c r="B172" s="140">
        <v>2</v>
      </c>
      <c r="C172" s="118">
        <v>45447</v>
      </c>
      <c r="D172" s="119"/>
      <c r="E172" s="119" t="s">
        <v>69</v>
      </c>
      <c r="F172" s="120" t="s">
        <v>751</v>
      </c>
      <c r="G172" s="120"/>
      <c r="H172" s="111"/>
      <c r="I172" s="121" t="s">
        <v>14</v>
      </c>
      <c r="J172" s="122" t="s">
        <v>764</v>
      </c>
    </row>
    <row r="173" spans="2:10" ht="32.25" customHeight="1" x14ac:dyDescent="0.25">
      <c r="B173" s="140">
        <v>2</v>
      </c>
      <c r="C173" s="118">
        <v>45447</v>
      </c>
      <c r="D173" s="119"/>
      <c r="E173" s="119" t="s">
        <v>69</v>
      </c>
      <c r="F173" s="120" t="s">
        <v>761</v>
      </c>
      <c r="G173" s="120"/>
      <c r="H173" s="111">
        <v>45454</v>
      </c>
      <c r="I173" s="121" t="s">
        <v>14</v>
      </c>
      <c r="J173" s="122" t="s">
        <v>768</v>
      </c>
    </row>
    <row r="174" spans="2:10" ht="42" customHeight="1" x14ac:dyDescent="0.25">
      <c r="B174" s="140">
        <v>2</v>
      </c>
      <c r="C174" s="118">
        <v>45447</v>
      </c>
      <c r="D174" s="119"/>
      <c r="E174" s="119" t="s">
        <v>69</v>
      </c>
      <c r="F174" s="120" t="s">
        <v>762</v>
      </c>
      <c r="G174" s="120"/>
      <c r="H174" s="111"/>
      <c r="I174" s="121" t="s">
        <v>14</v>
      </c>
      <c r="J174" s="122" t="s">
        <v>769</v>
      </c>
    </row>
    <row r="175" spans="2:10" ht="24.95" customHeight="1" x14ac:dyDescent="0.25">
      <c r="B175" s="140">
        <v>2</v>
      </c>
      <c r="C175" s="118">
        <v>45447</v>
      </c>
      <c r="D175" s="119"/>
      <c r="E175" s="119" t="s">
        <v>153</v>
      </c>
      <c r="F175" s="120" t="s">
        <v>776</v>
      </c>
      <c r="G175" s="120"/>
      <c r="H175" s="111"/>
      <c r="I175" s="121"/>
      <c r="J175" s="122" t="s">
        <v>775</v>
      </c>
    </row>
    <row r="176" spans="2:10" ht="24.95" customHeight="1" x14ac:dyDescent="0.25">
      <c r="B176" s="140">
        <v>2</v>
      </c>
      <c r="C176" s="118">
        <v>45447</v>
      </c>
      <c r="D176" s="119"/>
      <c r="E176" s="119" t="s">
        <v>153</v>
      </c>
      <c r="F176" s="120" t="s">
        <v>777</v>
      </c>
      <c r="G176" s="120"/>
      <c r="H176" s="111"/>
      <c r="I176" s="121" t="s">
        <v>14</v>
      </c>
      <c r="J176" s="122" t="s">
        <v>778</v>
      </c>
    </row>
    <row r="177" spans="2:10" ht="42.75" customHeight="1" x14ac:dyDescent="0.25">
      <c r="B177" s="140">
        <v>2</v>
      </c>
      <c r="C177" s="118">
        <v>45447</v>
      </c>
      <c r="D177" s="119"/>
      <c r="E177" s="119" t="s">
        <v>28</v>
      </c>
      <c r="F177" s="120" t="s">
        <v>783</v>
      </c>
      <c r="G177" s="120"/>
      <c r="H177" s="111"/>
      <c r="I177" s="121"/>
      <c r="J177" s="122" t="s">
        <v>784</v>
      </c>
    </row>
    <row r="178" spans="2:10" ht="24.95" customHeight="1" x14ac:dyDescent="0.25">
      <c r="B178" s="140">
        <v>2</v>
      </c>
      <c r="C178" s="118">
        <v>45447</v>
      </c>
      <c r="D178" s="119"/>
      <c r="E178" s="119" t="s">
        <v>531</v>
      </c>
      <c r="F178" s="120" t="s">
        <v>789</v>
      </c>
      <c r="G178" s="120"/>
      <c r="H178" s="111"/>
      <c r="I178" s="121" t="s">
        <v>130</v>
      </c>
      <c r="J178" s="122"/>
    </row>
    <row r="179" spans="2:10" ht="31.5" x14ac:dyDescent="0.25">
      <c r="B179" s="140">
        <v>2</v>
      </c>
      <c r="C179" s="118">
        <v>45450</v>
      </c>
      <c r="D179" s="119"/>
      <c r="E179" s="119" t="s">
        <v>153</v>
      </c>
      <c r="F179" s="120" t="s">
        <v>792</v>
      </c>
      <c r="G179" s="120"/>
      <c r="H179" s="111"/>
      <c r="I179" s="121" t="s">
        <v>791</v>
      </c>
      <c r="J179" s="122"/>
    </row>
    <row r="180" spans="2:10" ht="24.95" customHeight="1" x14ac:dyDescent="0.25">
      <c r="B180" s="140"/>
      <c r="C180" s="118"/>
      <c r="D180" s="119"/>
      <c r="E180" s="119"/>
      <c r="F180" s="120"/>
      <c r="G180" s="120"/>
      <c r="H180" s="111"/>
      <c r="I180" s="121"/>
      <c r="J180" s="122"/>
    </row>
    <row r="181" spans="2:10" ht="24.95" customHeight="1" x14ac:dyDescent="0.25">
      <c r="B181" s="140"/>
      <c r="C181" s="118"/>
      <c r="D181" s="119"/>
      <c r="E181" s="119"/>
      <c r="F181" s="120"/>
      <c r="G181" s="120"/>
      <c r="H181" s="111"/>
      <c r="I181" s="121"/>
      <c r="J181" s="122"/>
    </row>
    <row r="182" spans="2:10" ht="24.95" customHeight="1" x14ac:dyDescent="0.25">
      <c r="B182" s="140"/>
      <c r="C182" s="118"/>
      <c r="D182" s="119"/>
      <c r="E182" s="119"/>
      <c r="F182" s="120"/>
      <c r="G182" s="120"/>
      <c r="H182" s="111"/>
      <c r="I182" s="121"/>
      <c r="J182" s="122"/>
    </row>
    <row r="183" spans="2:10" ht="24.95" customHeight="1" thickBot="1" x14ac:dyDescent="0.3">
      <c r="B183" s="128"/>
      <c r="C183" s="76"/>
      <c r="D183" s="28"/>
      <c r="E183" s="28"/>
      <c r="F183" s="29"/>
      <c r="G183" s="29"/>
      <c r="H183" s="117"/>
      <c r="I183" s="30"/>
      <c r="J183" s="31"/>
    </row>
  </sheetData>
  <protectedRanges>
    <protectedRange sqref="H53"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 sqref="B57" name="Priority_5_1"/>
  </protectedRanges>
  <autoFilter ref="B7:J178" xr:uid="{20A392AB-9AC6-4843-8370-F4961D1CDFE1}">
    <filterColumn colId="0">
      <filters>
        <filter val="1"/>
        <filter val="2"/>
        <filter val="3"/>
      </filters>
    </filterColumn>
  </autoFilter>
  <mergeCells count="7">
    <mergeCell ref="B2:D2"/>
    <mergeCell ref="E2:H6"/>
    <mergeCell ref="I2:J5"/>
    <mergeCell ref="B3:C3"/>
    <mergeCell ref="B4:C4"/>
    <mergeCell ref="B5:C5"/>
    <mergeCell ref="B6:C6"/>
  </mergeCells>
  <conditionalFormatting sqref="B8:B146">
    <cfRule type="cellIs" dxfId="96" priority="11" operator="equal">
      <formula>3</formula>
    </cfRule>
    <cfRule type="cellIs" dxfId="95" priority="12" operator="equal">
      <formula>2</formula>
    </cfRule>
    <cfRule type="cellIs" dxfId="94" priority="13" operator="equal">
      <formula>1</formula>
    </cfRule>
  </conditionalFormatting>
  <conditionalFormatting sqref="B20 B58:J138 B139 B144:J146">
    <cfRule type="expression" dxfId="93" priority="101" stopIfTrue="1">
      <formula>$B20=4</formula>
    </cfRule>
  </conditionalFormatting>
  <conditionalFormatting sqref="B139 D139:J139">
    <cfRule type="expression" dxfId="92" priority="166" stopIfTrue="1">
      <formula>#REF!=4</formula>
    </cfRule>
  </conditionalFormatting>
  <conditionalFormatting sqref="B147">
    <cfRule type="cellIs" dxfId="91" priority="7" operator="equal">
      <formula>3</formula>
    </cfRule>
    <cfRule type="cellIs" dxfId="90" priority="8" operator="equal">
      <formula>2</formula>
    </cfRule>
    <cfRule type="cellIs" dxfId="89" priority="9" operator="equal">
      <formula>1</formula>
    </cfRule>
  </conditionalFormatting>
  <conditionalFormatting sqref="B148:B183">
    <cfRule type="cellIs" dxfId="88" priority="2" operator="equal">
      <formula>3</formula>
    </cfRule>
    <cfRule type="cellIs" dxfId="87" priority="3" operator="equal">
      <formula>2</formula>
    </cfRule>
    <cfRule type="cellIs" dxfId="86" priority="4" operator="equal">
      <formula>1</formula>
    </cfRule>
  </conditionalFormatting>
  <conditionalFormatting sqref="B57:D57 I53:I58">
    <cfRule type="expression" dxfId="85" priority="31" stopIfTrue="1">
      <formula>$B53=4</formula>
    </cfRule>
  </conditionalFormatting>
  <conditionalFormatting sqref="B8:G29 B30:H31 I8:I22 C25:C31 F25:F31">
    <cfRule type="expression" dxfId="84" priority="135" stopIfTrue="1">
      <formula>$B8=4</formula>
    </cfRule>
  </conditionalFormatting>
  <conditionalFormatting sqref="B32:J56">
    <cfRule type="expression" dxfId="83" priority="20" stopIfTrue="1">
      <formula>$B32=4</formula>
    </cfRule>
  </conditionalFormatting>
  <conditionalFormatting sqref="B140:J143">
    <cfRule type="expression" dxfId="82" priority="10" stopIfTrue="1">
      <formula>$B140=4</formula>
    </cfRule>
  </conditionalFormatting>
  <conditionalFormatting sqref="B147:J172 B173:D174 B175:J183">
    <cfRule type="expression" dxfId="81" priority="5" stopIfTrue="1">
      <formula>$B147=4</formula>
    </cfRule>
  </conditionalFormatting>
  <conditionalFormatting sqref="C14">
    <cfRule type="expression" dxfId="80" priority="111" stopIfTrue="1">
      <formula>$B14=4</formula>
    </cfRule>
  </conditionalFormatting>
  <conditionalFormatting sqref="C18">
    <cfRule type="expression" dxfId="79" priority="73" stopIfTrue="1">
      <formula>$B18=4</formula>
    </cfRule>
  </conditionalFormatting>
  <conditionalFormatting sqref="C20:D24">
    <cfRule type="expression" dxfId="78" priority="85" stopIfTrue="1">
      <formula>$B20=4</formula>
    </cfRule>
  </conditionalFormatting>
  <conditionalFormatting sqref="D18:D19">
    <cfRule type="expression" dxfId="77" priority="72" stopIfTrue="1">
      <formula>$B18=4</formula>
    </cfRule>
  </conditionalFormatting>
  <conditionalFormatting sqref="E57">
    <cfRule type="expression" dxfId="76" priority="28" stopIfTrue="1">
      <formula>$C57=4</formula>
    </cfRule>
  </conditionalFormatting>
  <conditionalFormatting sqref="E173:J174">
    <cfRule type="expression" dxfId="75" priority="1" stopIfTrue="1">
      <formula>$B173=4</formula>
    </cfRule>
  </conditionalFormatting>
  <conditionalFormatting sqref="F8:F10 J8:J22 H8:H29 C12:C13">
    <cfRule type="expression" dxfId="74" priority="56" stopIfTrue="1">
      <formula>#REF!=4</formula>
    </cfRule>
  </conditionalFormatting>
  <conditionalFormatting sqref="F12:F13">
    <cfRule type="expression" dxfId="73" priority="55" stopIfTrue="1">
      <formula>#REF!=4</formula>
    </cfRule>
  </conditionalFormatting>
  <conditionalFormatting sqref="F20">
    <cfRule type="expression" dxfId="72" priority="52" stopIfTrue="1">
      <formula>$B20=4</formula>
    </cfRule>
  </conditionalFormatting>
  <conditionalFormatting sqref="F54">
    <cfRule type="expression" dxfId="71" priority="157" stopIfTrue="1">
      <formula>$B54=4</formula>
    </cfRule>
  </conditionalFormatting>
  <conditionalFormatting sqref="F57 H57 J57">
    <cfRule type="expression" dxfId="70" priority="29" stopIfTrue="1">
      <formula>#REF!=4</formula>
    </cfRule>
  </conditionalFormatting>
  <conditionalFormatting sqref="F57:G57">
    <cfRule type="expression" dxfId="69" priority="30" stopIfTrue="1">
      <formula>$B57=4</formula>
    </cfRule>
  </conditionalFormatting>
  <conditionalFormatting sqref="G12:G13">
    <cfRule type="expression" dxfId="68" priority="128" stopIfTrue="1">
      <formula>$B12=4</formula>
    </cfRule>
  </conditionalFormatting>
  <conditionalFormatting sqref="G54:G55">
    <cfRule type="expression" dxfId="67" priority="156" stopIfTrue="1">
      <formula>$B54=4</formula>
    </cfRule>
  </conditionalFormatting>
  <conditionalFormatting sqref="I23:J31">
    <cfRule type="expression" dxfId="66" priority="51" stopIfTrue="1">
      <formula>$B23=4</formula>
    </cfRule>
  </conditionalFormatting>
  <pageMargins left="0.25" right="0.25" top="0.75" bottom="0.75" header="0.3" footer="0.3"/>
  <pageSetup paperSize="3" scale="57"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72DA1-75BE-4E7B-9AEF-95CF3609FF9A}">
  <sheetPr filterMode="1">
    <tabColor theme="9" tint="-0.499984740745262"/>
    <pageSetUpPr fitToPage="1"/>
  </sheetPr>
  <dimension ref="B1:J153"/>
  <sheetViews>
    <sheetView topLeftCell="A140" zoomScale="80" zoomScaleNormal="80" workbookViewId="0">
      <selection activeCell="F150" sqref="F150"/>
    </sheetView>
  </sheetViews>
  <sheetFormatPr defaultRowHeight="24.95" customHeight="1" x14ac:dyDescent="0.25"/>
  <cols>
    <col min="1" max="1" width="4.7109375" customWidth="1"/>
    <col min="2" max="2" width="10.28515625" style="1" customWidth="1"/>
    <col min="3" max="3" width="13.28515625" style="1" customWidth="1"/>
    <col min="4" max="4" width="13.7109375" style="1" customWidth="1"/>
    <col min="5" max="5" width="17.28515625" style="1" customWidth="1"/>
    <col min="6" max="6" width="68.140625" style="2" customWidth="1"/>
    <col min="7" max="7" width="0.140625" style="2" customWidth="1"/>
    <col min="8" max="8" width="15.7109375" style="1" customWidth="1"/>
    <col min="9" max="9" width="18.140625" style="1" customWidth="1"/>
    <col min="10" max="10" width="104.7109375" style="2" customWidth="1"/>
  </cols>
  <sheetData>
    <row r="1" spans="2:10" ht="24.95" customHeight="1" thickBot="1" x14ac:dyDescent="0.3"/>
    <row r="2" spans="2:10" ht="24.95" customHeight="1" x14ac:dyDescent="0.25">
      <c r="B2" s="171"/>
      <c r="C2" s="171"/>
      <c r="D2" s="172"/>
      <c r="E2" s="173" t="s">
        <v>11</v>
      </c>
      <c r="F2" s="174"/>
      <c r="G2" s="174"/>
      <c r="H2" s="175"/>
      <c r="I2" s="182"/>
      <c r="J2" s="183"/>
    </row>
    <row r="3" spans="2:10" ht="24.95" customHeight="1" x14ac:dyDescent="0.25">
      <c r="B3" s="187"/>
      <c r="C3" s="187"/>
      <c r="D3" s="4">
        <v>1</v>
      </c>
      <c r="E3" s="176"/>
      <c r="F3" s="177"/>
      <c r="G3" s="177"/>
      <c r="H3" s="178"/>
      <c r="I3" s="184"/>
      <c r="J3" s="185"/>
    </row>
    <row r="4" spans="2:10" ht="24.95" customHeight="1" x14ac:dyDescent="0.25">
      <c r="B4" s="189"/>
      <c r="C4" s="189"/>
      <c r="D4" s="5">
        <v>2</v>
      </c>
      <c r="E4" s="176"/>
      <c r="F4" s="177"/>
      <c r="G4" s="177"/>
      <c r="H4" s="178"/>
      <c r="I4" s="184"/>
      <c r="J4" s="185"/>
    </row>
    <row r="5" spans="2:10" ht="24.95" customHeight="1" thickBot="1" x14ac:dyDescent="0.3">
      <c r="B5" s="191"/>
      <c r="C5" s="191"/>
      <c r="D5" s="6">
        <v>3</v>
      </c>
      <c r="E5" s="176"/>
      <c r="F5" s="177"/>
      <c r="G5" s="177"/>
      <c r="H5" s="178"/>
      <c r="I5" s="184"/>
      <c r="J5" s="185"/>
    </row>
    <row r="6" spans="2:10" ht="37.15" customHeight="1" thickBot="1" x14ac:dyDescent="0.3">
      <c r="B6" s="193"/>
      <c r="C6" s="193"/>
      <c r="D6" s="8">
        <v>4</v>
      </c>
      <c r="E6" s="179"/>
      <c r="F6" s="180"/>
      <c r="G6" s="180"/>
      <c r="H6" s="181"/>
      <c r="I6" s="7" t="s">
        <v>1</v>
      </c>
      <c r="J6" s="14">
        <f ca="1">NOW()</f>
        <v>45450.422437152774</v>
      </c>
    </row>
    <row r="7" spans="2:10" s="11" customFormat="1" ht="79.150000000000006" customHeight="1" thickBot="1" x14ac:dyDescent="0.3">
      <c r="B7" s="10" t="s">
        <v>0</v>
      </c>
      <c r="C7" s="10" t="s">
        <v>2</v>
      </c>
      <c r="D7" s="10" t="s">
        <v>3</v>
      </c>
      <c r="E7" s="10" t="s">
        <v>4</v>
      </c>
      <c r="F7" s="10" t="s">
        <v>5</v>
      </c>
      <c r="G7" s="10" t="s">
        <v>6</v>
      </c>
      <c r="H7" s="10" t="s">
        <v>7</v>
      </c>
      <c r="I7" s="10" t="s">
        <v>8</v>
      </c>
      <c r="J7" s="15" t="s">
        <v>9</v>
      </c>
    </row>
    <row r="8" spans="2:10" s="3" customFormat="1" ht="408.6" hidden="1" customHeight="1" x14ac:dyDescent="0.25">
      <c r="B8" s="43">
        <v>4</v>
      </c>
      <c r="C8" s="32">
        <v>45215</v>
      </c>
      <c r="D8" s="32">
        <v>45363</v>
      </c>
      <c r="E8" s="53" t="s">
        <v>184</v>
      </c>
      <c r="F8" s="95" t="s">
        <v>306</v>
      </c>
      <c r="G8" s="44"/>
      <c r="H8" s="41">
        <v>45286</v>
      </c>
      <c r="I8" s="45" t="s">
        <v>15</v>
      </c>
      <c r="J8" s="42" t="s">
        <v>307</v>
      </c>
    </row>
    <row r="9" spans="2:10" s="3" customFormat="1" ht="409.5" hidden="1" x14ac:dyDescent="0.25">
      <c r="B9" s="16">
        <v>4</v>
      </c>
      <c r="C9" s="18">
        <v>45237</v>
      </c>
      <c r="D9" s="18">
        <v>45335</v>
      </c>
      <c r="E9" s="53" t="s">
        <v>153</v>
      </c>
      <c r="F9" s="20" t="s">
        <v>34</v>
      </c>
      <c r="G9" s="46"/>
      <c r="H9" s="41" t="s">
        <v>110</v>
      </c>
      <c r="I9" s="19" t="s">
        <v>16</v>
      </c>
      <c r="J9" s="42" t="s">
        <v>199</v>
      </c>
    </row>
    <row r="10" spans="2:10" s="3" customFormat="1" ht="204.75" hidden="1" x14ac:dyDescent="0.25">
      <c r="B10" s="16">
        <v>4</v>
      </c>
      <c r="C10" s="18">
        <v>45237</v>
      </c>
      <c r="D10" s="18">
        <v>45335</v>
      </c>
      <c r="E10" s="53" t="s">
        <v>153</v>
      </c>
      <c r="F10" s="47" t="s">
        <v>111</v>
      </c>
      <c r="G10" s="46"/>
      <c r="H10" s="41" t="s">
        <v>112</v>
      </c>
      <c r="I10" s="19" t="s">
        <v>17</v>
      </c>
      <c r="J10" s="42" t="s">
        <v>26</v>
      </c>
    </row>
    <row r="11" spans="2:10" s="3" customFormat="1" ht="114" hidden="1" customHeight="1" x14ac:dyDescent="0.25">
      <c r="B11" s="16">
        <v>4</v>
      </c>
      <c r="C11" s="22">
        <v>45239</v>
      </c>
      <c r="D11" s="22">
        <v>45321</v>
      </c>
      <c r="E11" s="75" t="s">
        <v>28</v>
      </c>
      <c r="F11" s="24" t="s">
        <v>35</v>
      </c>
      <c r="G11" s="48"/>
      <c r="H11" s="41">
        <v>45286</v>
      </c>
      <c r="I11" s="17" t="s">
        <v>14</v>
      </c>
      <c r="J11" s="49" t="s">
        <v>173</v>
      </c>
    </row>
    <row r="12" spans="2:10" s="3" customFormat="1" ht="252" hidden="1" x14ac:dyDescent="0.25">
      <c r="B12" s="16">
        <v>4</v>
      </c>
      <c r="C12" s="22">
        <v>45240</v>
      </c>
      <c r="D12" s="22">
        <v>45302</v>
      </c>
      <c r="E12" s="53" t="s">
        <v>29</v>
      </c>
      <c r="F12" s="24" t="s">
        <v>36</v>
      </c>
      <c r="G12" s="50"/>
      <c r="H12" s="41" t="s">
        <v>114</v>
      </c>
      <c r="I12" s="25" t="s">
        <v>16</v>
      </c>
      <c r="J12" s="21" t="s">
        <v>113</v>
      </c>
    </row>
    <row r="13" spans="2:10" s="3" customFormat="1" ht="267.75" hidden="1" x14ac:dyDescent="0.25">
      <c r="B13" s="16">
        <v>4</v>
      </c>
      <c r="C13" s="22">
        <v>45240</v>
      </c>
      <c r="D13" s="22">
        <v>45300</v>
      </c>
      <c r="E13" s="78" t="s">
        <v>29</v>
      </c>
      <c r="F13" s="51" t="s">
        <v>37</v>
      </c>
      <c r="G13" s="52"/>
      <c r="H13" s="53">
        <v>45286</v>
      </c>
      <c r="I13" s="54" t="s">
        <v>16</v>
      </c>
      <c r="J13" s="42" t="s">
        <v>50</v>
      </c>
    </row>
    <row r="14" spans="2:10" ht="63" hidden="1" x14ac:dyDescent="0.25">
      <c r="B14" s="16">
        <v>4</v>
      </c>
      <c r="C14" s="22">
        <v>45251</v>
      </c>
      <c r="D14" s="22">
        <v>45300</v>
      </c>
      <c r="E14" s="78" t="s">
        <v>30</v>
      </c>
      <c r="F14" s="56" t="s">
        <v>38</v>
      </c>
      <c r="G14" s="57"/>
      <c r="H14" s="53">
        <v>45286</v>
      </c>
      <c r="I14" s="58" t="s">
        <v>18</v>
      </c>
      <c r="J14" s="42" t="s">
        <v>115</v>
      </c>
    </row>
    <row r="15" spans="2:10" ht="126" hidden="1" x14ac:dyDescent="0.25">
      <c r="B15" s="16">
        <v>4</v>
      </c>
      <c r="C15" s="22">
        <v>45251</v>
      </c>
      <c r="D15" s="59"/>
      <c r="E15" s="96" t="s">
        <v>13</v>
      </c>
      <c r="F15" s="97" t="s">
        <v>39</v>
      </c>
      <c r="G15" s="98"/>
      <c r="H15" s="92">
        <v>45286</v>
      </c>
      <c r="I15" s="93" t="s">
        <v>19</v>
      </c>
      <c r="J15" s="94" t="s">
        <v>20</v>
      </c>
    </row>
    <row r="16" spans="2:10" ht="189" hidden="1" x14ac:dyDescent="0.25">
      <c r="B16" s="16">
        <v>4</v>
      </c>
      <c r="C16" s="22">
        <v>45272</v>
      </c>
      <c r="D16" s="22"/>
      <c r="E16" s="100" t="s">
        <v>29</v>
      </c>
      <c r="F16" s="101" t="s">
        <v>171</v>
      </c>
      <c r="G16" s="98"/>
      <c r="H16" s="102">
        <v>44929</v>
      </c>
      <c r="I16" s="103" t="s">
        <v>16</v>
      </c>
      <c r="J16" s="104" t="s">
        <v>172</v>
      </c>
    </row>
    <row r="17" spans="2:10" ht="109.9" hidden="1" customHeight="1" x14ac:dyDescent="0.25">
      <c r="B17" s="16">
        <v>4</v>
      </c>
      <c r="C17" s="22">
        <v>45264</v>
      </c>
      <c r="D17" s="22">
        <v>45321</v>
      </c>
      <c r="E17" s="53" t="s">
        <v>29</v>
      </c>
      <c r="F17" s="24" t="s">
        <v>40</v>
      </c>
      <c r="G17" s="50"/>
      <c r="H17" s="41">
        <v>45280</v>
      </c>
      <c r="I17" s="25" t="s">
        <v>16</v>
      </c>
      <c r="J17" s="42" t="s">
        <v>174</v>
      </c>
    </row>
    <row r="18" spans="2:10" ht="110.25" hidden="1" x14ac:dyDescent="0.25">
      <c r="B18" s="16">
        <v>4</v>
      </c>
      <c r="C18" s="22">
        <v>45275</v>
      </c>
      <c r="D18" s="22">
        <v>45363</v>
      </c>
      <c r="E18" s="53" t="s">
        <v>30</v>
      </c>
      <c r="F18" s="24" t="s">
        <v>175</v>
      </c>
      <c r="G18" s="50"/>
      <c r="H18" s="41">
        <v>45286</v>
      </c>
      <c r="I18" s="25" t="s">
        <v>21</v>
      </c>
      <c r="J18" s="62" t="s">
        <v>270</v>
      </c>
    </row>
    <row r="19" spans="2:10" ht="54.6" hidden="1" customHeight="1" x14ac:dyDescent="0.25">
      <c r="B19" s="16">
        <v>4</v>
      </c>
      <c r="C19" s="22">
        <v>45279</v>
      </c>
      <c r="D19" s="22">
        <v>45307</v>
      </c>
      <c r="E19" s="53" t="s">
        <v>30</v>
      </c>
      <c r="F19" s="20" t="s">
        <v>41</v>
      </c>
      <c r="G19" s="50"/>
      <c r="H19" s="41">
        <v>44935</v>
      </c>
      <c r="I19" s="25" t="s">
        <v>22</v>
      </c>
      <c r="J19" s="63" t="s">
        <v>116</v>
      </c>
    </row>
    <row r="20" spans="2:10" ht="78.75" hidden="1" x14ac:dyDescent="0.25">
      <c r="B20" s="16">
        <v>4</v>
      </c>
      <c r="C20" s="22">
        <v>45279</v>
      </c>
      <c r="D20" s="22"/>
      <c r="E20" s="96" t="s">
        <v>29</v>
      </c>
      <c r="F20" s="97" t="s">
        <v>42</v>
      </c>
      <c r="G20" s="98"/>
      <c r="H20" s="92">
        <v>45286</v>
      </c>
      <c r="I20" s="99" t="s">
        <v>17</v>
      </c>
      <c r="J20" s="105" t="s">
        <v>135</v>
      </c>
    </row>
    <row r="21" spans="2:10" ht="47.25" hidden="1" x14ac:dyDescent="0.25">
      <c r="B21" s="16">
        <v>4</v>
      </c>
      <c r="C21" s="22">
        <v>45286</v>
      </c>
      <c r="D21" s="22">
        <v>45307</v>
      </c>
      <c r="E21" s="53" t="s">
        <v>29</v>
      </c>
      <c r="F21" s="24" t="s">
        <v>49</v>
      </c>
      <c r="G21" s="50"/>
      <c r="H21" s="41">
        <v>45286</v>
      </c>
      <c r="I21" s="25" t="s">
        <v>17</v>
      </c>
      <c r="J21" s="42" t="s">
        <v>24</v>
      </c>
    </row>
    <row r="22" spans="2:10" ht="38.25" hidden="1" customHeight="1" x14ac:dyDescent="0.25">
      <c r="B22" s="16">
        <v>4</v>
      </c>
      <c r="C22" s="22">
        <v>45281</v>
      </c>
      <c r="D22" s="22"/>
      <c r="E22" s="96" t="s">
        <v>18</v>
      </c>
      <c r="F22" s="97" t="s">
        <v>43</v>
      </c>
      <c r="G22" s="98"/>
      <c r="H22" s="92">
        <v>45286</v>
      </c>
      <c r="I22" s="99" t="s">
        <v>13</v>
      </c>
      <c r="J22" s="106" t="s">
        <v>158</v>
      </c>
    </row>
    <row r="23" spans="2:10" ht="106.15" hidden="1" customHeight="1" x14ac:dyDescent="0.25">
      <c r="B23" s="16">
        <v>4</v>
      </c>
      <c r="C23" s="22">
        <v>45281</v>
      </c>
      <c r="D23" s="22">
        <v>45363</v>
      </c>
      <c r="E23" s="53" t="s">
        <v>119</v>
      </c>
      <c r="F23" s="24" t="s">
        <v>214</v>
      </c>
      <c r="G23" s="50"/>
      <c r="H23" s="41">
        <v>45286</v>
      </c>
      <c r="I23" s="25" t="s">
        <v>309</v>
      </c>
      <c r="J23" s="107" t="s">
        <v>308</v>
      </c>
    </row>
    <row r="24" spans="2:10" ht="45" hidden="1" customHeight="1" x14ac:dyDescent="0.25">
      <c r="B24" s="16">
        <v>4</v>
      </c>
      <c r="C24" s="22">
        <v>45281</v>
      </c>
      <c r="D24" s="22">
        <v>45300</v>
      </c>
      <c r="E24" s="78" t="s">
        <v>31</v>
      </c>
      <c r="F24" s="24" t="s">
        <v>44</v>
      </c>
      <c r="G24" s="24"/>
      <c r="H24" s="41"/>
      <c r="I24" s="25" t="s">
        <v>23</v>
      </c>
      <c r="J24" s="21"/>
    </row>
    <row r="25" spans="2:10" ht="40.5" hidden="1" customHeight="1" x14ac:dyDescent="0.25">
      <c r="B25" s="16">
        <v>4</v>
      </c>
      <c r="C25" s="22">
        <v>45281</v>
      </c>
      <c r="D25" s="22">
        <v>45300</v>
      </c>
      <c r="E25" s="78"/>
      <c r="F25" s="24" t="s">
        <v>45</v>
      </c>
      <c r="G25" s="24"/>
      <c r="H25" s="41"/>
      <c r="I25" s="25"/>
      <c r="J25" s="21"/>
    </row>
    <row r="26" spans="2:10" ht="31.5" hidden="1" x14ac:dyDescent="0.25">
      <c r="B26" s="16">
        <v>4</v>
      </c>
      <c r="C26" s="22">
        <v>45281</v>
      </c>
      <c r="D26" s="22"/>
      <c r="E26" s="78" t="s">
        <v>117</v>
      </c>
      <c r="F26" s="24" t="s">
        <v>46</v>
      </c>
      <c r="G26" s="24"/>
      <c r="H26" s="41">
        <v>45286</v>
      </c>
      <c r="I26" s="25" t="s">
        <v>17</v>
      </c>
      <c r="J26" s="21" t="s">
        <v>25</v>
      </c>
    </row>
    <row r="27" spans="2:10" ht="41.25" hidden="1" customHeight="1" x14ac:dyDescent="0.25">
      <c r="B27" s="16">
        <v>4</v>
      </c>
      <c r="C27" s="22">
        <v>45286</v>
      </c>
      <c r="D27" s="22">
        <v>45307</v>
      </c>
      <c r="E27" s="53" t="s">
        <v>13</v>
      </c>
      <c r="F27" s="24" t="s">
        <v>47</v>
      </c>
      <c r="G27" s="24"/>
      <c r="H27" s="41">
        <v>44935</v>
      </c>
      <c r="I27" s="25" t="s">
        <v>137</v>
      </c>
      <c r="J27" s="21" t="s">
        <v>136</v>
      </c>
    </row>
    <row r="28" spans="2:10" ht="173.25" hidden="1" x14ac:dyDescent="0.25">
      <c r="B28" s="16">
        <v>4</v>
      </c>
      <c r="C28" s="22">
        <v>45286</v>
      </c>
      <c r="D28" s="22">
        <v>45356</v>
      </c>
      <c r="E28" s="75" t="s">
        <v>13</v>
      </c>
      <c r="F28" s="24" t="s">
        <v>127</v>
      </c>
      <c r="G28" s="24"/>
      <c r="H28" s="41">
        <v>44935</v>
      </c>
      <c r="I28" s="25" t="s">
        <v>18</v>
      </c>
      <c r="J28" s="21" t="s">
        <v>271</v>
      </c>
    </row>
    <row r="29" spans="2:10" ht="33" hidden="1" customHeight="1" x14ac:dyDescent="0.25">
      <c r="B29" s="16">
        <v>4</v>
      </c>
      <c r="C29" s="22">
        <v>45286</v>
      </c>
      <c r="D29" s="22">
        <v>45300</v>
      </c>
      <c r="E29" s="79" t="s">
        <v>32</v>
      </c>
      <c r="F29" s="24" t="s">
        <v>48</v>
      </c>
      <c r="G29" s="24"/>
      <c r="H29" s="26">
        <v>44935</v>
      </c>
      <c r="I29" s="25" t="s">
        <v>13</v>
      </c>
      <c r="J29" s="21"/>
    </row>
    <row r="30" spans="2:10" ht="31.5" hidden="1" x14ac:dyDescent="0.25">
      <c r="B30" s="16">
        <v>4</v>
      </c>
      <c r="C30" s="32">
        <v>45300</v>
      </c>
      <c r="D30" s="32">
        <v>45307</v>
      </c>
      <c r="E30" s="33" t="s">
        <v>119</v>
      </c>
      <c r="F30" s="24" t="s">
        <v>120</v>
      </c>
      <c r="G30" s="24"/>
      <c r="H30" s="26"/>
      <c r="I30" s="25"/>
      <c r="J30" s="21"/>
    </row>
    <row r="31" spans="2:10" ht="24.95" hidden="1" customHeight="1" x14ac:dyDescent="0.25">
      <c r="B31" s="16">
        <v>4</v>
      </c>
      <c r="C31" s="22">
        <v>45300</v>
      </c>
      <c r="D31" s="22"/>
      <c r="E31" s="23" t="s">
        <v>117</v>
      </c>
      <c r="F31" s="24" t="s">
        <v>121</v>
      </c>
      <c r="G31" s="24"/>
      <c r="H31" s="26"/>
      <c r="I31" s="25"/>
      <c r="J31" s="21" t="s">
        <v>138</v>
      </c>
    </row>
    <row r="32" spans="2:10" ht="57.6" hidden="1" customHeight="1" x14ac:dyDescent="0.25">
      <c r="B32" s="16">
        <v>4</v>
      </c>
      <c r="C32" s="22">
        <v>45307</v>
      </c>
      <c r="D32" s="34">
        <v>45321</v>
      </c>
      <c r="E32" s="65" t="s">
        <v>119</v>
      </c>
      <c r="F32" s="24" t="s">
        <v>139</v>
      </c>
      <c r="G32" s="24"/>
      <c r="H32" s="26"/>
      <c r="I32" s="25" t="s">
        <v>31</v>
      </c>
      <c r="J32" s="21" t="s">
        <v>176</v>
      </c>
    </row>
    <row r="33" spans="2:10" ht="110.45" hidden="1" customHeight="1" x14ac:dyDescent="0.25">
      <c r="B33" s="16">
        <v>4</v>
      </c>
      <c r="C33" s="22">
        <v>45307</v>
      </c>
      <c r="D33" s="22">
        <v>45363</v>
      </c>
      <c r="E33" s="23" t="s">
        <v>30</v>
      </c>
      <c r="F33" s="24" t="s">
        <v>140</v>
      </c>
      <c r="G33" s="24"/>
      <c r="H33" s="26"/>
      <c r="I33" s="25"/>
      <c r="J33" s="21" t="s">
        <v>279</v>
      </c>
    </row>
    <row r="34" spans="2:10" ht="24.95" hidden="1" customHeight="1" x14ac:dyDescent="0.25">
      <c r="B34" s="16">
        <v>4</v>
      </c>
      <c r="C34" s="22">
        <v>45307</v>
      </c>
      <c r="D34" s="22"/>
      <c r="E34" s="23" t="s">
        <v>31</v>
      </c>
      <c r="F34" s="24" t="s">
        <v>141</v>
      </c>
      <c r="G34" s="24"/>
      <c r="H34" s="26"/>
      <c r="I34" s="25"/>
      <c r="J34" s="21"/>
    </row>
    <row r="35" spans="2:10" ht="88.9" hidden="1" customHeight="1" x14ac:dyDescent="0.25">
      <c r="B35" s="16">
        <v>4</v>
      </c>
      <c r="C35" s="22">
        <v>45310</v>
      </c>
      <c r="D35" s="22">
        <v>45321</v>
      </c>
      <c r="E35" s="23" t="s">
        <v>31</v>
      </c>
      <c r="F35" s="24" t="s">
        <v>147</v>
      </c>
      <c r="G35" s="24"/>
      <c r="H35" s="26"/>
      <c r="I35" s="25"/>
      <c r="J35" s="21" t="s">
        <v>180</v>
      </c>
    </row>
    <row r="36" spans="2:10" ht="117" hidden="1" customHeight="1" x14ac:dyDescent="0.25">
      <c r="B36" s="16">
        <v>4</v>
      </c>
      <c r="C36" s="22">
        <v>45313</v>
      </c>
      <c r="D36" s="22">
        <v>45321</v>
      </c>
      <c r="E36" s="23" t="s">
        <v>28</v>
      </c>
      <c r="F36" s="24" t="s">
        <v>149</v>
      </c>
      <c r="G36" s="24"/>
      <c r="H36" s="26"/>
      <c r="I36" s="17" t="s">
        <v>14</v>
      </c>
      <c r="J36" s="21" t="s">
        <v>177</v>
      </c>
    </row>
    <row r="37" spans="2:10" ht="39" hidden="1" customHeight="1" x14ac:dyDescent="0.25">
      <c r="B37" s="16">
        <v>4</v>
      </c>
      <c r="C37" s="22">
        <v>45314</v>
      </c>
      <c r="D37" s="22"/>
      <c r="E37" s="23" t="s">
        <v>13</v>
      </c>
      <c r="F37" s="24" t="s">
        <v>150</v>
      </c>
      <c r="G37" s="24"/>
      <c r="H37" s="26"/>
      <c r="I37" s="25"/>
      <c r="J37" s="21" t="s">
        <v>159</v>
      </c>
    </row>
    <row r="38" spans="2:10" ht="36" hidden="1" customHeight="1" x14ac:dyDescent="0.25">
      <c r="B38" s="16">
        <v>4</v>
      </c>
      <c r="C38" s="22">
        <v>45314</v>
      </c>
      <c r="D38" s="22">
        <v>45321</v>
      </c>
      <c r="E38" s="23" t="s">
        <v>28</v>
      </c>
      <c r="F38" s="35" t="s">
        <v>151</v>
      </c>
      <c r="G38" s="24"/>
      <c r="H38" s="26"/>
      <c r="I38" s="25" t="s">
        <v>137</v>
      </c>
      <c r="J38" s="80" t="s">
        <v>178</v>
      </c>
    </row>
    <row r="39" spans="2:10" ht="87.6" hidden="1" customHeight="1" x14ac:dyDescent="0.25">
      <c r="B39" s="16">
        <v>4</v>
      </c>
      <c r="C39" s="22">
        <v>45314</v>
      </c>
      <c r="D39" s="22">
        <v>45321</v>
      </c>
      <c r="E39" s="23" t="s">
        <v>153</v>
      </c>
      <c r="F39" s="24" t="s">
        <v>154</v>
      </c>
      <c r="G39" s="24"/>
      <c r="H39" s="26"/>
      <c r="I39" s="25" t="s">
        <v>17</v>
      </c>
      <c r="J39" s="21" t="s">
        <v>152</v>
      </c>
    </row>
    <row r="40" spans="2:10" ht="47.25" hidden="1" x14ac:dyDescent="0.25">
      <c r="B40" s="16">
        <v>4</v>
      </c>
      <c r="C40" s="22">
        <v>45314</v>
      </c>
      <c r="D40" s="22">
        <v>45343</v>
      </c>
      <c r="E40" s="23" t="s">
        <v>13</v>
      </c>
      <c r="F40" s="24" t="s">
        <v>155</v>
      </c>
      <c r="G40" s="24"/>
      <c r="H40" s="26"/>
      <c r="I40" s="25" t="s">
        <v>28</v>
      </c>
      <c r="J40" s="21" t="s">
        <v>215</v>
      </c>
    </row>
    <row r="41" spans="2:10" ht="63" hidden="1" x14ac:dyDescent="0.25">
      <c r="B41" s="16">
        <v>4</v>
      </c>
      <c r="C41" s="22">
        <v>45314</v>
      </c>
      <c r="D41" s="22">
        <v>45356</v>
      </c>
      <c r="E41" s="23" t="s">
        <v>13</v>
      </c>
      <c r="F41" s="24" t="s">
        <v>156</v>
      </c>
      <c r="G41" s="24"/>
      <c r="H41" s="26"/>
      <c r="I41" s="25" t="s">
        <v>157</v>
      </c>
      <c r="J41" s="21" t="s">
        <v>280</v>
      </c>
    </row>
    <row r="42" spans="2:10" ht="46.9" hidden="1" customHeight="1" x14ac:dyDescent="0.25">
      <c r="B42" s="16">
        <v>4</v>
      </c>
      <c r="C42" s="22">
        <v>45314</v>
      </c>
      <c r="D42" s="22">
        <v>45328</v>
      </c>
      <c r="E42" s="23" t="s">
        <v>30</v>
      </c>
      <c r="F42" s="24" t="s">
        <v>181</v>
      </c>
      <c r="G42" s="24"/>
      <c r="H42" s="26"/>
      <c r="I42" s="25" t="s">
        <v>94</v>
      </c>
      <c r="J42" s="21" t="s">
        <v>182</v>
      </c>
    </row>
    <row r="43" spans="2:10" ht="49.15" hidden="1" customHeight="1" x14ac:dyDescent="0.25">
      <c r="B43" s="16">
        <v>4</v>
      </c>
      <c r="C43" s="22">
        <v>45314</v>
      </c>
      <c r="D43" s="22">
        <v>45321</v>
      </c>
      <c r="E43" s="23" t="s">
        <v>30</v>
      </c>
      <c r="F43" s="24" t="s">
        <v>170</v>
      </c>
      <c r="G43" s="24"/>
      <c r="H43" s="26"/>
      <c r="I43" s="25" t="s">
        <v>94</v>
      </c>
      <c r="J43" s="21" t="s">
        <v>183</v>
      </c>
    </row>
    <row r="44" spans="2:10" ht="63" hidden="1" x14ac:dyDescent="0.25">
      <c r="B44" s="16">
        <v>4</v>
      </c>
      <c r="C44" s="22">
        <v>45317</v>
      </c>
      <c r="D44" s="22">
        <v>45335</v>
      </c>
      <c r="E44" s="23" t="s">
        <v>153</v>
      </c>
      <c r="F44" s="24" t="s">
        <v>179</v>
      </c>
      <c r="G44" s="24"/>
      <c r="H44" s="26" t="s">
        <v>200</v>
      </c>
      <c r="I44" s="25"/>
      <c r="J44" s="21" t="s">
        <v>216</v>
      </c>
    </row>
    <row r="45" spans="2:10" ht="51" hidden="1" customHeight="1" x14ac:dyDescent="0.25">
      <c r="B45" s="16">
        <v>4</v>
      </c>
      <c r="C45" s="22">
        <v>45321</v>
      </c>
      <c r="D45" s="22">
        <v>45342</v>
      </c>
      <c r="E45" s="23" t="s">
        <v>184</v>
      </c>
      <c r="F45" s="24" t="s">
        <v>185</v>
      </c>
      <c r="G45" s="24"/>
      <c r="H45" s="26"/>
      <c r="I45" s="25"/>
      <c r="J45" s="21" t="s">
        <v>250</v>
      </c>
    </row>
    <row r="46" spans="2:10" ht="49.15" hidden="1" customHeight="1" x14ac:dyDescent="0.25">
      <c r="B46" s="16">
        <v>4</v>
      </c>
      <c r="C46" s="22">
        <v>45321</v>
      </c>
      <c r="D46" s="22">
        <v>45342</v>
      </c>
      <c r="E46" s="23" t="s">
        <v>119</v>
      </c>
      <c r="F46" s="24" t="s">
        <v>186</v>
      </c>
      <c r="G46" s="24"/>
      <c r="H46" s="26"/>
      <c r="I46" s="25"/>
      <c r="J46" s="21" t="s">
        <v>217</v>
      </c>
    </row>
    <row r="47" spans="2:10" ht="24.95" hidden="1" customHeight="1" x14ac:dyDescent="0.25">
      <c r="B47" s="16">
        <v>4</v>
      </c>
      <c r="C47" s="22">
        <v>45324</v>
      </c>
      <c r="D47" s="22">
        <v>45335</v>
      </c>
      <c r="E47" s="23" t="s">
        <v>153</v>
      </c>
      <c r="F47" s="24" t="s">
        <v>197</v>
      </c>
      <c r="G47" s="24"/>
      <c r="H47" s="26"/>
      <c r="I47" s="25" t="s">
        <v>198</v>
      </c>
      <c r="J47" s="21" t="s">
        <v>202</v>
      </c>
    </row>
    <row r="48" spans="2:10" ht="39" hidden="1" customHeight="1" x14ac:dyDescent="0.25">
      <c r="B48" s="16">
        <v>4</v>
      </c>
      <c r="C48" s="22">
        <v>45314</v>
      </c>
      <c r="D48" s="22">
        <v>45363</v>
      </c>
      <c r="E48" s="23" t="s">
        <v>153</v>
      </c>
      <c r="F48" s="24" t="s">
        <v>167</v>
      </c>
      <c r="G48" s="24"/>
      <c r="H48" s="26"/>
      <c r="I48" s="25" t="s">
        <v>14</v>
      </c>
      <c r="J48" s="21" t="s">
        <v>251</v>
      </c>
    </row>
    <row r="49" spans="2:10" ht="37.15" hidden="1" customHeight="1" x14ac:dyDescent="0.25">
      <c r="B49" s="16">
        <v>4</v>
      </c>
      <c r="C49" s="22">
        <v>45328</v>
      </c>
      <c r="D49" s="22">
        <v>45335</v>
      </c>
      <c r="E49" s="23" t="s">
        <v>13</v>
      </c>
      <c r="F49" s="20" t="s">
        <v>203</v>
      </c>
      <c r="G49" s="20"/>
      <c r="H49" s="26"/>
      <c r="I49" s="25"/>
      <c r="J49" s="27"/>
    </row>
    <row r="50" spans="2:10" ht="50.25" hidden="1" customHeight="1" x14ac:dyDescent="0.25">
      <c r="B50" s="16">
        <v>4</v>
      </c>
      <c r="C50" s="22">
        <v>45335</v>
      </c>
      <c r="D50" s="22">
        <v>45440</v>
      </c>
      <c r="E50" s="23" t="s">
        <v>331</v>
      </c>
      <c r="F50" s="24" t="s">
        <v>252</v>
      </c>
      <c r="G50" s="20"/>
      <c r="H50" s="113">
        <v>45370</v>
      </c>
      <c r="I50" s="25" t="s">
        <v>31</v>
      </c>
      <c r="J50" s="21" t="s">
        <v>533</v>
      </c>
    </row>
    <row r="51" spans="2:10" ht="24.95" hidden="1" customHeight="1" x14ac:dyDescent="0.25">
      <c r="B51" s="16">
        <v>4</v>
      </c>
      <c r="C51" s="22">
        <v>45335</v>
      </c>
      <c r="D51" s="22">
        <v>45342</v>
      </c>
      <c r="E51" s="23" t="s">
        <v>153</v>
      </c>
      <c r="F51" s="20" t="s">
        <v>218</v>
      </c>
      <c r="G51" s="66"/>
      <c r="H51" s="26"/>
      <c r="I51" s="25"/>
      <c r="J51" s="21"/>
    </row>
    <row r="52" spans="2:10" ht="47.25" hidden="1" x14ac:dyDescent="0.25">
      <c r="B52" s="16">
        <v>4</v>
      </c>
      <c r="C52" s="22">
        <v>45335</v>
      </c>
      <c r="D52" s="22">
        <v>45349</v>
      </c>
      <c r="E52" s="23" t="s">
        <v>184</v>
      </c>
      <c r="F52" s="24" t="s">
        <v>219</v>
      </c>
      <c r="G52" s="20"/>
      <c r="H52" s="67"/>
      <c r="I52" s="25" t="s">
        <v>137</v>
      </c>
      <c r="J52" s="21" t="s">
        <v>281</v>
      </c>
    </row>
    <row r="53" spans="2:10" ht="81.75" hidden="1" customHeight="1" x14ac:dyDescent="0.25">
      <c r="B53" s="16">
        <v>4</v>
      </c>
      <c r="C53" s="22">
        <v>45335</v>
      </c>
      <c r="D53" s="22">
        <v>45369</v>
      </c>
      <c r="E53" s="23" t="s">
        <v>119</v>
      </c>
      <c r="F53" s="24" t="s">
        <v>350</v>
      </c>
      <c r="G53" s="20"/>
      <c r="H53" s="67"/>
      <c r="I53" s="25"/>
      <c r="J53" s="27" t="s">
        <v>349</v>
      </c>
    </row>
    <row r="54" spans="2:10" ht="48.6" hidden="1" customHeight="1" x14ac:dyDescent="0.25">
      <c r="B54" s="16">
        <v>4</v>
      </c>
      <c r="C54" s="22">
        <v>45337</v>
      </c>
      <c r="D54" s="22">
        <v>45363</v>
      </c>
      <c r="E54" s="23" t="s">
        <v>30</v>
      </c>
      <c r="F54" s="47" t="s">
        <v>244</v>
      </c>
      <c r="G54" s="20"/>
      <c r="H54" s="67"/>
      <c r="I54" s="25" t="s">
        <v>253</v>
      </c>
      <c r="J54" s="21" t="s">
        <v>310</v>
      </c>
    </row>
    <row r="55" spans="2:10" ht="35.450000000000003" hidden="1" customHeight="1" x14ac:dyDescent="0.25">
      <c r="B55" s="16">
        <v>4</v>
      </c>
      <c r="C55" s="22">
        <v>45341</v>
      </c>
      <c r="D55" s="22">
        <v>45363</v>
      </c>
      <c r="E55" s="22" t="s">
        <v>153</v>
      </c>
      <c r="F55" s="24" t="s">
        <v>247</v>
      </c>
      <c r="G55" s="20"/>
      <c r="H55" s="67"/>
      <c r="I55" s="25" t="s">
        <v>153</v>
      </c>
      <c r="J55" s="21" t="s">
        <v>311</v>
      </c>
    </row>
    <row r="56" spans="2:10" ht="60.75" hidden="1" customHeight="1" x14ac:dyDescent="0.25">
      <c r="B56" s="16">
        <v>4</v>
      </c>
      <c r="C56" s="22">
        <v>45341</v>
      </c>
      <c r="D56" s="22">
        <v>45363</v>
      </c>
      <c r="E56" s="22" t="s">
        <v>30</v>
      </c>
      <c r="F56" s="24" t="s">
        <v>248</v>
      </c>
      <c r="G56" s="20"/>
      <c r="H56" s="67"/>
      <c r="I56" s="25"/>
      <c r="J56" s="21" t="s">
        <v>347</v>
      </c>
    </row>
    <row r="57" spans="2:10" ht="24.95" hidden="1" customHeight="1" x14ac:dyDescent="0.25">
      <c r="B57" s="16">
        <v>4</v>
      </c>
      <c r="C57" s="22">
        <v>45342</v>
      </c>
      <c r="D57" s="22">
        <v>45349</v>
      </c>
      <c r="E57" s="22" t="s">
        <v>31</v>
      </c>
      <c r="F57" s="24" t="s">
        <v>254</v>
      </c>
      <c r="G57" s="20"/>
      <c r="H57" s="67"/>
      <c r="I57" s="25"/>
      <c r="J57" s="21" t="s">
        <v>255</v>
      </c>
    </row>
    <row r="58" spans="2:10" ht="24.95" hidden="1" customHeight="1" x14ac:dyDescent="0.25">
      <c r="B58" s="16">
        <v>4</v>
      </c>
      <c r="C58" s="22">
        <v>45342</v>
      </c>
      <c r="D58" s="22">
        <v>45384</v>
      </c>
      <c r="E58" s="22" t="s">
        <v>184</v>
      </c>
      <c r="F58" s="24" t="s">
        <v>256</v>
      </c>
      <c r="G58" s="20"/>
      <c r="H58" s="67"/>
      <c r="I58" s="25" t="s">
        <v>211</v>
      </c>
      <c r="J58" s="21" t="s">
        <v>282</v>
      </c>
    </row>
    <row r="59" spans="2:10" ht="24.95" hidden="1" customHeight="1" x14ac:dyDescent="0.25">
      <c r="B59" s="16">
        <v>4</v>
      </c>
      <c r="C59" s="22">
        <v>45342</v>
      </c>
      <c r="D59" s="22">
        <v>45363</v>
      </c>
      <c r="E59" s="22" t="s">
        <v>258</v>
      </c>
      <c r="F59" s="24" t="s">
        <v>257</v>
      </c>
      <c r="G59" s="20"/>
      <c r="H59" s="67"/>
      <c r="I59" s="25" t="s">
        <v>13</v>
      </c>
      <c r="J59" s="21"/>
    </row>
    <row r="60" spans="2:10" ht="47.25" hidden="1" x14ac:dyDescent="0.25">
      <c r="B60" s="16">
        <v>4</v>
      </c>
      <c r="C60" s="22">
        <v>45342</v>
      </c>
      <c r="D60" s="22">
        <v>45370</v>
      </c>
      <c r="E60" s="22" t="s">
        <v>13</v>
      </c>
      <c r="F60" s="24" t="s">
        <v>348</v>
      </c>
      <c r="G60" s="20"/>
      <c r="H60" s="115" t="s">
        <v>381</v>
      </c>
      <c r="I60" s="25" t="s">
        <v>137</v>
      </c>
      <c r="J60" s="21" t="s">
        <v>382</v>
      </c>
    </row>
    <row r="61" spans="2:10" ht="31.5" hidden="1" x14ac:dyDescent="0.25">
      <c r="B61" s="16">
        <v>4</v>
      </c>
      <c r="C61" s="22">
        <v>45349</v>
      </c>
      <c r="D61" s="22">
        <v>45363</v>
      </c>
      <c r="E61" s="22" t="s">
        <v>283</v>
      </c>
      <c r="F61" s="24" t="s">
        <v>357</v>
      </c>
      <c r="G61" s="20"/>
      <c r="H61" s="67"/>
      <c r="I61" s="25" t="s">
        <v>137</v>
      </c>
      <c r="J61" s="21" t="s">
        <v>353</v>
      </c>
    </row>
    <row r="62" spans="2:10" ht="117.75" hidden="1" customHeight="1" x14ac:dyDescent="0.25">
      <c r="B62" s="16">
        <v>4</v>
      </c>
      <c r="C62" s="22">
        <v>45349</v>
      </c>
      <c r="D62" s="22">
        <v>45426</v>
      </c>
      <c r="E62" s="22" t="s">
        <v>31</v>
      </c>
      <c r="F62" s="24" t="s">
        <v>383</v>
      </c>
      <c r="G62" s="20">
        <v>3</v>
      </c>
      <c r="H62" s="115">
        <v>45370</v>
      </c>
      <c r="I62" s="25" t="s">
        <v>385</v>
      </c>
      <c r="J62" s="21" t="s">
        <v>680</v>
      </c>
    </row>
    <row r="63" spans="2:10" ht="24.95" hidden="1" customHeight="1" x14ac:dyDescent="0.25">
      <c r="B63" s="16">
        <v>4</v>
      </c>
      <c r="C63" s="22">
        <v>45349</v>
      </c>
      <c r="D63" s="22"/>
      <c r="E63" s="22" t="s">
        <v>284</v>
      </c>
      <c r="F63" s="24" t="s">
        <v>285</v>
      </c>
      <c r="G63" s="20"/>
      <c r="H63" s="67"/>
      <c r="I63" s="25"/>
      <c r="J63" s="21" t="s">
        <v>286</v>
      </c>
    </row>
    <row r="64" spans="2:10" ht="24.95" hidden="1" customHeight="1" x14ac:dyDescent="0.25">
      <c r="B64" s="16">
        <v>4</v>
      </c>
      <c r="C64" s="22">
        <v>45349</v>
      </c>
      <c r="D64" s="22">
        <v>45356</v>
      </c>
      <c r="E64" s="22" t="s">
        <v>13</v>
      </c>
      <c r="F64" s="24" t="s">
        <v>287</v>
      </c>
      <c r="G64" s="20"/>
      <c r="H64" s="67"/>
      <c r="I64" s="25" t="s">
        <v>288</v>
      </c>
      <c r="J64" s="21"/>
    </row>
    <row r="65" spans="2:10" ht="24.95" hidden="1" customHeight="1" x14ac:dyDescent="0.25">
      <c r="B65" s="16">
        <v>4</v>
      </c>
      <c r="C65" s="22">
        <v>45349</v>
      </c>
      <c r="D65" s="22">
        <v>45363</v>
      </c>
      <c r="E65" s="22" t="s">
        <v>153</v>
      </c>
      <c r="F65" s="24" t="s">
        <v>352</v>
      </c>
      <c r="G65" s="20"/>
      <c r="H65" s="67"/>
      <c r="I65" s="25" t="s">
        <v>288</v>
      </c>
      <c r="J65" s="21" t="s">
        <v>312</v>
      </c>
    </row>
    <row r="66" spans="2:10" ht="31.5" hidden="1" x14ac:dyDescent="0.25">
      <c r="B66" s="16">
        <v>4</v>
      </c>
      <c r="C66" s="22">
        <v>45349</v>
      </c>
      <c r="D66" s="22">
        <v>45370</v>
      </c>
      <c r="E66" s="22" t="s">
        <v>153</v>
      </c>
      <c r="F66" s="24" t="s">
        <v>289</v>
      </c>
      <c r="G66" s="20"/>
      <c r="H66" s="115">
        <v>45370</v>
      </c>
      <c r="I66" s="25" t="s">
        <v>16</v>
      </c>
      <c r="J66" s="21" t="s">
        <v>351</v>
      </c>
    </row>
    <row r="67" spans="2:10" ht="24.95" hidden="1" customHeight="1" x14ac:dyDescent="0.25">
      <c r="B67" s="16">
        <v>4</v>
      </c>
      <c r="C67" s="22">
        <v>45349</v>
      </c>
      <c r="D67" s="18">
        <v>45356</v>
      </c>
      <c r="E67" s="19" t="s">
        <v>153</v>
      </c>
      <c r="F67" s="20" t="s">
        <v>290</v>
      </c>
      <c r="G67" s="20"/>
      <c r="H67" s="17"/>
      <c r="I67" s="17" t="s">
        <v>258</v>
      </c>
      <c r="J67" s="27"/>
    </row>
    <row r="68" spans="2:10" ht="63" hidden="1" x14ac:dyDescent="0.25">
      <c r="B68" s="16">
        <v>4</v>
      </c>
      <c r="C68" s="22">
        <v>45349</v>
      </c>
      <c r="D68" s="18">
        <v>45377</v>
      </c>
      <c r="E68" s="19" t="s">
        <v>31</v>
      </c>
      <c r="F68" s="20" t="s">
        <v>291</v>
      </c>
      <c r="G68" s="20"/>
      <c r="H68" s="115">
        <v>45370</v>
      </c>
      <c r="I68" s="25" t="s">
        <v>313</v>
      </c>
      <c r="J68" s="27" t="s">
        <v>458</v>
      </c>
    </row>
    <row r="69" spans="2:10" ht="24.95" hidden="1" customHeight="1" x14ac:dyDescent="0.25">
      <c r="B69" s="16">
        <v>4</v>
      </c>
      <c r="C69" s="18">
        <v>45356</v>
      </c>
      <c r="D69" s="18">
        <v>45363</v>
      </c>
      <c r="E69" s="19" t="s">
        <v>240</v>
      </c>
      <c r="F69" s="20" t="s">
        <v>314</v>
      </c>
      <c r="G69" s="20"/>
      <c r="H69" s="17"/>
      <c r="I69" s="17"/>
      <c r="J69" s="27"/>
    </row>
    <row r="70" spans="2:10" ht="120.6" hidden="1" customHeight="1" x14ac:dyDescent="0.25">
      <c r="B70" s="16">
        <v>4</v>
      </c>
      <c r="C70" s="18">
        <v>45359</v>
      </c>
      <c r="D70" s="18">
        <v>45412</v>
      </c>
      <c r="E70" s="19" t="s">
        <v>153</v>
      </c>
      <c r="F70" s="20" t="s">
        <v>332</v>
      </c>
      <c r="G70" s="20"/>
      <c r="H70" s="115" t="s">
        <v>534</v>
      </c>
      <c r="I70" s="17" t="s">
        <v>346</v>
      </c>
      <c r="J70" s="27" t="s">
        <v>601</v>
      </c>
    </row>
    <row r="71" spans="2:10" ht="78.75" hidden="1" x14ac:dyDescent="0.25">
      <c r="B71" s="16">
        <v>4</v>
      </c>
      <c r="C71" s="18">
        <v>45362</v>
      </c>
      <c r="D71" s="18">
        <v>45370</v>
      </c>
      <c r="E71" s="19" t="s">
        <v>153</v>
      </c>
      <c r="F71" s="20" t="s">
        <v>423</v>
      </c>
      <c r="G71" s="20"/>
      <c r="H71" s="115">
        <v>45370</v>
      </c>
      <c r="I71" s="17" t="s">
        <v>17</v>
      </c>
      <c r="J71" s="27" t="s">
        <v>411</v>
      </c>
    </row>
    <row r="72" spans="2:10" ht="24.95" hidden="1" customHeight="1" x14ac:dyDescent="0.25">
      <c r="B72" s="16">
        <v>4</v>
      </c>
      <c r="C72" s="18">
        <v>45362</v>
      </c>
      <c r="D72" s="18">
        <v>45370</v>
      </c>
      <c r="E72" s="19" t="s">
        <v>13</v>
      </c>
      <c r="F72" s="20" t="s">
        <v>338</v>
      </c>
      <c r="G72" s="20"/>
      <c r="H72" s="115">
        <v>45370</v>
      </c>
      <c r="I72" s="17" t="s">
        <v>339</v>
      </c>
      <c r="J72" s="27" t="s">
        <v>345</v>
      </c>
    </row>
    <row r="73" spans="2:10" ht="31.5" hidden="1" x14ac:dyDescent="0.25">
      <c r="B73" s="16">
        <v>4</v>
      </c>
      <c r="C73" s="18">
        <v>45363</v>
      </c>
      <c r="D73" s="18">
        <v>45363</v>
      </c>
      <c r="E73" s="19" t="s">
        <v>153</v>
      </c>
      <c r="F73" s="20" t="s">
        <v>341</v>
      </c>
      <c r="G73" s="20"/>
      <c r="H73" s="17"/>
      <c r="I73" s="17" t="s">
        <v>258</v>
      </c>
      <c r="J73" s="27" t="s">
        <v>344</v>
      </c>
    </row>
    <row r="74" spans="2:10" ht="24.95" hidden="1" customHeight="1" x14ac:dyDescent="0.25">
      <c r="B74" s="16">
        <v>4</v>
      </c>
      <c r="C74" s="18">
        <v>45363</v>
      </c>
      <c r="D74" s="18">
        <v>45370</v>
      </c>
      <c r="E74" s="19" t="s">
        <v>153</v>
      </c>
      <c r="F74" s="20" t="s">
        <v>342</v>
      </c>
      <c r="G74" s="20"/>
      <c r="H74" s="115">
        <v>45370</v>
      </c>
      <c r="I74" s="17" t="s">
        <v>16</v>
      </c>
      <c r="J74" s="27" t="s">
        <v>343</v>
      </c>
    </row>
    <row r="75" spans="2:10" ht="24.95" hidden="1" customHeight="1" x14ac:dyDescent="0.25">
      <c r="B75" s="16">
        <v>4</v>
      </c>
      <c r="C75" s="18">
        <v>45363</v>
      </c>
      <c r="D75" s="19"/>
      <c r="E75" s="19" t="s">
        <v>28</v>
      </c>
      <c r="F75" s="20" t="s">
        <v>354</v>
      </c>
      <c r="G75" s="20"/>
      <c r="H75" s="115">
        <v>45370</v>
      </c>
      <c r="I75" s="17" t="s">
        <v>13</v>
      </c>
      <c r="J75" s="27" t="s">
        <v>384</v>
      </c>
    </row>
    <row r="76" spans="2:10" ht="93.75" hidden="1" customHeight="1" x14ac:dyDescent="0.25">
      <c r="B76" s="16">
        <v>4</v>
      </c>
      <c r="C76" s="18">
        <v>45363</v>
      </c>
      <c r="D76" s="18">
        <v>45412</v>
      </c>
      <c r="E76" s="19" t="s">
        <v>28</v>
      </c>
      <c r="F76" s="20" t="s">
        <v>355</v>
      </c>
      <c r="G76" s="20"/>
      <c r="H76" s="115" t="s">
        <v>412</v>
      </c>
      <c r="I76" s="17" t="s">
        <v>14</v>
      </c>
      <c r="J76" s="27" t="s">
        <v>607</v>
      </c>
    </row>
    <row r="77" spans="2:10" ht="24.95" hidden="1" customHeight="1" x14ac:dyDescent="0.25">
      <c r="B77" s="16">
        <v>4</v>
      </c>
      <c r="C77" s="18">
        <v>45369</v>
      </c>
      <c r="D77" s="18">
        <v>45412</v>
      </c>
      <c r="E77" s="19" t="s">
        <v>31</v>
      </c>
      <c r="F77" s="20" t="s">
        <v>386</v>
      </c>
      <c r="G77" s="20"/>
      <c r="H77" s="17"/>
      <c r="I77" s="17"/>
      <c r="J77" s="27"/>
    </row>
    <row r="78" spans="2:10" ht="145.9" hidden="1" customHeight="1" x14ac:dyDescent="0.25">
      <c r="B78" s="16">
        <v>4</v>
      </c>
      <c r="C78" s="18">
        <v>45370</v>
      </c>
      <c r="D78" s="18">
        <v>45426</v>
      </c>
      <c r="E78" s="19" t="s">
        <v>28</v>
      </c>
      <c r="F78" s="20" t="s">
        <v>406</v>
      </c>
      <c r="G78" s="20"/>
      <c r="H78" s="115">
        <v>45370</v>
      </c>
      <c r="I78" s="17" t="s">
        <v>137</v>
      </c>
      <c r="J78" s="27" t="s">
        <v>681</v>
      </c>
    </row>
    <row r="79" spans="2:10" ht="24.95" hidden="1" customHeight="1" x14ac:dyDescent="0.25">
      <c r="B79" s="16">
        <v>4</v>
      </c>
      <c r="C79" s="18">
        <v>45370</v>
      </c>
      <c r="D79" s="18">
        <v>45384</v>
      </c>
      <c r="E79" s="19" t="s">
        <v>31</v>
      </c>
      <c r="F79" s="20" t="s">
        <v>413</v>
      </c>
      <c r="G79" s="20"/>
      <c r="H79" s="17"/>
      <c r="I79" s="17"/>
      <c r="J79" s="27"/>
    </row>
    <row r="80" spans="2:10" ht="24.95" hidden="1" customHeight="1" x14ac:dyDescent="0.25">
      <c r="B80" s="16">
        <v>4</v>
      </c>
      <c r="C80" s="18">
        <v>45370</v>
      </c>
      <c r="D80" s="18">
        <v>45384</v>
      </c>
      <c r="E80" s="19" t="s">
        <v>128</v>
      </c>
      <c r="F80" s="20" t="s">
        <v>414</v>
      </c>
      <c r="G80" s="20"/>
      <c r="H80" s="115">
        <v>45370</v>
      </c>
      <c r="I80" s="17" t="s">
        <v>234</v>
      </c>
      <c r="J80" s="27" t="s">
        <v>415</v>
      </c>
    </row>
    <row r="81" spans="2:10" ht="132.75" hidden="1" customHeight="1" x14ac:dyDescent="0.25">
      <c r="B81" s="16">
        <v>4</v>
      </c>
      <c r="C81" s="18">
        <v>45370</v>
      </c>
      <c r="D81" s="18">
        <v>45412</v>
      </c>
      <c r="E81" s="19" t="s">
        <v>128</v>
      </c>
      <c r="F81" s="20" t="s">
        <v>416</v>
      </c>
      <c r="G81" s="20"/>
      <c r="H81" s="17"/>
      <c r="I81" s="17" t="s">
        <v>234</v>
      </c>
      <c r="J81" s="27" t="s">
        <v>602</v>
      </c>
    </row>
    <row r="82" spans="2:10" ht="24.95" hidden="1" customHeight="1" x14ac:dyDescent="0.25">
      <c r="B82" s="16">
        <v>4</v>
      </c>
      <c r="C82" s="18">
        <v>45370</v>
      </c>
      <c r="D82" s="18">
        <v>45377</v>
      </c>
      <c r="E82" s="19" t="s">
        <v>119</v>
      </c>
      <c r="F82" s="20" t="s">
        <v>417</v>
      </c>
      <c r="G82" s="20"/>
      <c r="H82" s="17"/>
      <c r="I82" s="17" t="s">
        <v>420</v>
      </c>
      <c r="J82" s="27" t="s">
        <v>456</v>
      </c>
    </row>
    <row r="83" spans="2:10" ht="24.95" hidden="1" customHeight="1" x14ac:dyDescent="0.25">
      <c r="B83" s="16">
        <v>4</v>
      </c>
      <c r="C83" s="18">
        <v>45370</v>
      </c>
      <c r="D83" s="18">
        <v>45377</v>
      </c>
      <c r="E83" s="19" t="s">
        <v>31</v>
      </c>
      <c r="F83" s="20" t="s">
        <v>418</v>
      </c>
      <c r="G83" s="20"/>
      <c r="H83" s="17"/>
      <c r="I83" s="17" t="s">
        <v>419</v>
      </c>
      <c r="J83" s="27"/>
    </row>
    <row r="84" spans="2:10" ht="31.5" hidden="1" x14ac:dyDescent="0.25">
      <c r="B84" s="16">
        <v>4</v>
      </c>
      <c r="C84" s="18">
        <v>45370</v>
      </c>
      <c r="D84" s="18">
        <v>45384</v>
      </c>
      <c r="E84" s="19" t="s">
        <v>153</v>
      </c>
      <c r="F84" s="20" t="s">
        <v>424</v>
      </c>
      <c r="G84" s="20"/>
      <c r="H84" s="17"/>
      <c r="I84" s="17" t="s">
        <v>17</v>
      </c>
      <c r="J84" s="27" t="s">
        <v>427</v>
      </c>
    </row>
    <row r="85" spans="2:10" ht="24.95" hidden="1" customHeight="1" x14ac:dyDescent="0.25">
      <c r="B85" s="16">
        <v>4</v>
      </c>
      <c r="C85" s="18">
        <v>45370</v>
      </c>
      <c r="D85" s="18">
        <v>45384</v>
      </c>
      <c r="E85" s="19" t="s">
        <v>153</v>
      </c>
      <c r="F85" s="20" t="s">
        <v>425</v>
      </c>
      <c r="G85" s="20"/>
      <c r="H85" s="17"/>
      <c r="I85" s="17" t="s">
        <v>17</v>
      </c>
      <c r="J85" s="27" t="s">
        <v>429</v>
      </c>
    </row>
    <row r="86" spans="2:10" ht="24.95" hidden="1" customHeight="1" x14ac:dyDescent="0.25">
      <c r="B86" s="16">
        <v>4</v>
      </c>
      <c r="C86" s="18">
        <v>45370</v>
      </c>
      <c r="D86" s="18">
        <v>45384</v>
      </c>
      <c r="E86" s="19" t="s">
        <v>153</v>
      </c>
      <c r="F86" s="20" t="s">
        <v>426</v>
      </c>
      <c r="G86" s="20"/>
      <c r="H86" s="17"/>
      <c r="I86" s="17" t="s">
        <v>17</v>
      </c>
      <c r="J86" s="27" t="s">
        <v>428</v>
      </c>
    </row>
    <row r="87" spans="2:10" ht="81.75" hidden="1" customHeight="1" x14ac:dyDescent="0.25">
      <c r="B87" s="16">
        <v>4</v>
      </c>
      <c r="C87" s="18">
        <v>45370</v>
      </c>
      <c r="D87" s="18">
        <v>45426</v>
      </c>
      <c r="E87" s="19" t="s">
        <v>31</v>
      </c>
      <c r="F87" s="20" t="s">
        <v>448</v>
      </c>
      <c r="G87" s="20"/>
      <c r="H87" s="17"/>
      <c r="I87" s="17" t="s">
        <v>441</v>
      </c>
      <c r="J87" s="27" t="s">
        <v>638</v>
      </c>
    </row>
    <row r="88" spans="2:10" ht="40.15" hidden="1" customHeight="1" x14ac:dyDescent="0.25">
      <c r="B88" s="16">
        <v>4</v>
      </c>
      <c r="C88" s="18">
        <v>45370</v>
      </c>
      <c r="D88" s="18">
        <v>45405</v>
      </c>
      <c r="E88" s="19" t="s">
        <v>17</v>
      </c>
      <c r="F88" s="20" t="s">
        <v>442</v>
      </c>
      <c r="G88" s="20"/>
      <c r="H88" s="17"/>
      <c r="I88" s="17"/>
      <c r="J88" s="27" t="s">
        <v>608</v>
      </c>
    </row>
    <row r="89" spans="2:10" ht="73.5" hidden="1" customHeight="1" x14ac:dyDescent="0.25">
      <c r="B89" s="16">
        <v>4</v>
      </c>
      <c r="C89" s="18">
        <v>45372</v>
      </c>
      <c r="D89" s="18">
        <v>45384</v>
      </c>
      <c r="E89" s="19" t="s">
        <v>153</v>
      </c>
      <c r="F89" s="20" t="s">
        <v>454</v>
      </c>
      <c r="G89" s="20"/>
      <c r="H89" s="17"/>
      <c r="I89" s="17"/>
      <c r="J89" s="27" t="s">
        <v>459</v>
      </c>
    </row>
    <row r="90" spans="2:10" ht="31.5" hidden="1" x14ac:dyDescent="0.25">
      <c r="B90" s="16">
        <v>4</v>
      </c>
      <c r="C90" s="18">
        <v>45373</v>
      </c>
      <c r="D90" s="18">
        <v>45377</v>
      </c>
      <c r="E90" s="19" t="s">
        <v>153</v>
      </c>
      <c r="F90" s="20" t="s">
        <v>445</v>
      </c>
      <c r="G90" s="20"/>
      <c r="H90" s="17"/>
      <c r="I90" s="17" t="s">
        <v>446</v>
      </c>
      <c r="J90" s="27" t="s">
        <v>460</v>
      </c>
    </row>
    <row r="91" spans="2:10" ht="63" hidden="1" x14ac:dyDescent="0.25">
      <c r="B91" s="16">
        <v>4</v>
      </c>
      <c r="C91" s="18">
        <v>45373</v>
      </c>
      <c r="D91" s="18">
        <v>45377</v>
      </c>
      <c r="E91" s="19" t="s">
        <v>153</v>
      </c>
      <c r="F91" s="20" t="s">
        <v>447</v>
      </c>
      <c r="G91" s="20"/>
      <c r="H91" s="17"/>
      <c r="I91" s="17" t="s">
        <v>446</v>
      </c>
      <c r="J91" s="27"/>
    </row>
    <row r="92" spans="2:10" ht="133.15" customHeight="1" x14ac:dyDescent="0.25">
      <c r="B92" s="16">
        <v>3</v>
      </c>
      <c r="C92" s="18">
        <v>45373</v>
      </c>
      <c r="D92" s="19"/>
      <c r="E92" s="19" t="s">
        <v>31</v>
      </c>
      <c r="F92" s="20" t="s">
        <v>449</v>
      </c>
      <c r="G92" s="20"/>
      <c r="H92" s="17"/>
      <c r="I92" s="17" t="s">
        <v>639</v>
      </c>
      <c r="J92" s="27" t="s">
        <v>733</v>
      </c>
    </row>
    <row r="93" spans="2:10" ht="31.5" hidden="1" x14ac:dyDescent="0.25">
      <c r="B93" s="16">
        <v>4</v>
      </c>
      <c r="C93" s="18">
        <v>45373</v>
      </c>
      <c r="D93" s="18">
        <v>45384</v>
      </c>
      <c r="E93" s="19" t="s">
        <v>31</v>
      </c>
      <c r="F93" s="20" t="s">
        <v>450</v>
      </c>
      <c r="G93" s="20"/>
      <c r="H93" s="17"/>
      <c r="I93" s="17" t="s">
        <v>451</v>
      </c>
      <c r="J93" s="27" t="s">
        <v>457</v>
      </c>
    </row>
    <row r="94" spans="2:10" ht="69" hidden="1" customHeight="1" x14ac:dyDescent="0.25">
      <c r="B94" s="16">
        <v>4</v>
      </c>
      <c r="C94" s="18">
        <v>45373</v>
      </c>
      <c r="D94" s="18">
        <v>45391</v>
      </c>
      <c r="E94" s="19" t="s">
        <v>31</v>
      </c>
      <c r="F94" s="20" t="s">
        <v>452</v>
      </c>
      <c r="G94" s="20"/>
      <c r="H94" s="17"/>
      <c r="I94" s="17" t="s">
        <v>17</v>
      </c>
      <c r="J94" s="27" t="s">
        <v>502</v>
      </c>
    </row>
    <row r="95" spans="2:10" ht="145.15" customHeight="1" x14ac:dyDescent="0.25">
      <c r="B95" s="16">
        <v>3</v>
      </c>
      <c r="C95" s="18">
        <v>45373</v>
      </c>
      <c r="D95" s="19"/>
      <c r="E95" s="19" t="s">
        <v>31</v>
      </c>
      <c r="F95" s="20" t="s">
        <v>453</v>
      </c>
      <c r="G95" s="20"/>
      <c r="H95" s="17"/>
      <c r="I95" s="17" t="s">
        <v>372</v>
      </c>
      <c r="J95" s="27" t="s">
        <v>753</v>
      </c>
    </row>
    <row r="96" spans="2:10" ht="47.25" hidden="1" x14ac:dyDescent="0.25">
      <c r="B96" s="16">
        <v>4</v>
      </c>
      <c r="C96" s="18">
        <v>45376</v>
      </c>
      <c r="D96" s="18">
        <v>45384</v>
      </c>
      <c r="E96" s="19" t="s">
        <v>153</v>
      </c>
      <c r="F96" s="20" t="s">
        <v>455</v>
      </c>
      <c r="G96" s="20"/>
      <c r="H96" s="17"/>
      <c r="I96" s="17" t="s">
        <v>461</v>
      </c>
      <c r="J96" s="27" t="s">
        <v>462</v>
      </c>
    </row>
    <row r="97" spans="2:10" ht="0.75" hidden="1" customHeight="1" x14ac:dyDescent="0.25">
      <c r="B97" s="16">
        <v>4</v>
      </c>
      <c r="C97" s="18">
        <v>45377</v>
      </c>
      <c r="D97" s="18">
        <v>45384</v>
      </c>
      <c r="E97" s="19" t="s">
        <v>153</v>
      </c>
      <c r="F97" s="20" t="s">
        <v>464</v>
      </c>
      <c r="G97" s="20"/>
      <c r="H97" s="17"/>
      <c r="I97" s="17" t="s">
        <v>463</v>
      </c>
      <c r="J97" s="27" t="s">
        <v>465</v>
      </c>
    </row>
    <row r="98" spans="2:10" ht="63" customHeight="1" x14ac:dyDescent="0.25">
      <c r="B98" s="16">
        <v>3</v>
      </c>
      <c r="C98" s="18">
        <v>45377</v>
      </c>
      <c r="D98" s="18">
        <v>45384</v>
      </c>
      <c r="E98" s="19" t="s">
        <v>153</v>
      </c>
      <c r="F98" s="20" t="s">
        <v>466</v>
      </c>
      <c r="G98" s="20"/>
      <c r="H98" s="17"/>
      <c r="I98" s="17" t="s">
        <v>16</v>
      </c>
      <c r="J98" s="27" t="s">
        <v>682</v>
      </c>
    </row>
    <row r="99" spans="2:10" ht="24.95" hidden="1" customHeight="1" x14ac:dyDescent="0.25">
      <c r="B99" s="16">
        <v>4</v>
      </c>
      <c r="C99" s="18">
        <v>45384</v>
      </c>
      <c r="D99" s="18">
        <v>45384</v>
      </c>
      <c r="E99" s="19" t="s">
        <v>153</v>
      </c>
      <c r="F99" s="20" t="s">
        <v>501</v>
      </c>
      <c r="G99" s="20"/>
      <c r="H99" s="17"/>
      <c r="I99" s="17" t="s">
        <v>499</v>
      </c>
      <c r="J99" s="27" t="s">
        <v>500</v>
      </c>
    </row>
    <row r="100" spans="2:10" ht="24.95" hidden="1" customHeight="1" x14ac:dyDescent="0.25">
      <c r="B100" s="16">
        <v>4</v>
      </c>
      <c r="C100" s="18">
        <v>45384</v>
      </c>
      <c r="D100" s="18">
        <v>45391</v>
      </c>
      <c r="E100" s="19" t="s">
        <v>13</v>
      </c>
      <c r="F100" s="20" t="s">
        <v>503</v>
      </c>
      <c r="G100" s="20"/>
      <c r="H100" s="17"/>
      <c r="I100" s="17" t="s">
        <v>17</v>
      </c>
      <c r="J100" s="27" t="s">
        <v>536</v>
      </c>
    </row>
    <row r="101" spans="2:10" ht="102" hidden="1" customHeight="1" x14ac:dyDescent="0.25">
      <c r="B101" s="16">
        <v>4</v>
      </c>
      <c r="C101" s="18">
        <v>45384</v>
      </c>
      <c r="D101" s="18">
        <v>45419</v>
      </c>
      <c r="E101" s="19" t="s">
        <v>30</v>
      </c>
      <c r="F101" s="20" t="s">
        <v>504</v>
      </c>
      <c r="G101" s="20"/>
      <c r="H101" s="17"/>
      <c r="I101" s="17" t="s">
        <v>253</v>
      </c>
      <c r="J101" s="27" t="s">
        <v>603</v>
      </c>
    </row>
    <row r="102" spans="2:10" ht="177.75" hidden="1" customHeight="1" x14ac:dyDescent="0.25">
      <c r="B102" s="16">
        <v>4</v>
      </c>
      <c r="C102" s="18">
        <v>45239</v>
      </c>
      <c r="D102" s="18">
        <v>45440</v>
      </c>
      <c r="E102" s="19" t="s">
        <v>531</v>
      </c>
      <c r="F102" s="20" t="s">
        <v>129</v>
      </c>
      <c r="G102" s="46"/>
      <c r="H102" s="41" t="s">
        <v>565</v>
      </c>
      <c r="I102" s="19" t="s">
        <v>234</v>
      </c>
      <c r="J102" s="42" t="s">
        <v>710</v>
      </c>
    </row>
    <row r="103" spans="2:10" ht="65.25" hidden="1" customHeight="1" x14ac:dyDescent="0.25">
      <c r="B103" s="16">
        <v>4</v>
      </c>
      <c r="C103" s="18">
        <v>45387</v>
      </c>
      <c r="D103" s="18">
        <v>45426</v>
      </c>
      <c r="E103" s="19" t="s">
        <v>153</v>
      </c>
      <c r="F103" s="20" t="s">
        <v>535</v>
      </c>
      <c r="G103" s="20"/>
      <c r="H103" s="17"/>
      <c r="I103" s="17" t="s">
        <v>31</v>
      </c>
      <c r="J103" s="27" t="s">
        <v>683</v>
      </c>
    </row>
    <row r="104" spans="2:10" ht="99" hidden="1" customHeight="1" x14ac:dyDescent="0.25">
      <c r="B104" s="16">
        <v>4</v>
      </c>
      <c r="C104" s="18">
        <v>45391</v>
      </c>
      <c r="D104" s="18">
        <v>45412</v>
      </c>
      <c r="E104" s="19" t="s">
        <v>13</v>
      </c>
      <c r="F104" s="20" t="s">
        <v>537</v>
      </c>
      <c r="G104" s="20"/>
      <c r="H104" s="17"/>
      <c r="I104" s="17" t="s">
        <v>137</v>
      </c>
      <c r="J104" s="27" t="s">
        <v>636</v>
      </c>
    </row>
    <row r="105" spans="2:10" ht="24.95" hidden="1" customHeight="1" x14ac:dyDescent="0.25">
      <c r="B105" s="16">
        <v>4</v>
      </c>
      <c r="C105" s="18">
        <v>45391</v>
      </c>
      <c r="D105" s="18">
        <v>45398</v>
      </c>
      <c r="E105" s="19" t="s">
        <v>30</v>
      </c>
      <c r="F105" s="20" t="s">
        <v>540</v>
      </c>
      <c r="G105" s="20"/>
      <c r="H105" s="141">
        <v>45392</v>
      </c>
      <c r="I105" s="17" t="s">
        <v>541</v>
      </c>
      <c r="J105" s="27" t="s">
        <v>542</v>
      </c>
    </row>
    <row r="106" spans="2:10" ht="73.5" hidden="1" customHeight="1" x14ac:dyDescent="0.25">
      <c r="B106" s="16">
        <v>4</v>
      </c>
      <c r="C106" s="18">
        <v>45391</v>
      </c>
      <c r="D106" s="18">
        <v>45419</v>
      </c>
      <c r="E106" s="19" t="s">
        <v>128</v>
      </c>
      <c r="F106" s="20" t="s">
        <v>563</v>
      </c>
      <c r="G106" s="20"/>
      <c r="H106" s="17"/>
      <c r="I106" s="17"/>
      <c r="J106" s="27" t="s">
        <v>642</v>
      </c>
    </row>
    <row r="107" spans="2:10" ht="51" hidden="1" customHeight="1" x14ac:dyDescent="0.25">
      <c r="B107" s="16">
        <v>4</v>
      </c>
      <c r="C107" s="18">
        <v>45397</v>
      </c>
      <c r="D107" s="18">
        <v>45405</v>
      </c>
      <c r="E107" s="19" t="s">
        <v>30</v>
      </c>
      <c r="F107" s="20" t="s">
        <v>606</v>
      </c>
      <c r="G107" s="20"/>
      <c r="H107" s="17"/>
      <c r="I107" s="17" t="s">
        <v>253</v>
      </c>
      <c r="J107" s="27" t="s">
        <v>604</v>
      </c>
    </row>
    <row r="108" spans="2:10" ht="58.9" hidden="1" customHeight="1" x14ac:dyDescent="0.25">
      <c r="B108" s="16">
        <v>4</v>
      </c>
      <c r="C108" s="18">
        <v>45398</v>
      </c>
      <c r="D108" s="18">
        <v>45412</v>
      </c>
      <c r="E108" s="19" t="s">
        <v>128</v>
      </c>
      <c r="F108" s="20" t="s">
        <v>564</v>
      </c>
      <c r="G108" s="20"/>
      <c r="H108" s="17"/>
      <c r="I108" s="17" t="s">
        <v>234</v>
      </c>
      <c r="J108" s="27" t="s">
        <v>609</v>
      </c>
    </row>
    <row r="109" spans="2:10" ht="123.75" hidden="1" customHeight="1" x14ac:dyDescent="0.25">
      <c r="B109" s="140">
        <v>4</v>
      </c>
      <c r="C109" s="118">
        <v>45398</v>
      </c>
      <c r="D109" s="118">
        <v>45440</v>
      </c>
      <c r="E109" s="19" t="s">
        <v>531</v>
      </c>
      <c r="F109" s="120" t="s">
        <v>734</v>
      </c>
      <c r="G109" s="120"/>
      <c r="H109" s="17"/>
      <c r="I109" s="121" t="s">
        <v>234</v>
      </c>
      <c r="J109" s="122" t="s">
        <v>711</v>
      </c>
    </row>
    <row r="110" spans="2:10" ht="44.45" hidden="1" customHeight="1" x14ac:dyDescent="0.25">
      <c r="B110" s="16">
        <v>4</v>
      </c>
      <c r="C110" s="18">
        <v>45398</v>
      </c>
      <c r="D110" s="18">
        <v>45412</v>
      </c>
      <c r="E110" s="19" t="s">
        <v>567</v>
      </c>
      <c r="F110" s="20" t="s">
        <v>566</v>
      </c>
      <c r="G110" s="142"/>
      <c r="H110" s="129"/>
      <c r="I110" s="17" t="s">
        <v>234</v>
      </c>
      <c r="J110" s="27" t="s">
        <v>568</v>
      </c>
    </row>
    <row r="111" spans="2:10" ht="63.75" hidden="1" customHeight="1" x14ac:dyDescent="0.25">
      <c r="B111" s="16">
        <v>4</v>
      </c>
      <c r="C111" s="18">
        <v>45398</v>
      </c>
      <c r="D111" s="18">
        <v>45426</v>
      </c>
      <c r="E111" s="19" t="s">
        <v>30</v>
      </c>
      <c r="F111" s="20" t="s">
        <v>600</v>
      </c>
      <c r="G111" s="20"/>
      <c r="H111" s="17"/>
      <c r="I111" s="17"/>
      <c r="J111" s="27" t="s">
        <v>684</v>
      </c>
    </row>
    <row r="112" spans="2:10" ht="153.75" customHeight="1" x14ac:dyDescent="0.25">
      <c r="B112" s="16">
        <v>2</v>
      </c>
      <c r="C112" s="18">
        <v>45398</v>
      </c>
      <c r="D112" s="19"/>
      <c r="E112" s="19" t="s">
        <v>153</v>
      </c>
      <c r="F112" s="20" t="s">
        <v>569</v>
      </c>
      <c r="G112" s="20"/>
      <c r="H112" s="17"/>
      <c r="I112" s="17" t="s">
        <v>637</v>
      </c>
      <c r="J112" s="27" t="s">
        <v>754</v>
      </c>
    </row>
    <row r="113" spans="2:10" ht="150.75" customHeight="1" x14ac:dyDescent="0.25">
      <c r="B113" s="16">
        <v>2</v>
      </c>
      <c r="C113" s="18">
        <v>45398</v>
      </c>
      <c r="D113" s="19"/>
      <c r="E113" s="19" t="s">
        <v>153</v>
      </c>
      <c r="F113" s="20" t="s">
        <v>570</v>
      </c>
      <c r="G113" s="20"/>
      <c r="H113" s="17"/>
      <c r="I113" s="17" t="s">
        <v>571</v>
      </c>
      <c r="J113" s="27" t="s">
        <v>735</v>
      </c>
    </row>
    <row r="114" spans="2:10" ht="53.25" hidden="1" customHeight="1" x14ac:dyDescent="0.25">
      <c r="B114" s="16">
        <v>4</v>
      </c>
      <c r="C114" s="18">
        <v>45398</v>
      </c>
      <c r="D114" s="18">
        <v>45440</v>
      </c>
      <c r="E114" s="19" t="s">
        <v>28</v>
      </c>
      <c r="F114" s="20" t="s">
        <v>647</v>
      </c>
      <c r="G114" s="20"/>
      <c r="H114" s="17"/>
      <c r="I114" s="17" t="s">
        <v>648</v>
      </c>
      <c r="J114" s="27" t="s">
        <v>712</v>
      </c>
    </row>
    <row r="115" spans="2:10" ht="54" hidden="1" customHeight="1" x14ac:dyDescent="0.25">
      <c r="B115" s="16">
        <v>4</v>
      </c>
      <c r="C115" s="18">
        <v>45398</v>
      </c>
      <c r="D115" s="18">
        <v>45426</v>
      </c>
      <c r="E115" s="19" t="s">
        <v>28</v>
      </c>
      <c r="F115" s="20" t="s">
        <v>572</v>
      </c>
      <c r="G115" s="20"/>
      <c r="H115" s="17"/>
      <c r="I115" s="17" t="s">
        <v>137</v>
      </c>
      <c r="J115" s="27" t="s">
        <v>658</v>
      </c>
    </row>
    <row r="116" spans="2:10" ht="45" hidden="1" customHeight="1" x14ac:dyDescent="0.25">
      <c r="B116" s="16">
        <v>4</v>
      </c>
      <c r="C116" s="18">
        <v>45398</v>
      </c>
      <c r="D116" s="18">
        <v>45412</v>
      </c>
      <c r="E116" s="19" t="s">
        <v>153</v>
      </c>
      <c r="F116" s="20" t="s">
        <v>592</v>
      </c>
      <c r="G116" s="20"/>
      <c r="H116" s="17"/>
      <c r="I116" s="17" t="s">
        <v>14</v>
      </c>
      <c r="J116" s="27" t="s">
        <v>610</v>
      </c>
    </row>
    <row r="117" spans="2:10" ht="47.45" hidden="1" customHeight="1" x14ac:dyDescent="0.25">
      <c r="B117" s="16">
        <v>4</v>
      </c>
      <c r="C117" s="18">
        <v>45405</v>
      </c>
      <c r="D117" s="18">
        <v>45412</v>
      </c>
      <c r="E117" s="19" t="s">
        <v>439</v>
      </c>
      <c r="F117" s="20" t="s">
        <v>597</v>
      </c>
      <c r="G117" s="20"/>
      <c r="H117" s="17"/>
      <c r="I117" s="17" t="s">
        <v>611</v>
      </c>
      <c r="J117" s="27" t="s">
        <v>612</v>
      </c>
    </row>
    <row r="118" spans="2:10" ht="80.25" hidden="1" customHeight="1" x14ac:dyDescent="0.25">
      <c r="B118" s="16">
        <v>4</v>
      </c>
      <c r="C118" s="18">
        <v>45405</v>
      </c>
      <c r="D118" s="18">
        <v>45426</v>
      </c>
      <c r="E118" s="19" t="s">
        <v>439</v>
      </c>
      <c r="F118" s="20" t="s">
        <v>598</v>
      </c>
      <c r="G118" s="20"/>
      <c r="H118" s="17"/>
      <c r="I118" s="17"/>
      <c r="J118" s="27" t="s">
        <v>659</v>
      </c>
    </row>
    <row r="119" spans="2:10" ht="25.15" hidden="1" customHeight="1" x14ac:dyDescent="0.25">
      <c r="B119" s="16">
        <v>4</v>
      </c>
      <c r="C119" s="18">
        <v>45405</v>
      </c>
      <c r="D119" s="18">
        <v>45412</v>
      </c>
      <c r="E119" s="19" t="s">
        <v>98</v>
      </c>
      <c r="F119" s="20" t="s">
        <v>640</v>
      </c>
      <c r="G119" s="20"/>
      <c r="H119" s="17"/>
      <c r="I119" s="17"/>
      <c r="J119" s="27"/>
    </row>
    <row r="120" spans="2:10" ht="25.15" hidden="1" customHeight="1" x14ac:dyDescent="0.25">
      <c r="B120" s="43">
        <v>4</v>
      </c>
      <c r="C120" s="144">
        <v>45405</v>
      </c>
      <c r="D120" s="144">
        <v>45412</v>
      </c>
      <c r="E120" s="145" t="s">
        <v>30</v>
      </c>
      <c r="F120" s="146" t="s">
        <v>605</v>
      </c>
      <c r="G120" s="146"/>
      <c r="H120" s="129"/>
      <c r="I120" s="129"/>
      <c r="J120" s="147"/>
    </row>
    <row r="121" spans="2:10" ht="51" hidden="1" customHeight="1" x14ac:dyDescent="0.25">
      <c r="B121" s="16">
        <v>4</v>
      </c>
      <c r="C121" s="18">
        <v>45405</v>
      </c>
      <c r="D121" s="18">
        <v>45412</v>
      </c>
      <c r="E121" s="19" t="s">
        <v>128</v>
      </c>
      <c r="F121" s="20" t="s">
        <v>614</v>
      </c>
      <c r="G121" s="20"/>
      <c r="H121" s="17"/>
      <c r="I121" s="17" t="s">
        <v>613</v>
      </c>
      <c r="J121" s="27"/>
    </row>
    <row r="122" spans="2:10" ht="47.25" hidden="1" x14ac:dyDescent="0.25">
      <c r="B122" s="16">
        <v>4</v>
      </c>
      <c r="C122" s="18">
        <v>45405</v>
      </c>
      <c r="D122" s="18">
        <v>45426</v>
      </c>
      <c r="E122" s="19" t="s">
        <v>128</v>
      </c>
      <c r="F122" s="20" t="s">
        <v>615</v>
      </c>
      <c r="G122" s="20"/>
      <c r="H122" s="17"/>
      <c r="I122" s="17" t="s">
        <v>98</v>
      </c>
      <c r="J122" s="27" t="s">
        <v>685</v>
      </c>
    </row>
    <row r="123" spans="2:10" ht="92.45" customHeight="1" x14ac:dyDescent="0.25">
      <c r="B123" s="16">
        <v>1</v>
      </c>
      <c r="C123" s="18">
        <v>45405</v>
      </c>
      <c r="D123" s="19"/>
      <c r="E123" s="19" t="s">
        <v>128</v>
      </c>
      <c r="F123" s="20" t="s">
        <v>790</v>
      </c>
      <c r="G123" s="20"/>
      <c r="H123" s="17"/>
      <c r="I123" s="17" t="s">
        <v>234</v>
      </c>
      <c r="J123" s="27" t="s">
        <v>755</v>
      </c>
    </row>
    <row r="124" spans="2:10" ht="25.15" hidden="1" customHeight="1" x14ac:dyDescent="0.25">
      <c r="B124" s="16">
        <v>4</v>
      </c>
      <c r="C124" s="18">
        <v>45405</v>
      </c>
      <c r="D124" s="18">
        <v>45412</v>
      </c>
      <c r="E124" s="19" t="s">
        <v>128</v>
      </c>
      <c r="F124" s="20" t="s">
        <v>616</v>
      </c>
      <c r="G124" s="20"/>
      <c r="H124" s="17"/>
      <c r="I124" s="17" t="s">
        <v>234</v>
      </c>
      <c r="J124" s="27"/>
    </row>
    <row r="125" spans="2:10" ht="47.25" hidden="1" x14ac:dyDescent="0.25">
      <c r="B125" s="16">
        <v>4</v>
      </c>
      <c r="C125" s="18">
        <v>45405</v>
      </c>
      <c r="D125" s="18">
        <v>45426</v>
      </c>
      <c r="E125" s="19" t="s">
        <v>128</v>
      </c>
      <c r="F125" s="20" t="s">
        <v>617</v>
      </c>
      <c r="G125" s="20"/>
      <c r="H125" s="17"/>
      <c r="I125" s="17" t="s">
        <v>131</v>
      </c>
      <c r="J125" s="27" t="s">
        <v>660</v>
      </c>
    </row>
    <row r="126" spans="2:10" ht="31.5" hidden="1" x14ac:dyDescent="0.25">
      <c r="B126" s="16">
        <v>4</v>
      </c>
      <c r="C126" s="18">
        <v>45405</v>
      </c>
      <c r="D126" s="18">
        <v>45426</v>
      </c>
      <c r="E126" s="19" t="s">
        <v>128</v>
      </c>
      <c r="F126" s="20" t="s">
        <v>618</v>
      </c>
      <c r="G126" s="20"/>
      <c r="H126" s="17"/>
      <c r="I126" s="17" t="s">
        <v>234</v>
      </c>
      <c r="J126" s="27" t="s">
        <v>661</v>
      </c>
    </row>
    <row r="127" spans="2:10" ht="25.15" hidden="1" customHeight="1" x14ac:dyDescent="0.25">
      <c r="B127" s="16">
        <v>4</v>
      </c>
      <c r="C127" s="18">
        <v>45405</v>
      </c>
      <c r="D127" s="18">
        <v>45419</v>
      </c>
      <c r="E127" s="19" t="s">
        <v>128</v>
      </c>
      <c r="F127" s="20" t="s">
        <v>619</v>
      </c>
      <c r="G127" s="20"/>
      <c r="H127" s="17"/>
      <c r="I127" s="17" t="s">
        <v>234</v>
      </c>
      <c r="J127" s="27" t="s">
        <v>641</v>
      </c>
    </row>
    <row r="128" spans="2:10" ht="25.15" hidden="1" customHeight="1" x14ac:dyDescent="0.25">
      <c r="B128" s="16">
        <v>4</v>
      </c>
      <c r="C128" s="18">
        <v>45412</v>
      </c>
      <c r="D128" s="18">
        <v>45419</v>
      </c>
      <c r="E128" s="19" t="s">
        <v>128</v>
      </c>
      <c r="F128" s="20" t="s">
        <v>643</v>
      </c>
      <c r="G128" s="20"/>
      <c r="H128" s="17"/>
      <c r="I128" s="17"/>
      <c r="J128" s="27" t="s">
        <v>662</v>
      </c>
    </row>
    <row r="129" spans="2:10" ht="51.75" hidden="1" customHeight="1" x14ac:dyDescent="0.25">
      <c r="B129" s="16">
        <v>4</v>
      </c>
      <c r="C129" s="18">
        <v>45412</v>
      </c>
      <c r="D129" s="18">
        <v>45426</v>
      </c>
      <c r="E129" s="19" t="s">
        <v>31</v>
      </c>
      <c r="F129" s="20" t="s">
        <v>644</v>
      </c>
      <c r="G129" s="20"/>
      <c r="H129" s="17"/>
      <c r="I129" s="17" t="s">
        <v>439</v>
      </c>
      <c r="J129" s="27" t="s">
        <v>686</v>
      </c>
    </row>
    <row r="130" spans="2:10" ht="39.6" hidden="1" customHeight="1" x14ac:dyDescent="0.25">
      <c r="B130" s="16">
        <v>4</v>
      </c>
      <c r="C130" s="18">
        <v>45412</v>
      </c>
      <c r="D130" s="18">
        <v>45426</v>
      </c>
      <c r="E130" s="19" t="s">
        <v>30</v>
      </c>
      <c r="F130" s="20" t="s">
        <v>645</v>
      </c>
      <c r="G130" s="20"/>
      <c r="H130" s="17"/>
      <c r="I130" s="17" t="s">
        <v>91</v>
      </c>
      <c r="J130" s="27" t="s">
        <v>663</v>
      </c>
    </row>
    <row r="131" spans="2:10" ht="25.15" hidden="1" customHeight="1" x14ac:dyDescent="0.25">
      <c r="B131" s="16">
        <v>4</v>
      </c>
      <c r="C131" s="18">
        <v>45412</v>
      </c>
      <c r="D131" s="18">
        <v>45419</v>
      </c>
      <c r="E131" s="19" t="s">
        <v>30</v>
      </c>
      <c r="F131" s="20" t="s">
        <v>646</v>
      </c>
      <c r="G131" s="20"/>
      <c r="H131" s="17"/>
      <c r="I131" s="17" t="s">
        <v>17</v>
      </c>
      <c r="J131" s="27"/>
    </row>
    <row r="132" spans="2:10" ht="47.25" hidden="1" customHeight="1" x14ac:dyDescent="0.25">
      <c r="B132" s="16">
        <v>4</v>
      </c>
      <c r="C132" s="18">
        <v>45419</v>
      </c>
      <c r="D132" s="18">
        <v>45426</v>
      </c>
      <c r="E132" s="19" t="s">
        <v>241</v>
      </c>
      <c r="F132" s="20" t="s">
        <v>664</v>
      </c>
      <c r="G132" s="20"/>
      <c r="H132" s="17"/>
      <c r="I132" s="17" t="s">
        <v>665</v>
      </c>
      <c r="J132" s="27" t="s">
        <v>666</v>
      </c>
    </row>
    <row r="133" spans="2:10" ht="54.75" hidden="1" customHeight="1" x14ac:dyDescent="0.25">
      <c r="B133" s="16">
        <v>4</v>
      </c>
      <c r="C133" s="18">
        <v>45419</v>
      </c>
      <c r="D133" s="18">
        <v>45440</v>
      </c>
      <c r="E133" s="19" t="s">
        <v>184</v>
      </c>
      <c r="F133" s="20" t="s">
        <v>667</v>
      </c>
      <c r="G133" s="20"/>
      <c r="H133" s="17"/>
      <c r="I133" s="17"/>
      <c r="J133" s="27" t="s">
        <v>736</v>
      </c>
    </row>
    <row r="134" spans="2:10" ht="44.25" hidden="1" customHeight="1" x14ac:dyDescent="0.25">
      <c r="B134" s="16">
        <v>4</v>
      </c>
      <c r="C134" s="18">
        <v>45426</v>
      </c>
      <c r="D134" s="18">
        <v>45440</v>
      </c>
      <c r="E134" s="19" t="s">
        <v>153</v>
      </c>
      <c r="F134" s="20" t="s">
        <v>687</v>
      </c>
      <c r="G134" s="20"/>
      <c r="H134" s="17"/>
      <c r="I134" s="17" t="s">
        <v>688</v>
      </c>
      <c r="J134" s="27" t="s">
        <v>713</v>
      </c>
    </row>
    <row r="135" spans="2:10" ht="48" customHeight="1" x14ac:dyDescent="0.25">
      <c r="B135" s="16">
        <v>2</v>
      </c>
      <c r="C135" s="18">
        <v>45426</v>
      </c>
      <c r="D135" s="19"/>
      <c r="E135" s="19" t="s">
        <v>531</v>
      </c>
      <c r="F135" s="20" t="s">
        <v>714</v>
      </c>
      <c r="G135" s="20"/>
      <c r="H135" s="17"/>
      <c r="I135" s="17"/>
      <c r="J135" s="27" t="s">
        <v>715</v>
      </c>
    </row>
    <row r="136" spans="2:10" ht="48.75" customHeight="1" x14ac:dyDescent="0.25">
      <c r="B136" s="16">
        <v>3</v>
      </c>
      <c r="C136" s="18">
        <v>45426</v>
      </c>
      <c r="D136" s="19"/>
      <c r="E136" s="19" t="s">
        <v>128</v>
      </c>
      <c r="F136" s="20" t="s">
        <v>689</v>
      </c>
      <c r="G136" s="20"/>
      <c r="H136" s="17"/>
      <c r="I136" s="17" t="s">
        <v>372</v>
      </c>
      <c r="J136" s="27"/>
    </row>
    <row r="137" spans="2:10" ht="36.75" hidden="1" customHeight="1" x14ac:dyDescent="0.25">
      <c r="B137" s="16">
        <v>4</v>
      </c>
      <c r="C137" s="18">
        <v>45426</v>
      </c>
      <c r="D137" s="18">
        <v>45447</v>
      </c>
      <c r="E137" s="19" t="s">
        <v>128</v>
      </c>
      <c r="F137" s="20" t="s">
        <v>690</v>
      </c>
      <c r="G137" s="20"/>
      <c r="H137" s="17"/>
      <c r="I137" s="17" t="s">
        <v>234</v>
      </c>
      <c r="J137" s="27" t="s">
        <v>716</v>
      </c>
    </row>
    <row r="138" spans="2:10" ht="69.75" hidden="1" customHeight="1" x14ac:dyDescent="0.25">
      <c r="B138" s="16">
        <v>4</v>
      </c>
      <c r="C138" s="18">
        <v>45432</v>
      </c>
      <c r="D138" s="18">
        <v>45440</v>
      </c>
      <c r="E138" s="19" t="s">
        <v>153</v>
      </c>
      <c r="F138" s="20" t="s">
        <v>706</v>
      </c>
      <c r="G138" s="20"/>
      <c r="H138" s="17"/>
      <c r="I138" s="17" t="s">
        <v>707</v>
      </c>
      <c r="J138" s="27" t="s">
        <v>737</v>
      </c>
    </row>
    <row r="139" spans="2:10" ht="39" hidden="1" customHeight="1" x14ac:dyDescent="0.25">
      <c r="B139" s="16">
        <v>4</v>
      </c>
      <c r="C139" s="18">
        <v>45432</v>
      </c>
      <c r="D139" s="18">
        <v>45433</v>
      </c>
      <c r="E139" s="19" t="s">
        <v>153</v>
      </c>
      <c r="F139" s="20" t="s">
        <v>708</v>
      </c>
      <c r="G139" s="20"/>
      <c r="H139" s="17"/>
      <c r="I139" s="17"/>
      <c r="J139" s="27" t="s">
        <v>717</v>
      </c>
    </row>
    <row r="140" spans="2:10" ht="64.900000000000006" customHeight="1" x14ac:dyDescent="0.25">
      <c r="B140" s="16">
        <v>2</v>
      </c>
      <c r="C140" s="18">
        <v>45433</v>
      </c>
      <c r="D140" s="19"/>
      <c r="E140" s="19" t="s">
        <v>184</v>
      </c>
      <c r="F140" s="20" t="s">
        <v>709</v>
      </c>
      <c r="G140" s="20"/>
      <c r="H140" s="17"/>
      <c r="I140" s="17" t="s">
        <v>137</v>
      </c>
      <c r="J140" s="27" t="s">
        <v>738</v>
      </c>
    </row>
    <row r="141" spans="2:10" ht="39.75" hidden="1" customHeight="1" x14ac:dyDescent="0.25">
      <c r="B141" s="16">
        <v>4</v>
      </c>
      <c r="C141" s="18">
        <v>45433</v>
      </c>
      <c r="D141" s="18">
        <v>45440</v>
      </c>
      <c r="E141" s="19" t="s">
        <v>184</v>
      </c>
      <c r="F141" s="20" t="s">
        <v>720</v>
      </c>
      <c r="G141" s="20"/>
      <c r="H141" s="17"/>
      <c r="I141" s="17"/>
      <c r="J141" s="27" t="s">
        <v>721</v>
      </c>
    </row>
    <row r="142" spans="2:10" ht="55.15" hidden="1" customHeight="1" x14ac:dyDescent="0.25">
      <c r="B142" s="16">
        <v>4</v>
      </c>
      <c r="C142" s="18">
        <v>45433</v>
      </c>
      <c r="D142" s="18">
        <v>45447</v>
      </c>
      <c r="E142" s="19" t="s">
        <v>30</v>
      </c>
      <c r="F142" s="20" t="s">
        <v>739</v>
      </c>
      <c r="G142" s="20"/>
      <c r="H142" s="17"/>
      <c r="I142" s="17" t="s">
        <v>253</v>
      </c>
      <c r="J142" s="27" t="s">
        <v>718</v>
      </c>
    </row>
    <row r="143" spans="2:10" ht="65.45" hidden="1" customHeight="1" x14ac:dyDescent="0.25">
      <c r="B143" s="16">
        <v>4</v>
      </c>
      <c r="C143" s="18">
        <v>45433</v>
      </c>
      <c r="D143" s="18">
        <v>45447</v>
      </c>
      <c r="E143" s="19" t="s">
        <v>30</v>
      </c>
      <c r="F143" s="20" t="s">
        <v>719</v>
      </c>
      <c r="G143" s="20"/>
      <c r="H143" s="17"/>
      <c r="I143" s="17"/>
      <c r="J143" s="27" t="s">
        <v>756</v>
      </c>
    </row>
    <row r="144" spans="2:10" ht="43.5" hidden="1" customHeight="1" x14ac:dyDescent="0.25">
      <c r="B144" s="16">
        <v>4</v>
      </c>
      <c r="C144" s="18">
        <v>45440</v>
      </c>
      <c r="D144" s="18">
        <v>45447</v>
      </c>
      <c r="E144" s="19" t="s">
        <v>153</v>
      </c>
      <c r="F144" s="20" t="s">
        <v>740</v>
      </c>
      <c r="G144" s="20"/>
      <c r="H144" s="17"/>
      <c r="I144" s="17" t="s">
        <v>16</v>
      </c>
      <c r="J144" s="27" t="s">
        <v>757</v>
      </c>
    </row>
    <row r="145" spans="2:10" ht="38.25" customHeight="1" x14ac:dyDescent="0.25">
      <c r="B145" s="16">
        <v>2</v>
      </c>
      <c r="C145" s="18">
        <v>45440</v>
      </c>
      <c r="D145" s="19"/>
      <c r="E145" s="19" t="s">
        <v>153</v>
      </c>
      <c r="F145" s="20" t="s">
        <v>741</v>
      </c>
      <c r="G145" s="20"/>
      <c r="H145" s="17"/>
      <c r="I145" s="17"/>
      <c r="J145" s="27" t="s">
        <v>758</v>
      </c>
    </row>
    <row r="146" spans="2:10" ht="34.5" customHeight="1" x14ac:dyDescent="0.25">
      <c r="B146" s="16">
        <v>2</v>
      </c>
      <c r="C146" s="18">
        <v>45447</v>
      </c>
      <c r="D146" s="19"/>
      <c r="E146" s="19" t="s">
        <v>153</v>
      </c>
      <c r="F146" s="20" t="s">
        <v>759</v>
      </c>
      <c r="G146" s="20"/>
      <c r="H146" s="17"/>
      <c r="I146" s="17"/>
      <c r="J146" s="27"/>
    </row>
    <row r="147" spans="2:10" ht="25.15" customHeight="1" x14ac:dyDescent="0.25">
      <c r="B147" s="16">
        <v>2</v>
      </c>
      <c r="C147" s="18">
        <v>45447</v>
      </c>
      <c r="D147" s="19"/>
      <c r="E147" s="19" t="s">
        <v>531</v>
      </c>
      <c r="F147" s="20" t="s">
        <v>760</v>
      </c>
      <c r="G147" s="20"/>
      <c r="H147" s="17"/>
      <c r="I147" s="17"/>
      <c r="J147" s="27"/>
    </row>
    <row r="148" spans="2:10" ht="31.5" x14ac:dyDescent="0.25">
      <c r="B148" s="140">
        <v>2</v>
      </c>
      <c r="C148" s="118">
        <v>45450</v>
      </c>
      <c r="D148" s="119"/>
      <c r="E148" s="119" t="s">
        <v>153</v>
      </c>
      <c r="F148" s="120" t="s">
        <v>792</v>
      </c>
      <c r="G148" s="120"/>
      <c r="H148" s="111"/>
      <c r="I148" s="121" t="s">
        <v>791</v>
      </c>
      <c r="J148" s="27"/>
    </row>
    <row r="149" spans="2:10" ht="25.15" customHeight="1" x14ac:dyDescent="0.25">
      <c r="B149" s="16"/>
      <c r="C149" s="18"/>
      <c r="D149" s="19"/>
      <c r="E149" s="19"/>
      <c r="F149" s="20"/>
      <c r="G149" s="20"/>
      <c r="H149" s="17"/>
      <c r="I149" s="17"/>
      <c r="J149" s="27"/>
    </row>
    <row r="150" spans="2:10" ht="25.15" customHeight="1" x14ac:dyDescent="0.25">
      <c r="B150" s="16"/>
      <c r="C150" s="18"/>
      <c r="D150" s="19"/>
      <c r="E150" s="19"/>
      <c r="F150" s="20"/>
      <c r="G150" s="20"/>
      <c r="H150" s="17"/>
      <c r="I150" s="17"/>
      <c r="J150" s="27"/>
    </row>
    <row r="151" spans="2:10" ht="25.15" customHeight="1" x14ac:dyDescent="0.25">
      <c r="B151" s="16"/>
      <c r="C151" s="18"/>
      <c r="D151" s="19"/>
      <c r="E151" s="19"/>
      <c r="F151" s="20"/>
      <c r="G151" s="20"/>
      <c r="H151" s="17"/>
      <c r="I151" s="17"/>
      <c r="J151" s="27"/>
    </row>
    <row r="152" spans="2:10" ht="25.15" customHeight="1" x14ac:dyDescent="0.25">
      <c r="B152" s="16"/>
      <c r="C152" s="18"/>
      <c r="D152" s="19"/>
      <c r="E152" s="19"/>
      <c r="F152" s="20"/>
      <c r="G152" s="20"/>
      <c r="H152" s="17"/>
      <c r="I152" s="17"/>
      <c r="J152" s="27"/>
    </row>
    <row r="153" spans="2:10" ht="25.15" customHeight="1" thickBot="1" x14ac:dyDescent="0.3">
      <c r="B153" s="128"/>
      <c r="C153" s="76"/>
      <c r="D153" s="28"/>
      <c r="E153" s="28"/>
      <c r="F153" s="29"/>
      <c r="G153" s="29"/>
      <c r="H153" s="30"/>
      <c r="I153" s="30"/>
      <c r="J153" s="31"/>
    </row>
  </sheetData>
  <protectedRanges>
    <protectedRange sqref="B8:B14" name="Priority_5"/>
    <protectedRange sqref="B15:B18" name="Priority_8"/>
    <protectedRange sqref="B19" name="Priority_9"/>
    <protectedRange sqref="D19" name="Date Closed_9"/>
    <protectedRange sqref="B20:B23" name="Priority_10"/>
    <protectedRange sqref="D20:D23" name="Date Closed_10"/>
    <protectedRange sqref="D30" name="Date Closed_5"/>
    <protectedRange sqref="B102" name="Priority_5_1"/>
  </protectedRanges>
  <autoFilter ref="B7:J147" xr:uid="{20A392AB-9AC6-4843-8370-F4961D1CDFE1}">
    <filterColumn colId="0">
      <filters>
        <filter val="1"/>
        <filter val="2"/>
        <filter val="3"/>
      </filters>
    </filterColumn>
  </autoFilter>
  <mergeCells count="7">
    <mergeCell ref="B2:D2"/>
    <mergeCell ref="E2:H6"/>
    <mergeCell ref="I2:J5"/>
    <mergeCell ref="B3:C3"/>
    <mergeCell ref="B4:C4"/>
    <mergeCell ref="B5:C5"/>
    <mergeCell ref="B6:C6"/>
  </mergeCells>
  <conditionalFormatting sqref="B8:B147 B149:B153">
    <cfRule type="cellIs" dxfId="65" priority="8" operator="equal">
      <formula>3</formula>
    </cfRule>
    <cfRule type="cellIs" dxfId="64" priority="9" operator="equal">
      <formula>2</formula>
    </cfRule>
    <cfRule type="cellIs" dxfId="63" priority="10" operator="equal">
      <formula>1</formula>
    </cfRule>
  </conditionalFormatting>
  <conditionalFormatting sqref="B8:D29 F8:F29 B30:J53 B54:E55 I8:I21 G8:G28 I22:J29 G29:H29 G54:J55">
    <cfRule type="expression" dxfId="62" priority="40" stopIfTrue="1">
      <formula>$B8=4</formula>
    </cfRule>
  </conditionalFormatting>
  <conditionalFormatting sqref="B56:J101 B103:J108 B109:D109">
    <cfRule type="expression" dxfId="61" priority="17" stopIfTrue="1">
      <formula>$B56=4</formula>
    </cfRule>
  </conditionalFormatting>
  <conditionalFormatting sqref="B110:J147 B149:J153 J148">
    <cfRule type="expression" dxfId="60" priority="7" stopIfTrue="1">
      <formula>$B110=4</formula>
    </cfRule>
  </conditionalFormatting>
  <conditionalFormatting sqref="C13">
    <cfRule type="expression" dxfId="59" priority="41" stopIfTrue="1">
      <formula>$B13=4</formula>
    </cfRule>
  </conditionalFormatting>
  <conditionalFormatting sqref="C17">
    <cfRule type="expression" dxfId="58" priority="35" stopIfTrue="1">
      <formula>$B17=4</formula>
    </cfRule>
  </conditionalFormatting>
  <conditionalFormatting sqref="C19:D23">
    <cfRule type="expression" dxfId="57" priority="39" stopIfTrue="1">
      <formula>$B19=4</formula>
    </cfRule>
  </conditionalFormatting>
  <conditionalFormatting sqref="D17:D18">
    <cfRule type="expression" dxfId="56" priority="34" stopIfTrue="1">
      <formula>$B17=4</formula>
    </cfRule>
  </conditionalFormatting>
  <conditionalFormatting sqref="E8:E29">
    <cfRule type="expression" dxfId="55" priority="23" stopIfTrue="1">
      <formula>$C8=4</formula>
    </cfRule>
  </conditionalFormatting>
  <conditionalFormatting sqref="E102">
    <cfRule type="expression" dxfId="54" priority="5" stopIfTrue="1">
      <formula>$B102=4</formula>
    </cfRule>
  </conditionalFormatting>
  <conditionalFormatting sqref="E109:J109">
    <cfRule type="expression" dxfId="53" priority="6" stopIfTrue="1">
      <formula>$B109=4</formula>
    </cfRule>
  </conditionalFormatting>
  <conditionalFormatting sqref="F8:F9 J8:J21 H8:H28 C11:C12">
    <cfRule type="expression" dxfId="52" priority="33" stopIfTrue="1">
      <formula>#REF!=4</formula>
    </cfRule>
  </conditionalFormatting>
  <conditionalFormatting sqref="F11:F12">
    <cfRule type="expression" dxfId="51" priority="32" stopIfTrue="1">
      <formula>#REF!=4</formula>
    </cfRule>
  </conditionalFormatting>
  <conditionalFormatting sqref="F19">
    <cfRule type="expression" dxfId="50" priority="31" stopIfTrue="1">
      <formula>$B19=4</formula>
    </cfRule>
  </conditionalFormatting>
  <conditionalFormatting sqref="F52">
    <cfRule type="expression" dxfId="49" priority="46" stopIfTrue="1">
      <formula>$B52=4</formula>
    </cfRule>
  </conditionalFormatting>
  <conditionalFormatting sqref="F55">
    <cfRule type="expression" dxfId="48" priority="157" stopIfTrue="1">
      <formula>$B54=4</formula>
    </cfRule>
  </conditionalFormatting>
  <conditionalFormatting sqref="F102 H102 J102">
    <cfRule type="expression" dxfId="47" priority="11" stopIfTrue="1">
      <formula>#REF!=4</formula>
    </cfRule>
  </conditionalFormatting>
  <conditionalFormatting sqref="F102:G102 B102:D102">
    <cfRule type="expression" dxfId="46" priority="12" stopIfTrue="1">
      <formula>$B102=4</formula>
    </cfRule>
  </conditionalFormatting>
  <conditionalFormatting sqref="G52:G53">
    <cfRule type="expression" dxfId="45" priority="45" stopIfTrue="1">
      <formula>$B52=4</formula>
    </cfRule>
  </conditionalFormatting>
  <conditionalFormatting sqref="I51:I66">
    <cfRule type="expression" dxfId="44" priority="44" stopIfTrue="1">
      <formula>$B51=4</formula>
    </cfRule>
  </conditionalFormatting>
  <conditionalFormatting sqref="I68">
    <cfRule type="expression" dxfId="43" priority="18" stopIfTrue="1">
      <formula>$B68=4</formula>
    </cfRule>
  </conditionalFormatting>
  <conditionalFormatting sqref="I102">
    <cfRule type="expression" dxfId="42" priority="13" stopIfTrue="1">
      <formula>$B102=4</formula>
    </cfRule>
  </conditionalFormatting>
  <conditionalFormatting sqref="B148">
    <cfRule type="cellIs" dxfId="3" priority="1" operator="equal">
      <formula>3</formula>
    </cfRule>
    <cfRule type="cellIs" dxfId="2" priority="2" operator="equal">
      <formula>2</formula>
    </cfRule>
    <cfRule type="cellIs" dxfId="1" priority="3" operator="equal">
      <formula>1</formula>
    </cfRule>
  </conditionalFormatting>
  <conditionalFormatting sqref="B148:I148">
    <cfRule type="expression" dxfId="0" priority="4" stopIfTrue="1">
      <formula>$B148=4</formula>
    </cfRule>
  </conditionalFormatting>
  <pageMargins left="0.25" right="0.25" top="0.75" bottom="0.75" header="0.3" footer="0.3"/>
  <pageSetup paperSize="3" scale="46"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C8C34-78CD-4020-A807-79B19F9568A2}">
  <sheetPr filterMode="1">
    <tabColor theme="9" tint="-0.499984740745262"/>
    <pageSetUpPr fitToPage="1"/>
  </sheetPr>
  <dimension ref="B1:J108"/>
  <sheetViews>
    <sheetView zoomScale="80" zoomScaleNormal="80" workbookViewId="0">
      <selection activeCell="C27" sqref="C27"/>
    </sheetView>
  </sheetViews>
  <sheetFormatPr defaultRowHeight="24.95" customHeight="1" x14ac:dyDescent="0.25"/>
  <cols>
    <col min="1" max="1" width="4.7109375" customWidth="1"/>
    <col min="2" max="5" width="12.7109375" style="1" customWidth="1"/>
    <col min="6" max="6" width="64.28515625" style="2" customWidth="1"/>
    <col min="7" max="7" width="0.140625" style="2" customWidth="1"/>
    <col min="8" max="8" width="12.7109375" style="1" customWidth="1"/>
    <col min="9" max="9" width="22.42578125" style="1" bestFit="1" customWidth="1"/>
    <col min="10" max="10" width="72.7109375" style="2" customWidth="1"/>
  </cols>
  <sheetData>
    <row r="1" spans="2:10" ht="24.95" customHeight="1" thickBot="1" x14ac:dyDescent="0.3"/>
    <row r="2" spans="2:10" ht="24.95" customHeight="1" x14ac:dyDescent="0.25">
      <c r="B2" s="170"/>
      <c r="C2" s="171"/>
      <c r="D2" s="172"/>
      <c r="E2" s="173" t="s">
        <v>12</v>
      </c>
      <c r="F2" s="174"/>
      <c r="G2" s="174"/>
      <c r="H2" s="175"/>
      <c r="I2" s="182"/>
      <c r="J2" s="183"/>
    </row>
    <row r="3" spans="2:10" ht="24.95" customHeight="1" x14ac:dyDescent="0.25">
      <c r="B3" s="186"/>
      <c r="C3" s="187"/>
      <c r="D3" s="4">
        <v>1</v>
      </c>
      <c r="E3" s="176"/>
      <c r="F3" s="177"/>
      <c r="G3" s="177"/>
      <c r="H3" s="178"/>
      <c r="I3" s="184"/>
      <c r="J3" s="185"/>
    </row>
    <row r="4" spans="2:10" ht="24.95" customHeight="1" x14ac:dyDescent="0.25">
      <c r="B4" s="188"/>
      <c r="C4" s="189"/>
      <c r="D4" s="5">
        <v>2</v>
      </c>
      <c r="E4" s="176"/>
      <c r="F4" s="177"/>
      <c r="G4" s="177"/>
      <c r="H4" s="178"/>
      <c r="I4" s="184"/>
      <c r="J4" s="185"/>
    </row>
    <row r="5" spans="2:10" ht="24.95" customHeight="1" thickBot="1" x14ac:dyDescent="0.3">
      <c r="B5" s="190"/>
      <c r="C5" s="191"/>
      <c r="D5" s="6">
        <v>3</v>
      </c>
      <c r="E5" s="176"/>
      <c r="F5" s="177"/>
      <c r="G5" s="177"/>
      <c r="H5" s="178"/>
      <c r="I5" s="184"/>
      <c r="J5" s="185"/>
    </row>
    <row r="6" spans="2:10" ht="24.95" customHeight="1" thickBot="1" x14ac:dyDescent="0.3">
      <c r="B6" s="192"/>
      <c r="C6" s="193"/>
      <c r="D6" s="8">
        <v>4</v>
      </c>
      <c r="E6" s="179"/>
      <c r="F6" s="180"/>
      <c r="G6" s="180"/>
      <c r="H6" s="181"/>
      <c r="I6" s="7" t="s">
        <v>1</v>
      </c>
      <c r="J6" s="14">
        <f ca="1">NOW()</f>
        <v>45450.422437152774</v>
      </c>
    </row>
    <row r="7" spans="2:10" s="11" customFormat="1" ht="79.150000000000006" customHeight="1" thickBot="1" x14ac:dyDescent="0.3">
      <c r="B7" s="9" t="s">
        <v>0</v>
      </c>
      <c r="C7" s="10" t="s">
        <v>2</v>
      </c>
      <c r="D7" s="10" t="s">
        <v>3</v>
      </c>
      <c r="E7" s="10" t="s">
        <v>4</v>
      </c>
      <c r="F7" s="10" t="s">
        <v>5</v>
      </c>
      <c r="G7" s="10" t="s">
        <v>6</v>
      </c>
      <c r="H7" s="10" t="s">
        <v>7</v>
      </c>
      <c r="I7" s="10" t="s">
        <v>8</v>
      </c>
      <c r="J7" s="15" t="s">
        <v>9</v>
      </c>
    </row>
    <row r="8" spans="2:10" s="3" customFormat="1" ht="409.5" hidden="1" customHeight="1" x14ac:dyDescent="0.25">
      <c r="B8" s="43">
        <v>4</v>
      </c>
      <c r="C8" s="39"/>
      <c r="D8" s="39">
        <v>45363</v>
      </c>
      <c r="E8" s="86" t="s">
        <v>51</v>
      </c>
      <c r="F8" s="68" t="s">
        <v>54</v>
      </c>
      <c r="G8" s="69"/>
      <c r="H8" s="41">
        <v>45272</v>
      </c>
      <c r="I8" s="70" t="s">
        <v>62</v>
      </c>
      <c r="J8" s="42" t="s">
        <v>276</v>
      </c>
    </row>
    <row r="9" spans="2:10" s="3" customFormat="1" ht="41.25" hidden="1" customHeight="1" x14ac:dyDescent="0.25">
      <c r="B9" s="85">
        <v>4</v>
      </c>
      <c r="C9" s="32"/>
      <c r="D9" s="32">
        <v>45300</v>
      </c>
      <c r="E9" s="84" t="s">
        <v>52</v>
      </c>
      <c r="F9" s="71" t="s">
        <v>55</v>
      </c>
      <c r="G9" s="72"/>
      <c r="H9" s="41">
        <v>45236</v>
      </c>
      <c r="I9" s="73" t="s">
        <v>13</v>
      </c>
      <c r="J9" s="42" t="s">
        <v>63</v>
      </c>
    </row>
    <row r="10" spans="2:10" s="3" customFormat="1" ht="239.25" hidden="1" customHeight="1" x14ac:dyDescent="0.25">
      <c r="B10" s="16">
        <v>4</v>
      </c>
      <c r="C10" s="18"/>
      <c r="D10" s="18">
        <v>45363</v>
      </c>
      <c r="E10" s="53" t="s">
        <v>53</v>
      </c>
      <c r="F10" s="20" t="s">
        <v>61</v>
      </c>
      <c r="G10" s="46"/>
      <c r="H10" s="41">
        <v>44931</v>
      </c>
      <c r="I10" s="19" t="s">
        <v>68</v>
      </c>
      <c r="J10" s="42" t="s">
        <v>272</v>
      </c>
    </row>
    <row r="11" spans="2:10" s="3" customFormat="1" ht="148.5" hidden="1" customHeight="1" x14ac:dyDescent="0.25">
      <c r="B11" s="16">
        <v>4</v>
      </c>
      <c r="C11" s="18"/>
      <c r="D11" s="18">
        <v>45363</v>
      </c>
      <c r="E11" s="87" t="s">
        <v>52</v>
      </c>
      <c r="F11" s="47" t="s">
        <v>56</v>
      </c>
      <c r="G11" s="46"/>
      <c r="H11" s="41">
        <v>45286</v>
      </c>
      <c r="I11" s="19" t="s">
        <v>64</v>
      </c>
      <c r="J11" s="42" t="s">
        <v>273</v>
      </c>
    </row>
    <row r="12" spans="2:10" s="3" customFormat="1" ht="229.5" hidden="1" customHeight="1" x14ac:dyDescent="0.25">
      <c r="B12" s="16">
        <v>4</v>
      </c>
      <c r="C12" s="22"/>
      <c r="D12" s="22">
        <v>45342</v>
      </c>
      <c r="E12" s="53" t="s">
        <v>52</v>
      </c>
      <c r="F12" s="24" t="s">
        <v>57</v>
      </c>
      <c r="G12" s="48"/>
      <c r="H12" s="41">
        <v>45272</v>
      </c>
      <c r="I12" s="25" t="s">
        <v>65</v>
      </c>
      <c r="J12" s="49" t="s">
        <v>160</v>
      </c>
    </row>
    <row r="13" spans="2:10" s="3" customFormat="1" ht="94.5" hidden="1" x14ac:dyDescent="0.25">
      <c r="B13" s="16">
        <v>4</v>
      </c>
      <c r="C13" s="22"/>
      <c r="D13" s="22">
        <v>45370</v>
      </c>
      <c r="E13" s="53" t="s">
        <v>52</v>
      </c>
      <c r="F13" s="24" t="s">
        <v>58</v>
      </c>
      <c r="G13" s="50"/>
      <c r="H13" s="41">
        <v>45279</v>
      </c>
      <c r="I13" s="25" t="s">
        <v>66</v>
      </c>
      <c r="J13" s="21" t="s">
        <v>142</v>
      </c>
    </row>
    <row r="14" spans="2:10" s="3" customFormat="1" ht="70.900000000000006" hidden="1" customHeight="1" x14ac:dyDescent="0.25">
      <c r="B14" s="16">
        <v>4</v>
      </c>
      <c r="C14" s="22"/>
      <c r="D14" s="22">
        <v>45342</v>
      </c>
      <c r="E14" s="53" t="s">
        <v>52</v>
      </c>
      <c r="F14" s="51" t="s">
        <v>59</v>
      </c>
      <c r="G14" s="74"/>
      <c r="H14" s="53">
        <v>45275</v>
      </c>
      <c r="I14" s="25" t="s">
        <v>66</v>
      </c>
      <c r="J14" s="42" t="s">
        <v>220</v>
      </c>
    </row>
    <row r="15" spans="2:10" ht="34.5" hidden="1" customHeight="1" x14ac:dyDescent="0.25">
      <c r="B15" s="16">
        <v>4</v>
      </c>
      <c r="C15" s="22"/>
      <c r="D15" s="22">
        <v>45307</v>
      </c>
      <c r="E15" s="55"/>
      <c r="F15" s="24" t="s">
        <v>60</v>
      </c>
      <c r="G15" s="57"/>
      <c r="H15" s="53">
        <v>45286</v>
      </c>
      <c r="I15" s="60" t="s">
        <v>66</v>
      </c>
      <c r="J15" s="42" t="s">
        <v>67</v>
      </c>
    </row>
    <row r="16" spans="2:10" ht="31.5" hidden="1" x14ac:dyDescent="0.25">
      <c r="B16" s="16">
        <v>4</v>
      </c>
      <c r="C16" s="22">
        <v>45328</v>
      </c>
      <c r="D16" s="59">
        <v>45369</v>
      </c>
      <c r="E16" s="37" t="s">
        <v>93</v>
      </c>
      <c r="F16" s="24" t="s">
        <v>204</v>
      </c>
      <c r="G16" s="50"/>
      <c r="H16" s="112" t="s">
        <v>374</v>
      </c>
      <c r="I16" s="25" t="s">
        <v>66</v>
      </c>
      <c r="J16" s="42" t="s">
        <v>249</v>
      </c>
    </row>
    <row r="17" spans="2:10" ht="24.95" hidden="1" customHeight="1" x14ac:dyDescent="0.25">
      <c r="B17" s="16">
        <v>4</v>
      </c>
      <c r="C17" s="22">
        <v>45348</v>
      </c>
      <c r="D17" s="22">
        <v>45356</v>
      </c>
      <c r="E17" s="36" t="s">
        <v>13</v>
      </c>
      <c r="F17" s="61" t="s">
        <v>269</v>
      </c>
      <c r="G17" s="50"/>
      <c r="H17" s="41"/>
      <c r="I17" s="25" t="s">
        <v>66</v>
      </c>
      <c r="J17" s="42" t="s">
        <v>277</v>
      </c>
    </row>
    <row r="18" spans="2:10" ht="130.5" hidden="1" customHeight="1" x14ac:dyDescent="0.25">
      <c r="B18" s="16">
        <v>4</v>
      </c>
      <c r="C18" s="22">
        <v>45349</v>
      </c>
      <c r="D18" s="22">
        <v>45440</v>
      </c>
      <c r="E18" s="23" t="s">
        <v>13</v>
      </c>
      <c r="F18" s="24" t="s">
        <v>278</v>
      </c>
      <c r="G18" s="50"/>
      <c r="H18" s="112" t="s">
        <v>374</v>
      </c>
      <c r="I18" s="25"/>
      <c r="J18" s="42" t="s">
        <v>679</v>
      </c>
    </row>
    <row r="19" spans="2:10" ht="47.25" hidden="1" x14ac:dyDescent="0.25">
      <c r="B19" s="16">
        <v>4</v>
      </c>
      <c r="C19" s="22">
        <v>45363</v>
      </c>
      <c r="D19" s="22">
        <v>45377</v>
      </c>
      <c r="E19" s="23" t="s">
        <v>52</v>
      </c>
      <c r="F19" s="24" t="s">
        <v>356</v>
      </c>
      <c r="G19" s="50"/>
      <c r="H19" s="112" t="s">
        <v>374</v>
      </c>
      <c r="I19" s="25"/>
      <c r="J19" s="21" t="s">
        <v>409</v>
      </c>
    </row>
    <row r="20" spans="2:10" ht="94.5" hidden="1" x14ac:dyDescent="0.25">
      <c r="B20" s="16">
        <v>4</v>
      </c>
      <c r="C20" s="22">
        <v>45363</v>
      </c>
      <c r="D20" s="22">
        <v>45405</v>
      </c>
      <c r="E20" s="23" t="s">
        <v>52</v>
      </c>
      <c r="F20" s="20" t="s">
        <v>410</v>
      </c>
      <c r="G20" s="50"/>
      <c r="H20" s="112" t="s">
        <v>374</v>
      </c>
      <c r="I20" s="25"/>
      <c r="J20" s="63" t="s">
        <v>599</v>
      </c>
    </row>
    <row r="21" spans="2:10" ht="135" hidden="1" customHeight="1" x14ac:dyDescent="0.25">
      <c r="B21" s="16">
        <v>4</v>
      </c>
      <c r="C21" s="22">
        <v>45398</v>
      </c>
      <c r="D21" s="22">
        <v>45440</v>
      </c>
      <c r="E21" s="23" t="s">
        <v>31</v>
      </c>
      <c r="F21" s="24" t="s">
        <v>573</v>
      </c>
      <c r="G21" s="50"/>
      <c r="H21" s="41"/>
      <c r="I21" s="25"/>
      <c r="J21" s="64" t="s">
        <v>732</v>
      </c>
    </row>
    <row r="22" spans="2:10" ht="82.5" hidden="1" customHeight="1" x14ac:dyDescent="0.25">
      <c r="B22" s="16">
        <v>4</v>
      </c>
      <c r="C22" s="22">
        <v>45398</v>
      </c>
      <c r="D22" s="22">
        <v>45419</v>
      </c>
      <c r="E22" s="23" t="s">
        <v>31</v>
      </c>
      <c r="F22" s="24" t="s">
        <v>574</v>
      </c>
      <c r="G22" s="50"/>
      <c r="H22" s="41"/>
      <c r="I22" s="25"/>
      <c r="J22" s="42" t="s">
        <v>635</v>
      </c>
    </row>
    <row r="23" spans="2:10" ht="72.75" customHeight="1" x14ac:dyDescent="0.25">
      <c r="B23" s="16"/>
      <c r="C23" s="22"/>
      <c r="D23" s="22"/>
      <c r="E23" s="23"/>
      <c r="F23" s="24"/>
      <c r="G23" s="50"/>
      <c r="H23" s="41"/>
      <c r="I23" s="25"/>
      <c r="J23" s="21"/>
    </row>
    <row r="24" spans="2:10" ht="24.95" customHeight="1" x14ac:dyDescent="0.25">
      <c r="B24" s="16"/>
      <c r="C24" s="22"/>
      <c r="D24" s="22"/>
      <c r="E24" s="23"/>
      <c r="F24" s="24"/>
      <c r="G24" s="50"/>
      <c r="H24" s="41"/>
      <c r="I24" s="25"/>
      <c r="J24" s="21"/>
    </row>
    <row r="25" spans="2:10" ht="24.95" customHeight="1" x14ac:dyDescent="0.25">
      <c r="B25" s="16"/>
      <c r="C25" s="22"/>
      <c r="D25" s="22"/>
      <c r="E25" s="23"/>
      <c r="F25" s="24"/>
      <c r="G25" s="24"/>
      <c r="H25" s="41"/>
      <c r="I25" s="25"/>
      <c r="J25" s="21"/>
    </row>
    <row r="26" spans="2:10" ht="24.95" customHeight="1" x14ac:dyDescent="0.25">
      <c r="B26" s="16"/>
      <c r="C26" s="22"/>
      <c r="D26" s="22"/>
      <c r="E26" s="23"/>
      <c r="F26" s="24"/>
      <c r="G26" s="24"/>
      <c r="H26" s="41"/>
      <c r="I26" s="25"/>
      <c r="J26" s="21"/>
    </row>
    <row r="27" spans="2:10" ht="24.95" customHeight="1" x14ac:dyDescent="0.25">
      <c r="B27" s="16"/>
      <c r="C27" s="22"/>
      <c r="D27" s="22"/>
      <c r="E27" s="23"/>
      <c r="F27" s="24"/>
      <c r="G27" s="24"/>
      <c r="H27" s="41"/>
      <c r="I27" s="25"/>
      <c r="J27" s="21"/>
    </row>
    <row r="28" spans="2:10" ht="24.95" customHeight="1" x14ac:dyDescent="0.25">
      <c r="B28" s="16"/>
      <c r="C28" s="22"/>
      <c r="D28" s="22"/>
      <c r="E28" s="23"/>
      <c r="F28" s="24"/>
      <c r="G28" s="24"/>
      <c r="H28" s="41"/>
      <c r="I28" s="25"/>
      <c r="J28" s="21"/>
    </row>
    <row r="29" spans="2:10" ht="24.95" customHeight="1" x14ac:dyDescent="0.25">
      <c r="B29" s="16"/>
      <c r="C29" s="22"/>
      <c r="D29" s="22"/>
      <c r="E29" s="23"/>
      <c r="F29" s="24"/>
      <c r="G29" s="24"/>
      <c r="H29" s="41"/>
      <c r="I29" s="25"/>
      <c r="J29" s="21"/>
    </row>
    <row r="30" spans="2:10" ht="24.95" customHeight="1" x14ac:dyDescent="0.25">
      <c r="B30" s="16"/>
      <c r="C30" s="22"/>
      <c r="D30" s="22"/>
      <c r="E30" s="23"/>
      <c r="F30" s="24"/>
      <c r="G30" s="24"/>
      <c r="H30" s="26"/>
      <c r="I30" s="25"/>
      <c r="J30" s="21"/>
    </row>
    <row r="31" spans="2:10" ht="24.95" customHeight="1" x14ac:dyDescent="0.25">
      <c r="B31" s="16"/>
      <c r="C31" s="22"/>
      <c r="D31" s="22"/>
      <c r="E31" s="23"/>
      <c r="F31" s="24"/>
      <c r="G31" s="24"/>
      <c r="H31" s="26"/>
      <c r="I31" s="25"/>
      <c r="J31" s="21"/>
    </row>
    <row r="32" spans="2:10" ht="24.95" customHeight="1" x14ac:dyDescent="0.25">
      <c r="B32" s="16"/>
      <c r="C32" s="32"/>
      <c r="D32" s="32"/>
      <c r="E32" s="33"/>
      <c r="F32" s="24"/>
      <c r="G32" s="24"/>
      <c r="H32" s="26"/>
      <c r="I32" s="25"/>
      <c r="J32" s="21"/>
    </row>
    <row r="33" spans="2:10" ht="24.95" customHeight="1" x14ac:dyDescent="0.25">
      <c r="B33" s="16"/>
      <c r="C33" s="22"/>
      <c r="D33" s="22"/>
      <c r="E33" s="23"/>
      <c r="F33" s="24"/>
      <c r="G33" s="24"/>
      <c r="H33" s="26"/>
      <c r="I33" s="25"/>
      <c r="J33" s="21"/>
    </row>
    <row r="34" spans="2:10" ht="24.95" customHeight="1" x14ac:dyDescent="0.25">
      <c r="B34" s="16"/>
      <c r="C34" s="22"/>
      <c r="D34" s="34"/>
      <c r="E34" s="65"/>
      <c r="F34" s="24"/>
      <c r="G34" s="24"/>
      <c r="H34" s="26"/>
      <c r="I34" s="25"/>
      <c r="J34" s="21"/>
    </row>
    <row r="35" spans="2:10" ht="24.95" customHeight="1" x14ac:dyDescent="0.25">
      <c r="B35" s="16"/>
      <c r="C35" s="22"/>
      <c r="D35" s="22"/>
      <c r="E35" s="23"/>
      <c r="F35" s="24"/>
      <c r="G35" s="24"/>
      <c r="H35" s="26"/>
      <c r="I35" s="25"/>
      <c r="J35" s="21"/>
    </row>
    <row r="36" spans="2:10" ht="24.95" customHeight="1" x14ac:dyDescent="0.25">
      <c r="B36" s="16"/>
      <c r="C36" s="22"/>
      <c r="D36" s="22"/>
      <c r="E36" s="23"/>
      <c r="F36" s="24"/>
      <c r="G36" s="24"/>
      <c r="H36" s="26"/>
      <c r="I36" s="25"/>
      <c r="J36" s="21"/>
    </row>
    <row r="37" spans="2:10" ht="24.95" customHeight="1" x14ac:dyDescent="0.25">
      <c r="B37" s="16"/>
      <c r="C37" s="22"/>
      <c r="D37" s="22"/>
      <c r="E37" s="23"/>
      <c r="F37" s="24"/>
      <c r="G37" s="24"/>
      <c r="H37" s="26"/>
      <c r="I37" s="25"/>
      <c r="J37" s="21"/>
    </row>
    <row r="38" spans="2:10" ht="24.95" customHeight="1" x14ac:dyDescent="0.25">
      <c r="B38" s="16"/>
      <c r="C38" s="22"/>
      <c r="D38" s="22"/>
      <c r="E38" s="23"/>
      <c r="F38" s="24"/>
      <c r="G38" s="24"/>
      <c r="H38" s="26"/>
      <c r="I38" s="25"/>
      <c r="J38" s="21"/>
    </row>
    <row r="39" spans="2:10" ht="24.95" customHeight="1" x14ac:dyDescent="0.25">
      <c r="B39" s="16"/>
      <c r="C39" s="22"/>
      <c r="D39" s="22"/>
      <c r="E39" s="23"/>
      <c r="F39" s="24"/>
      <c r="G39" s="24"/>
      <c r="H39" s="26"/>
      <c r="I39" s="25"/>
      <c r="J39" s="21"/>
    </row>
    <row r="40" spans="2:10" ht="24.95" customHeight="1" x14ac:dyDescent="0.25">
      <c r="B40" s="16"/>
      <c r="C40" s="22"/>
      <c r="D40" s="22"/>
      <c r="E40" s="23"/>
      <c r="F40" s="35"/>
      <c r="G40" s="24"/>
      <c r="H40" s="26"/>
      <c r="I40" s="25"/>
      <c r="J40" s="80"/>
    </row>
    <row r="41" spans="2:10" ht="24.95" customHeight="1" x14ac:dyDescent="0.25">
      <c r="B41" s="16"/>
      <c r="C41" s="22"/>
      <c r="D41" s="22"/>
      <c r="E41" s="23"/>
      <c r="F41" s="35"/>
      <c r="G41" s="24"/>
      <c r="H41" s="26"/>
      <c r="I41" s="25"/>
      <c r="J41" s="81"/>
    </row>
    <row r="42" spans="2:10" ht="24.95" customHeight="1" x14ac:dyDescent="0.25">
      <c r="B42" s="16"/>
      <c r="C42" s="22"/>
      <c r="D42" s="22"/>
      <c r="E42" s="23"/>
      <c r="F42" s="24"/>
      <c r="G42" s="24"/>
      <c r="H42" s="26"/>
      <c r="I42" s="25"/>
      <c r="J42" s="21"/>
    </row>
    <row r="43" spans="2:10" ht="24.95" customHeight="1" x14ac:dyDescent="0.25">
      <c r="B43" s="16"/>
      <c r="C43" s="22"/>
      <c r="D43" s="22"/>
      <c r="E43" s="23"/>
      <c r="F43" s="24"/>
      <c r="G43" s="24"/>
      <c r="H43" s="26"/>
      <c r="I43" s="25"/>
      <c r="J43" s="21"/>
    </row>
    <row r="44" spans="2:10" ht="24.95" customHeight="1" x14ac:dyDescent="0.25">
      <c r="B44" s="16"/>
      <c r="C44" s="22"/>
      <c r="D44" s="22"/>
      <c r="E44" s="23"/>
      <c r="F44" s="24"/>
      <c r="G44" s="24"/>
      <c r="H44" s="26"/>
      <c r="I44" s="25"/>
      <c r="J44" s="21"/>
    </row>
    <row r="45" spans="2:10" ht="24.95" customHeight="1" x14ac:dyDescent="0.25">
      <c r="B45" s="16"/>
      <c r="C45" s="22"/>
      <c r="D45" s="22"/>
      <c r="E45" s="23"/>
      <c r="F45" s="24"/>
      <c r="G45" s="24"/>
      <c r="H45" s="26"/>
      <c r="I45" s="25"/>
      <c r="J45" s="21"/>
    </row>
    <row r="46" spans="2:10" ht="24.95" customHeight="1" x14ac:dyDescent="0.25">
      <c r="B46" s="16"/>
      <c r="C46" s="22"/>
      <c r="D46" s="22"/>
      <c r="E46" s="23"/>
      <c r="F46" s="24"/>
      <c r="G46" s="24"/>
      <c r="H46" s="26"/>
      <c r="I46" s="25"/>
      <c r="J46" s="21"/>
    </row>
    <row r="47" spans="2:10" ht="24.95" customHeight="1" x14ac:dyDescent="0.25">
      <c r="B47" s="16"/>
      <c r="C47" s="22"/>
      <c r="D47" s="22"/>
      <c r="E47" s="23"/>
      <c r="F47" s="24"/>
      <c r="G47" s="24"/>
      <c r="H47" s="26"/>
      <c r="I47" s="25"/>
      <c r="J47" s="21"/>
    </row>
    <row r="48" spans="2:10" ht="24.95" customHeight="1" x14ac:dyDescent="0.25">
      <c r="B48" s="16"/>
      <c r="C48" s="22"/>
      <c r="D48" s="22"/>
      <c r="E48" s="23"/>
      <c r="F48" s="24"/>
      <c r="G48" s="24"/>
      <c r="H48" s="26"/>
      <c r="I48" s="25"/>
      <c r="J48" s="21"/>
    </row>
    <row r="49" spans="2:10" ht="24.95" customHeight="1" x14ac:dyDescent="0.25">
      <c r="B49" s="16"/>
      <c r="C49" s="22"/>
      <c r="D49" s="22"/>
      <c r="E49" s="23"/>
      <c r="F49" s="24"/>
      <c r="G49" s="24"/>
      <c r="H49" s="26"/>
      <c r="I49" s="25"/>
      <c r="J49" s="21"/>
    </row>
    <row r="50" spans="2:10" ht="24.95" customHeight="1" x14ac:dyDescent="0.25">
      <c r="B50" s="16"/>
      <c r="C50" s="22"/>
      <c r="D50" s="22"/>
      <c r="E50" s="23"/>
      <c r="F50" s="24"/>
      <c r="G50" s="24"/>
      <c r="H50" s="26"/>
      <c r="I50" s="25"/>
      <c r="J50" s="21"/>
    </row>
    <row r="51" spans="2:10" ht="24.95" customHeight="1" x14ac:dyDescent="0.25">
      <c r="B51" s="16"/>
      <c r="C51" s="22"/>
      <c r="D51" s="22"/>
      <c r="E51" s="23"/>
      <c r="F51" s="24"/>
      <c r="G51" s="24"/>
      <c r="H51" s="26"/>
      <c r="I51" s="25"/>
      <c r="J51" s="21"/>
    </row>
    <row r="52" spans="2:10" ht="24.95" customHeight="1" x14ac:dyDescent="0.25">
      <c r="B52" s="16"/>
      <c r="C52" s="22"/>
      <c r="D52" s="22"/>
      <c r="E52" s="23"/>
      <c r="F52" s="24"/>
      <c r="G52" s="24"/>
      <c r="H52" s="26"/>
      <c r="I52" s="25"/>
      <c r="J52" s="21"/>
    </row>
    <row r="53" spans="2:10" ht="24.95" customHeight="1" x14ac:dyDescent="0.25">
      <c r="B53" s="16"/>
      <c r="C53" s="22"/>
      <c r="D53" s="22"/>
      <c r="E53" s="23"/>
      <c r="F53" s="20"/>
      <c r="G53" s="20"/>
      <c r="H53" s="26"/>
      <c r="I53" s="25"/>
      <c r="J53" s="27"/>
    </row>
    <row r="54" spans="2:10" ht="24.95" customHeight="1" x14ac:dyDescent="0.25">
      <c r="B54" s="16"/>
      <c r="C54" s="22"/>
      <c r="D54" s="22"/>
      <c r="E54" s="23"/>
      <c r="F54" s="24"/>
      <c r="G54" s="20"/>
      <c r="H54" s="26"/>
      <c r="I54" s="25"/>
      <c r="J54" s="21"/>
    </row>
    <row r="55" spans="2:10" ht="24.95" customHeight="1" x14ac:dyDescent="0.25">
      <c r="B55" s="16"/>
      <c r="C55" s="22"/>
      <c r="D55" s="22"/>
      <c r="E55" s="23"/>
      <c r="F55" s="20"/>
      <c r="G55" s="66"/>
      <c r="H55" s="26"/>
      <c r="I55" s="25"/>
      <c r="J55" s="21"/>
    </row>
    <row r="56" spans="2:10" ht="24.95" customHeight="1" x14ac:dyDescent="0.25">
      <c r="B56" s="16"/>
      <c r="C56" s="22"/>
      <c r="D56" s="22"/>
      <c r="E56" s="23"/>
      <c r="F56" s="24"/>
      <c r="G56" s="20"/>
      <c r="H56" s="67"/>
      <c r="I56" s="25"/>
      <c r="J56" s="21"/>
    </row>
    <row r="57" spans="2:10" ht="24.95" customHeight="1" x14ac:dyDescent="0.25">
      <c r="B57" s="16"/>
      <c r="C57" s="22"/>
      <c r="D57" s="22"/>
      <c r="E57" s="23"/>
      <c r="F57" s="24"/>
      <c r="G57" s="20"/>
      <c r="H57" s="67"/>
      <c r="I57" s="25"/>
      <c r="J57" s="27"/>
    </row>
    <row r="58" spans="2:10" ht="24.95" customHeight="1" x14ac:dyDescent="0.25">
      <c r="B58" s="16"/>
      <c r="C58" s="22"/>
      <c r="D58" s="22"/>
      <c r="E58" s="23"/>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16"/>
      <c r="C69" s="22"/>
      <c r="D69" s="22"/>
      <c r="E69" s="22"/>
      <c r="F69" s="24"/>
      <c r="G69" s="20"/>
      <c r="H69" s="67"/>
      <c r="I69" s="25"/>
      <c r="J69" s="21"/>
    </row>
    <row r="70" spans="2:10" ht="24.95" customHeight="1" x14ac:dyDescent="0.25">
      <c r="B70" s="16"/>
      <c r="C70" s="22"/>
      <c r="D70" s="22"/>
      <c r="E70" s="22"/>
      <c r="F70" s="24"/>
      <c r="G70" s="20"/>
      <c r="H70" s="67"/>
      <c r="I70" s="25"/>
      <c r="J70" s="21"/>
    </row>
    <row r="71" spans="2:10" ht="24.95" customHeight="1" x14ac:dyDescent="0.25">
      <c r="B71" s="82"/>
      <c r="C71" s="19"/>
      <c r="D71" s="19"/>
      <c r="E71" s="19"/>
      <c r="F71" s="20"/>
      <c r="G71" s="20"/>
      <c r="H71" s="17"/>
      <c r="I71" s="17"/>
      <c r="J71" s="27"/>
    </row>
    <row r="72" spans="2:10" ht="24.95" customHeight="1" x14ac:dyDescent="0.25">
      <c r="B72" s="82"/>
      <c r="C72" s="19"/>
      <c r="D72" s="19"/>
      <c r="E72" s="19"/>
      <c r="F72" s="20"/>
      <c r="G72" s="20"/>
      <c r="H72" s="17"/>
      <c r="I72" s="17"/>
      <c r="J72" s="27"/>
    </row>
    <row r="73" spans="2:10" ht="24.95" customHeight="1" x14ac:dyDescent="0.25">
      <c r="B73" s="82"/>
      <c r="C73" s="19"/>
      <c r="D73" s="19"/>
      <c r="E73" s="19"/>
      <c r="F73" s="20"/>
      <c r="G73" s="20"/>
      <c r="H73" s="17"/>
      <c r="I73" s="17"/>
      <c r="J73" s="27"/>
    </row>
    <row r="74" spans="2:10" ht="24.95" customHeight="1" x14ac:dyDescent="0.25">
      <c r="B74" s="82"/>
      <c r="C74" s="19"/>
      <c r="D74" s="19"/>
      <c r="E74" s="19"/>
      <c r="F74" s="20"/>
      <c r="G74" s="20"/>
      <c r="H74" s="17"/>
      <c r="I74" s="17"/>
      <c r="J74" s="27"/>
    </row>
    <row r="75" spans="2:10" ht="24.95" customHeight="1" x14ac:dyDescent="0.25">
      <c r="B75" s="82"/>
      <c r="C75" s="19"/>
      <c r="D75" s="19"/>
      <c r="E75" s="19"/>
      <c r="F75" s="20"/>
      <c r="G75" s="20"/>
      <c r="H75" s="17"/>
      <c r="I75" s="17"/>
      <c r="J75" s="27"/>
    </row>
    <row r="76" spans="2:10" ht="24.95" customHeight="1" x14ac:dyDescent="0.25">
      <c r="B76" s="82"/>
      <c r="C76" s="19"/>
      <c r="D76" s="19"/>
      <c r="E76" s="19"/>
      <c r="F76" s="20"/>
      <c r="G76" s="20"/>
      <c r="H76" s="17"/>
      <c r="I76" s="17"/>
      <c r="J76" s="27"/>
    </row>
    <row r="77" spans="2:10" ht="24.95" customHeight="1" x14ac:dyDescent="0.25">
      <c r="B77" s="82"/>
      <c r="C77" s="19"/>
      <c r="D77" s="19"/>
      <c r="E77" s="19"/>
      <c r="F77" s="20"/>
      <c r="G77" s="20"/>
      <c r="H77" s="17"/>
      <c r="I77" s="17"/>
      <c r="J77" s="27"/>
    </row>
    <row r="78" spans="2:10" ht="24.95" customHeight="1" x14ac:dyDescent="0.25">
      <c r="B78" s="82"/>
      <c r="C78" s="19"/>
      <c r="D78" s="19"/>
      <c r="E78" s="19"/>
      <c r="F78" s="20"/>
      <c r="G78" s="20"/>
      <c r="H78" s="17"/>
      <c r="I78" s="17"/>
      <c r="J78" s="27"/>
    </row>
    <row r="79" spans="2:10" ht="24.95" customHeight="1" x14ac:dyDescent="0.25">
      <c r="B79" s="82"/>
      <c r="C79" s="19"/>
      <c r="D79" s="19"/>
      <c r="E79" s="19"/>
      <c r="F79" s="20"/>
      <c r="G79" s="20"/>
      <c r="H79" s="17"/>
      <c r="I79" s="17"/>
      <c r="J79" s="27"/>
    </row>
    <row r="80" spans="2:10" ht="24.95" customHeight="1" x14ac:dyDescent="0.25">
      <c r="B80" s="82"/>
      <c r="C80" s="19"/>
      <c r="D80" s="19"/>
      <c r="E80" s="19"/>
      <c r="F80" s="20"/>
      <c r="G80" s="20"/>
      <c r="H80" s="17"/>
      <c r="I80" s="17"/>
      <c r="J80" s="27"/>
    </row>
    <row r="81" spans="2:10" ht="24.95" customHeight="1" x14ac:dyDescent="0.25">
      <c r="B81" s="82"/>
      <c r="C81" s="19"/>
      <c r="D81" s="19"/>
      <c r="E81" s="19"/>
      <c r="F81" s="20"/>
      <c r="G81" s="20"/>
      <c r="H81" s="17"/>
      <c r="I81" s="17"/>
      <c r="J81" s="27"/>
    </row>
    <row r="82" spans="2:10" ht="24.95" customHeight="1" x14ac:dyDescent="0.25">
      <c r="B82" s="82"/>
      <c r="C82" s="19"/>
      <c r="D82" s="19"/>
      <c r="E82" s="19"/>
      <c r="F82" s="20"/>
      <c r="G82" s="20"/>
      <c r="H82" s="17"/>
      <c r="I82" s="17"/>
      <c r="J82" s="27"/>
    </row>
    <row r="83" spans="2:10" ht="24.95" customHeight="1" x14ac:dyDescent="0.25">
      <c r="B83" s="82"/>
      <c r="C83" s="19"/>
      <c r="D83" s="19"/>
      <c r="E83" s="19"/>
      <c r="F83" s="20"/>
      <c r="G83" s="20"/>
      <c r="H83" s="17"/>
      <c r="I83" s="17"/>
      <c r="J83" s="27"/>
    </row>
    <row r="84" spans="2:10" ht="24.95" customHeight="1" x14ac:dyDescent="0.25">
      <c r="B84" s="82"/>
      <c r="C84" s="19"/>
      <c r="D84" s="19"/>
      <c r="E84" s="19"/>
      <c r="F84" s="20"/>
      <c r="G84" s="20"/>
      <c r="H84" s="17"/>
      <c r="I84" s="17"/>
      <c r="J84" s="27"/>
    </row>
    <row r="85" spans="2:10" ht="24.95" customHeight="1" x14ac:dyDescent="0.25">
      <c r="B85" s="82"/>
      <c r="C85" s="19"/>
      <c r="D85" s="19"/>
      <c r="E85" s="19"/>
      <c r="F85" s="20"/>
      <c r="G85" s="20"/>
      <c r="H85" s="17"/>
      <c r="I85" s="17"/>
      <c r="J85" s="27"/>
    </row>
    <row r="86" spans="2:10" ht="24.95" customHeight="1" x14ac:dyDescent="0.25">
      <c r="B86" s="82"/>
      <c r="C86" s="19"/>
      <c r="D86" s="19"/>
      <c r="E86" s="19"/>
      <c r="F86" s="20"/>
      <c r="G86" s="20"/>
      <c r="H86" s="17"/>
      <c r="I86" s="17"/>
      <c r="J86" s="27"/>
    </row>
    <row r="87" spans="2:10" ht="24.95" customHeight="1" x14ac:dyDescent="0.25">
      <c r="B87" s="82"/>
      <c r="C87" s="19"/>
      <c r="D87" s="19"/>
      <c r="E87" s="19"/>
      <c r="F87" s="20"/>
      <c r="G87" s="20"/>
      <c r="H87" s="17"/>
      <c r="I87" s="17"/>
      <c r="J87" s="27"/>
    </row>
    <row r="88" spans="2:10" ht="24.95" customHeight="1" x14ac:dyDescent="0.25">
      <c r="B88" s="82"/>
      <c r="C88" s="19"/>
      <c r="D88" s="19"/>
      <c r="E88" s="19"/>
      <c r="F88" s="20"/>
      <c r="G88" s="20"/>
      <c r="H88" s="17"/>
      <c r="I88" s="17"/>
      <c r="J88" s="27"/>
    </row>
    <row r="89" spans="2:10" ht="24.95" customHeight="1" x14ac:dyDescent="0.25">
      <c r="B89" s="82"/>
      <c r="C89" s="19"/>
      <c r="D89" s="19"/>
      <c r="E89" s="19"/>
      <c r="F89" s="20"/>
      <c r="G89" s="20"/>
      <c r="H89" s="17"/>
      <c r="I89" s="17"/>
      <c r="J89" s="27"/>
    </row>
    <row r="90" spans="2:10" ht="24.95" customHeight="1" x14ac:dyDescent="0.25">
      <c r="B90" s="82"/>
      <c r="C90" s="19"/>
      <c r="D90" s="19"/>
      <c r="E90" s="19"/>
      <c r="F90" s="20"/>
      <c r="G90" s="20"/>
      <c r="H90" s="17"/>
      <c r="I90" s="17"/>
      <c r="J90" s="27"/>
    </row>
    <row r="91" spans="2:10" ht="24.95" customHeight="1" x14ac:dyDescent="0.25">
      <c r="B91" s="82"/>
      <c r="C91" s="19"/>
      <c r="D91" s="19"/>
      <c r="E91" s="19"/>
      <c r="F91" s="20"/>
      <c r="G91" s="20"/>
      <c r="H91" s="17"/>
      <c r="I91" s="17"/>
      <c r="J91" s="27"/>
    </row>
    <row r="92" spans="2:10" ht="24.95" customHeight="1" x14ac:dyDescent="0.25">
      <c r="B92" s="82"/>
      <c r="C92" s="19"/>
      <c r="D92" s="19"/>
      <c r="E92" s="19"/>
      <c r="F92" s="20"/>
      <c r="G92" s="20"/>
      <c r="H92" s="17"/>
      <c r="I92" s="17"/>
      <c r="J92" s="27"/>
    </row>
    <row r="93" spans="2:10" ht="24.95" customHeight="1" x14ac:dyDescent="0.25">
      <c r="B93" s="82"/>
      <c r="C93" s="19"/>
      <c r="D93" s="19"/>
      <c r="E93" s="19"/>
      <c r="F93" s="20"/>
      <c r="G93" s="20"/>
      <c r="H93" s="17"/>
      <c r="I93" s="17"/>
      <c r="J93" s="27"/>
    </row>
    <row r="94" spans="2:10" ht="24.95" customHeight="1" x14ac:dyDescent="0.25">
      <c r="B94" s="82"/>
      <c r="C94" s="19"/>
      <c r="D94" s="19"/>
      <c r="E94" s="19"/>
      <c r="F94" s="20"/>
      <c r="G94" s="20"/>
      <c r="H94" s="17"/>
      <c r="I94" s="17"/>
      <c r="J94" s="27"/>
    </row>
    <row r="95" spans="2:10" ht="24.95" customHeight="1" x14ac:dyDescent="0.25">
      <c r="B95" s="82"/>
      <c r="C95" s="19"/>
      <c r="D95" s="19"/>
      <c r="E95" s="19"/>
      <c r="F95" s="20"/>
      <c r="G95" s="20"/>
      <c r="H95" s="17"/>
      <c r="I95" s="17"/>
      <c r="J95" s="27"/>
    </row>
    <row r="96" spans="2:10" ht="24.95" customHeight="1" x14ac:dyDescent="0.25">
      <c r="B96" s="82"/>
      <c r="C96" s="19"/>
      <c r="D96" s="19"/>
      <c r="E96" s="19"/>
      <c r="F96" s="20"/>
      <c r="G96" s="20"/>
      <c r="H96" s="17"/>
      <c r="I96" s="17"/>
      <c r="J96" s="27"/>
    </row>
    <row r="97" spans="2:10" ht="24.95" customHeight="1" x14ac:dyDescent="0.25">
      <c r="B97" s="82"/>
      <c r="C97" s="19"/>
      <c r="D97" s="19"/>
      <c r="E97" s="19"/>
      <c r="F97" s="20"/>
      <c r="G97" s="20"/>
      <c r="H97" s="17"/>
      <c r="I97" s="17"/>
      <c r="J97" s="27"/>
    </row>
    <row r="98" spans="2:10" ht="24.95" customHeight="1" x14ac:dyDescent="0.25">
      <c r="B98" s="82"/>
      <c r="C98" s="19"/>
      <c r="D98" s="19"/>
      <c r="E98" s="19"/>
      <c r="F98" s="20"/>
      <c r="G98" s="20"/>
      <c r="H98" s="17"/>
      <c r="I98" s="17"/>
      <c r="J98" s="27"/>
    </row>
    <row r="99" spans="2:10" ht="24.95" customHeight="1" x14ac:dyDescent="0.25">
      <c r="B99" s="82"/>
      <c r="C99" s="19"/>
      <c r="D99" s="19"/>
      <c r="E99" s="19"/>
      <c r="F99" s="20"/>
      <c r="G99" s="20"/>
      <c r="H99" s="17"/>
      <c r="I99" s="17"/>
      <c r="J99" s="27"/>
    </row>
    <row r="100" spans="2:10" ht="24.95" customHeight="1" x14ac:dyDescent="0.25">
      <c r="B100" s="82"/>
      <c r="C100" s="19"/>
      <c r="D100" s="19"/>
      <c r="E100" s="19"/>
      <c r="F100" s="20"/>
      <c r="G100" s="20"/>
      <c r="H100" s="17"/>
      <c r="I100" s="17"/>
      <c r="J100" s="27"/>
    </row>
    <row r="101" spans="2:10" ht="24.95" customHeight="1" x14ac:dyDescent="0.25">
      <c r="B101" s="82"/>
      <c r="C101" s="19"/>
      <c r="D101" s="19"/>
      <c r="E101" s="19"/>
      <c r="F101" s="20"/>
      <c r="G101" s="20"/>
      <c r="H101" s="17"/>
      <c r="I101" s="17"/>
      <c r="J101" s="27"/>
    </row>
    <row r="102" spans="2:10" ht="24.95" customHeight="1" x14ac:dyDescent="0.25">
      <c r="B102" s="82"/>
      <c r="C102" s="19"/>
      <c r="D102" s="19"/>
      <c r="E102" s="19"/>
      <c r="F102" s="20"/>
      <c r="G102" s="20"/>
      <c r="H102" s="17"/>
      <c r="I102" s="17"/>
      <c r="J102" s="27"/>
    </row>
    <row r="103" spans="2:10" ht="24.95" customHeight="1" x14ac:dyDescent="0.25">
      <c r="B103" s="82"/>
      <c r="C103" s="19"/>
      <c r="D103" s="19"/>
      <c r="E103" s="19"/>
      <c r="F103" s="20"/>
      <c r="G103" s="20"/>
      <c r="H103" s="17"/>
      <c r="I103" s="17"/>
      <c r="J103" s="27"/>
    </row>
    <row r="104" spans="2:10" ht="24.95" customHeight="1" x14ac:dyDescent="0.25">
      <c r="B104" s="82"/>
      <c r="C104" s="19"/>
      <c r="D104" s="19"/>
      <c r="E104" s="19"/>
      <c r="F104" s="20"/>
      <c r="G104" s="20"/>
      <c r="H104" s="17"/>
      <c r="I104" s="17"/>
      <c r="J104" s="27"/>
    </row>
    <row r="105" spans="2:10" ht="24.95" customHeight="1" thickBot="1" x14ac:dyDescent="0.3">
      <c r="B105" s="83"/>
      <c r="C105" s="28"/>
      <c r="D105" s="28"/>
      <c r="E105" s="28"/>
      <c r="F105" s="29"/>
      <c r="G105" s="29"/>
      <c r="H105" s="30"/>
      <c r="I105" s="30"/>
      <c r="J105" s="31"/>
    </row>
    <row r="106" spans="2:10" ht="24.95" customHeight="1" x14ac:dyDescent="0.25">
      <c r="C106" s="13"/>
      <c r="F106" s="12"/>
    </row>
    <row r="107" spans="2:10" ht="24.95" customHeight="1" x14ac:dyDescent="0.25">
      <c r="C107" s="13"/>
      <c r="F107" s="12"/>
    </row>
    <row r="108" spans="2:10" ht="24.95" customHeight="1" x14ac:dyDescent="0.25">
      <c r="C108" s="13"/>
    </row>
  </sheetData>
  <protectedRanges>
    <protectedRange sqref="H55" name="Resolution_1"/>
    <protectedRange sqref="B17:B19" name="Priority_8"/>
    <protectedRange sqref="D18" name="Date Closed_8"/>
    <protectedRange sqref="D20" name="Date Closed_9"/>
    <protectedRange sqref="B21:B24" name="Priority_10"/>
    <protectedRange sqref="D21:D24" name="Date Closed_10"/>
    <protectedRange sqref="D32" name="Date Closed_5"/>
    <protectedRange sqref="B8" name="Priority_5_1"/>
    <protectedRange sqref="B9" name="Priority_5_2"/>
    <protectedRange sqref="B10" name="Priority_5_3"/>
    <protectedRange sqref="B11" name="Priority_8_1"/>
    <protectedRange sqref="B12" name="Priority_8_2"/>
    <protectedRange sqref="B16" name="Priority_1"/>
    <protectedRange sqref="B13:B15" name="Priority_10_1"/>
  </protectedRanges>
  <autoFilter ref="B7:J23" xr:uid="{20A392AB-9AC6-4843-8370-F4961D1CDFE1}">
    <filterColumn colId="0">
      <filters>
        <filter val="2"/>
      </filters>
    </filterColumn>
  </autoFilter>
  <mergeCells count="7">
    <mergeCell ref="B2:D2"/>
    <mergeCell ref="E2:H6"/>
    <mergeCell ref="I2:J5"/>
    <mergeCell ref="B3:C3"/>
    <mergeCell ref="B4:C4"/>
    <mergeCell ref="B5:C5"/>
    <mergeCell ref="B6:C6"/>
  </mergeCells>
  <conditionalFormatting sqref="B8:B16">
    <cfRule type="expression" dxfId="41" priority="8" stopIfTrue="1">
      <formula>$C8=4</formula>
    </cfRule>
  </conditionalFormatting>
  <conditionalFormatting sqref="B8:B70">
    <cfRule type="cellIs" dxfId="40" priority="2" operator="equal">
      <formula>3</formula>
    </cfRule>
    <cfRule type="cellIs" dxfId="39" priority="3" operator="equal">
      <formula>2</formula>
    </cfRule>
    <cfRule type="cellIs" dxfId="38" priority="4" operator="equal">
      <formula>1</formula>
    </cfRule>
  </conditionalFormatting>
  <conditionalFormatting sqref="B20">
    <cfRule type="expression" dxfId="37" priority="22" stopIfTrue="1">
      <formula>$B20=4</formula>
    </cfRule>
  </conditionalFormatting>
  <conditionalFormatting sqref="C14">
    <cfRule type="expression" dxfId="36" priority="23" stopIfTrue="1">
      <formula>$B14=4</formula>
    </cfRule>
  </conditionalFormatting>
  <conditionalFormatting sqref="C18">
    <cfRule type="expression" dxfId="35" priority="17" stopIfTrue="1">
      <formula>$B18=4</formula>
    </cfRule>
  </conditionalFormatting>
  <conditionalFormatting sqref="C8:D14 F8:F15 B17:F31 B32:J105 I8:I22 C15:F16 G30:H31">
    <cfRule type="expression" dxfId="34" priority="25" stopIfTrue="1">
      <formula>$B8=4</formula>
    </cfRule>
  </conditionalFormatting>
  <conditionalFormatting sqref="C20:D24">
    <cfRule type="expression" dxfId="33" priority="21" stopIfTrue="1">
      <formula>$B20=4</formula>
    </cfRule>
  </conditionalFormatting>
  <conditionalFormatting sqref="D18:D19">
    <cfRule type="expression" dxfId="32" priority="16" stopIfTrue="1">
      <formula>$B18=4</formula>
    </cfRule>
  </conditionalFormatting>
  <conditionalFormatting sqref="E8:E14">
    <cfRule type="expression" dxfId="31" priority="1" stopIfTrue="1">
      <formula>$C8=4</formula>
    </cfRule>
  </conditionalFormatting>
  <conditionalFormatting sqref="F8:F10 J8:J22 H8:H29 C12:C13">
    <cfRule type="expression" dxfId="30" priority="15" stopIfTrue="1">
      <formula>#REF!=4</formula>
    </cfRule>
  </conditionalFormatting>
  <conditionalFormatting sqref="F12:F13">
    <cfRule type="expression" dxfId="29" priority="14" stopIfTrue="1">
      <formula>#REF!=4</formula>
    </cfRule>
  </conditionalFormatting>
  <conditionalFormatting sqref="F20">
    <cfRule type="expression" dxfId="28" priority="13" stopIfTrue="1">
      <formula>$B20=4</formula>
    </cfRule>
  </conditionalFormatting>
  <conditionalFormatting sqref="F56">
    <cfRule type="expression" dxfId="27" priority="28" stopIfTrue="1">
      <formula>$B56=4</formula>
    </cfRule>
  </conditionalFormatting>
  <conditionalFormatting sqref="G8:G29">
    <cfRule type="expression" dxfId="26" priority="24" stopIfTrue="1">
      <formula>$B8=4</formula>
    </cfRule>
  </conditionalFormatting>
  <conditionalFormatting sqref="G56:G57">
    <cfRule type="expression" dxfId="25" priority="27" stopIfTrue="1">
      <formula>$B56=4</formula>
    </cfRule>
  </conditionalFormatting>
  <conditionalFormatting sqref="I55:I70">
    <cfRule type="expression" dxfId="24" priority="26" stopIfTrue="1">
      <formula>$B55=4</formula>
    </cfRule>
  </conditionalFormatting>
  <conditionalFormatting sqref="I23:J31">
    <cfRule type="expression" dxfId="23" priority="12" stopIfTrue="1">
      <formula>$B23=4</formula>
    </cfRule>
  </conditionalFormatting>
  <pageMargins left="0.25" right="0.25" top="0.75" bottom="0.75" header="0.3" footer="0.3"/>
  <pageSetup paperSize="3" scale="5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3F7D9-D0F8-499D-8804-1AA724D4BFE4}">
  <sheetPr filterMode="1">
    <tabColor theme="9" tint="-0.499984740745262"/>
    <pageSetUpPr fitToPage="1"/>
  </sheetPr>
  <dimension ref="B1:J107"/>
  <sheetViews>
    <sheetView zoomScale="70" zoomScaleNormal="70" workbookViewId="0">
      <selection activeCell="I18" sqref="I18"/>
    </sheetView>
  </sheetViews>
  <sheetFormatPr defaultRowHeight="24.95" customHeight="1" x14ac:dyDescent="0.25"/>
  <cols>
    <col min="1" max="1" width="4.7109375" customWidth="1"/>
    <col min="2" max="3" width="12.7109375" style="1" customWidth="1"/>
    <col min="4" max="4" width="11.7109375" style="1" customWidth="1"/>
    <col min="5" max="5" width="12.7109375" style="1" customWidth="1"/>
    <col min="6" max="6" width="70.42578125" style="2" customWidth="1"/>
    <col min="7" max="7" width="0.140625" style="2" customWidth="1"/>
    <col min="8" max="8" width="12.7109375" style="1" customWidth="1"/>
    <col min="9" max="9" width="19.28515625" style="1" customWidth="1"/>
    <col min="10" max="10" width="72.7109375" style="2" customWidth="1"/>
  </cols>
  <sheetData>
    <row r="1" spans="2:10" ht="24.95" customHeight="1" thickBot="1" x14ac:dyDescent="0.3"/>
    <row r="2" spans="2:10" ht="24.95" customHeight="1" x14ac:dyDescent="0.25">
      <c r="B2" s="170"/>
      <c r="C2" s="171"/>
      <c r="D2" s="172"/>
      <c r="E2" s="173" t="s">
        <v>264</v>
      </c>
      <c r="F2" s="174"/>
      <c r="G2" s="174"/>
      <c r="H2" s="175"/>
      <c r="I2" s="182"/>
      <c r="J2" s="183"/>
    </row>
    <row r="3" spans="2:10" ht="24.95" customHeight="1" x14ac:dyDescent="0.25">
      <c r="B3" s="186"/>
      <c r="C3" s="187"/>
      <c r="D3" s="4">
        <v>1</v>
      </c>
      <c r="E3" s="176"/>
      <c r="F3" s="177"/>
      <c r="G3" s="177"/>
      <c r="H3" s="178"/>
      <c r="I3" s="184"/>
      <c r="J3" s="185"/>
    </row>
    <row r="4" spans="2:10" ht="24.95" customHeight="1" x14ac:dyDescent="0.25">
      <c r="B4" s="188"/>
      <c r="C4" s="189"/>
      <c r="D4" s="5">
        <v>2</v>
      </c>
      <c r="E4" s="176"/>
      <c r="F4" s="177"/>
      <c r="G4" s="177"/>
      <c r="H4" s="178"/>
      <c r="I4" s="184"/>
      <c r="J4" s="185"/>
    </row>
    <row r="5" spans="2:10" ht="24.95" customHeight="1" thickBot="1" x14ac:dyDescent="0.3">
      <c r="B5" s="190"/>
      <c r="C5" s="191"/>
      <c r="D5" s="6">
        <v>3</v>
      </c>
      <c r="E5" s="176"/>
      <c r="F5" s="177"/>
      <c r="G5" s="177"/>
      <c r="H5" s="178"/>
      <c r="I5" s="184"/>
      <c r="J5" s="185"/>
    </row>
    <row r="6" spans="2:10" ht="24.95" customHeight="1" thickBot="1" x14ac:dyDescent="0.3">
      <c r="B6" s="192"/>
      <c r="C6" s="193"/>
      <c r="D6" s="8">
        <v>4</v>
      </c>
      <c r="E6" s="179"/>
      <c r="F6" s="180"/>
      <c r="G6" s="180"/>
      <c r="H6" s="181"/>
      <c r="I6" s="7" t="s">
        <v>1</v>
      </c>
      <c r="J6" s="14">
        <f ca="1">NOW()</f>
        <v>45450.422437152774</v>
      </c>
    </row>
    <row r="7" spans="2:10" s="11" customFormat="1" ht="79.150000000000006" customHeight="1" thickBot="1" x14ac:dyDescent="0.3">
      <c r="B7" s="9" t="s">
        <v>0</v>
      </c>
      <c r="C7" s="10" t="s">
        <v>2</v>
      </c>
      <c r="D7" s="10" t="s">
        <v>3</v>
      </c>
      <c r="E7" s="10" t="s">
        <v>4</v>
      </c>
      <c r="F7" s="10" t="s">
        <v>5</v>
      </c>
      <c r="G7" s="10" t="s">
        <v>6</v>
      </c>
      <c r="H7" s="10" t="s">
        <v>7</v>
      </c>
      <c r="I7" s="10" t="s">
        <v>8</v>
      </c>
      <c r="J7" s="15" t="s">
        <v>9</v>
      </c>
    </row>
    <row r="8" spans="2:10" s="3" customFormat="1" ht="24.95" hidden="1" customHeight="1" x14ac:dyDescent="0.25">
      <c r="B8" s="38">
        <v>4</v>
      </c>
      <c r="C8" s="39">
        <v>45337</v>
      </c>
      <c r="D8" s="39">
        <v>45351</v>
      </c>
      <c r="E8" s="40" t="s">
        <v>240</v>
      </c>
      <c r="F8" s="68" t="s">
        <v>236</v>
      </c>
      <c r="G8" s="69"/>
      <c r="H8" s="41"/>
      <c r="I8" s="70" t="s">
        <v>235</v>
      </c>
      <c r="J8" s="42"/>
    </row>
    <row r="9" spans="2:10" s="3" customFormat="1" ht="24.95" hidden="1" customHeight="1" x14ac:dyDescent="0.25">
      <c r="B9" s="43">
        <v>4</v>
      </c>
      <c r="C9" s="32">
        <v>45337</v>
      </c>
      <c r="D9" s="32">
        <v>45351</v>
      </c>
      <c r="E9" s="33" t="s">
        <v>13</v>
      </c>
      <c r="F9" s="71" t="s">
        <v>237</v>
      </c>
      <c r="G9" s="72"/>
      <c r="H9" s="41"/>
      <c r="I9" s="73" t="s">
        <v>13</v>
      </c>
      <c r="J9" s="42"/>
    </row>
    <row r="10" spans="2:10" s="3" customFormat="1" ht="127.15" customHeight="1" x14ac:dyDescent="0.25">
      <c r="B10" s="16">
        <v>3</v>
      </c>
      <c r="C10" s="18">
        <v>45337</v>
      </c>
      <c r="D10" s="19"/>
      <c r="E10" s="19" t="s">
        <v>153</v>
      </c>
      <c r="F10" s="47" t="s">
        <v>238</v>
      </c>
      <c r="G10" s="46"/>
      <c r="H10" s="41">
        <v>45478</v>
      </c>
      <c r="I10" s="19" t="s">
        <v>239</v>
      </c>
      <c r="J10" s="42" t="s">
        <v>752</v>
      </c>
    </row>
    <row r="11" spans="2:10" s="3" customFormat="1" ht="151.5" hidden="1" customHeight="1" x14ac:dyDescent="0.25">
      <c r="B11" s="16">
        <v>4</v>
      </c>
      <c r="C11" s="22">
        <v>45337</v>
      </c>
      <c r="D11" s="22">
        <v>45400</v>
      </c>
      <c r="E11" s="23" t="s">
        <v>241</v>
      </c>
      <c r="F11" s="24" t="s">
        <v>593</v>
      </c>
      <c r="G11" s="48"/>
      <c r="H11" s="41">
        <v>45376</v>
      </c>
      <c r="I11" s="25" t="s">
        <v>267</v>
      </c>
      <c r="J11" s="49" t="s">
        <v>594</v>
      </c>
    </row>
    <row r="12" spans="2:10" s="3" customFormat="1" ht="35.25" hidden="1" customHeight="1" x14ac:dyDescent="0.25">
      <c r="B12" s="16">
        <v>4</v>
      </c>
      <c r="C12" s="22">
        <v>45300</v>
      </c>
      <c r="D12" s="22">
        <v>45351</v>
      </c>
      <c r="E12" s="23" t="s">
        <v>153</v>
      </c>
      <c r="F12" s="24" t="s">
        <v>118</v>
      </c>
      <c r="G12" s="50"/>
      <c r="H12" s="41"/>
      <c r="I12" s="25"/>
      <c r="J12" s="21"/>
    </row>
    <row r="13" spans="2:10" s="3" customFormat="1" ht="47.25" hidden="1" x14ac:dyDescent="0.25">
      <c r="B13" s="16">
        <v>4</v>
      </c>
      <c r="C13" s="22">
        <v>45320</v>
      </c>
      <c r="D13" s="22">
        <v>45365</v>
      </c>
      <c r="E13" s="23" t="s">
        <v>153</v>
      </c>
      <c r="F13" s="24" t="s">
        <v>201</v>
      </c>
      <c r="G13" s="24"/>
      <c r="H13" s="26"/>
      <c r="I13" s="25"/>
      <c r="J13" s="21" t="s">
        <v>268</v>
      </c>
    </row>
    <row r="14" spans="2:10" ht="63" hidden="1" x14ac:dyDescent="0.25">
      <c r="B14" s="16">
        <v>4</v>
      </c>
      <c r="C14" s="22">
        <v>45344</v>
      </c>
      <c r="D14" s="22">
        <v>45365</v>
      </c>
      <c r="E14" s="55" t="s">
        <v>153</v>
      </c>
      <c r="F14" s="56" t="s">
        <v>265</v>
      </c>
      <c r="G14" s="57"/>
      <c r="H14" s="53">
        <v>45364</v>
      </c>
      <c r="I14" s="58" t="s">
        <v>266</v>
      </c>
      <c r="J14" s="42" t="s">
        <v>328</v>
      </c>
    </row>
    <row r="15" spans="2:10" ht="24.95" hidden="1" customHeight="1" x14ac:dyDescent="0.25">
      <c r="B15" s="16">
        <v>4</v>
      </c>
      <c r="C15" s="22">
        <v>45350</v>
      </c>
      <c r="D15" s="59"/>
      <c r="E15" s="37" t="s">
        <v>93</v>
      </c>
      <c r="F15" s="24" t="s">
        <v>329</v>
      </c>
      <c r="G15" s="50"/>
      <c r="H15" s="41"/>
      <c r="I15" s="60"/>
      <c r="J15" s="42"/>
    </row>
    <row r="16" spans="2:10" ht="24.95" hidden="1" customHeight="1" x14ac:dyDescent="0.25">
      <c r="B16" s="16">
        <v>4</v>
      </c>
      <c r="C16" s="22">
        <v>45351</v>
      </c>
      <c r="D16" s="22">
        <v>45365</v>
      </c>
      <c r="E16" s="36" t="s">
        <v>300</v>
      </c>
      <c r="F16" s="61" t="s">
        <v>301</v>
      </c>
      <c r="G16" s="50"/>
      <c r="H16" s="41">
        <v>45358</v>
      </c>
      <c r="I16" s="25" t="s">
        <v>266</v>
      </c>
      <c r="J16" s="42" t="s">
        <v>330</v>
      </c>
    </row>
    <row r="17" spans="2:10" ht="24.95" hidden="1" customHeight="1" x14ac:dyDescent="0.25">
      <c r="B17" s="16">
        <v>4</v>
      </c>
      <c r="C17" s="22">
        <v>45351</v>
      </c>
      <c r="D17" s="22">
        <v>45372</v>
      </c>
      <c r="E17" s="23" t="s">
        <v>300</v>
      </c>
      <c r="F17" s="24" t="s">
        <v>302</v>
      </c>
      <c r="G17" s="50"/>
      <c r="H17" s="41"/>
      <c r="I17" s="25" t="s">
        <v>266</v>
      </c>
      <c r="J17" s="42" t="s">
        <v>373</v>
      </c>
    </row>
    <row r="18" spans="2:10" ht="24.95" hidden="1" customHeight="1" x14ac:dyDescent="0.25">
      <c r="B18" s="16">
        <v>4</v>
      </c>
      <c r="C18" s="22">
        <v>45351</v>
      </c>
      <c r="D18" s="22">
        <v>45358</v>
      </c>
      <c r="E18" s="23" t="s">
        <v>13</v>
      </c>
      <c r="F18" s="24" t="s">
        <v>303</v>
      </c>
      <c r="G18" s="50" t="s">
        <v>304</v>
      </c>
      <c r="H18" s="41"/>
      <c r="I18" s="25"/>
      <c r="J18" s="62"/>
    </row>
    <row r="19" spans="2:10" ht="24.95" hidden="1" customHeight="1" x14ac:dyDescent="0.25">
      <c r="B19" s="16"/>
      <c r="C19" s="22"/>
      <c r="D19" s="22"/>
      <c r="E19" s="23"/>
      <c r="F19" s="20"/>
      <c r="G19" s="50"/>
      <c r="H19" s="41"/>
      <c r="I19" s="25"/>
      <c r="J19" s="63"/>
    </row>
    <row r="20" spans="2:10" ht="61.5" hidden="1" customHeight="1" x14ac:dyDescent="0.25">
      <c r="B20" s="16">
        <v>4</v>
      </c>
      <c r="C20" s="22">
        <v>45372</v>
      </c>
      <c r="D20" s="22">
        <v>45407</v>
      </c>
      <c r="E20" s="23" t="s">
        <v>531</v>
      </c>
      <c r="F20" s="24" t="s">
        <v>438</v>
      </c>
      <c r="G20" s="50"/>
      <c r="H20" s="41">
        <v>45386</v>
      </c>
      <c r="I20" s="25" t="s">
        <v>234</v>
      </c>
      <c r="J20" s="64" t="s">
        <v>595</v>
      </c>
    </row>
    <row r="21" spans="2:10" ht="45" hidden="1" customHeight="1" x14ac:dyDescent="0.25">
      <c r="B21" s="16">
        <v>4</v>
      </c>
      <c r="C21" s="22">
        <v>45379</v>
      </c>
      <c r="D21" s="22">
        <v>45386</v>
      </c>
      <c r="E21" s="23" t="s">
        <v>153</v>
      </c>
      <c r="F21" s="24" t="s">
        <v>497</v>
      </c>
      <c r="G21" s="50"/>
      <c r="H21" s="41"/>
      <c r="I21" s="25" t="s">
        <v>266</v>
      </c>
      <c r="J21" s="42" t="s">
        <v>498</v>
      </c>
    </row>
    <row r="22" spans="2:10" ht="99.75" hidden="1" customHeight="1" x14ac:dyDescent="0.25">
      <c r="B22" s="16">
        <v>4</v>
      </c>
      <c r="C22" s="22">
        <v>45385</v>
      </c>
      <c r="D22" s="22">
        <v>45414</v>
      </c>
      <c r="E22" s="23" t="s">
        <v>31</v>
      </c>
      <c r="F22" s="24" t="s">
        <v>517</v>
      </c>
      <c r="G22" s="50"/>
      <c r="H22" s="41"/>
      <c r="I22" s="25" t="s">
        <v>266</v>
      </c>
      <c r="J22" s="21" t="s">
        <v>629</v>
      </c>
    </row>
    <row r="23" spans="2:10" ht="40.5" hidden="1" customHeight="1" x14ac:dyDescent="0.25">
      <c r="B23" s="16">
        <v>4</v>
      </c>
      <c r="C23" s="22">
        <v>45386</v>
      </c>
      <c r="D23" s="22">
        <v>45393</v>
      </c>
      <c r="E23" s="23" t="s">
        <v>128</v>
      </c>
      <c r="F23" s="24" t="s">
        <v>529</v>
      </c>
      <c r="G23" s="50"/>
      <c r="H23" s="41"/>
      <c r="I23" s="25"/>
      <c r="J23" s="21"/>
    </row>
    <row r="24" spans="2:10" ht="72" hidden="1" customHeight="1" x14ac:dyDescent="0.25">
      <c r="B24" s="16">
        <v>4</v>
      </c>
      <c r="C24" s="22">
        <v>45407</v>
      </c>
      <c r="D24" s="22">
        <v>45428</v>
      </c>
      <c r="E24" s="23" t="s">
        <v>531</v>
      </c>
      <c r="F24" s="24" t="s">
        <v>678</v>
      </c>
      <c r="G24" s="24"/>
      <c r="H24" s="41"/>
      <c r="I24" s="25" t="s">
        <v>234</v>
      </c>
      <c r="J24" s="21" t="s">
        <v>675</v>
      </c>
    </row>
    <row r="25" spans="2:10" ht="45" hidden="1" customHeight="1" x14ac:dyDescent="0.25">
      <c r="B25" s="16">
        <v>4</v>
      </c>
      <c r="C25" s="22">
        <v>45407</v>
      </c>
      <c r="D25" s="22">
        <v>45428</v>
      </c>
      <c r="E25" s="23" t="s">
        <v>531</v>
      </c>
      <c r="F25" s="24" t="s">
        <v>677</v>
      </c>
      <c r="G25" s="24"/>
      <c r="H25" s="41"/>
      <c r="I25" s="25" t="s">
        <v>234</v>
      </c>
      <c r="J25" s="21" t="s">
        <v>676</v>
      </c>
    </row>
    <row r="26" spans="2:10" ht="45" hidden="1" customHeight="1" x14ac:dyDescent="0.25">
      <c r="B26" s="16">
        <v>4</v>
      </c>
      <c r="C26" s="22">
        <v>45407</v>
      </c>
      <c r="D26" s="22">
        <v>45421</v>
      </c>
      <c r="E26" s="23" t="s">
        <v>531</v>
      </c>
      <c r="F26" s="24" t="s">
        <v>630</v>
      </c>
      <c r="G26" s="24"/>
      <c r="H26" s="41"/>
      <c r="I26" s="25" t="s">
        <v>234</v>
      </c>
      <c r="J26" s="21" t="s">
        <v>656</v>
      </c>
    </row>
    <row r="27" spans="2:10" ht="61.5" hidden="1" customHeight="1" x14ac:dyDescent="0.25">
      <c r="B27" s="16">
        <v>4</v>
      </c>
      <c r="C27" s="22">
        <v>45407</v>
      </c>
      <c r="D27" s="22">
        <v>45414</v>
      </c>
      <c r="E27" s="23" t="s">
        <v>128</v>
      </c>
      <c r="F27" s="24" t="s">
        <v>631</v>
      </c>
      <c r="G27" s="24"/>
      <c r="H27" s="41"/>
      <c r="I27" s="25" t="s">
        <v>234</v>
      </c>
      <c r="J27" s="21" t="s">
        <v>632</v>
      </c>
    </row>
    <row r="28" spans="2:10" ht="30" hidden="1" customHeight="1" x14ac:dyDescent="0.25">
      <c r="B28" s="16">
        <v>4</v>
      </c>
      <c r="C28" s="22">
        <v>45407</v>
      </c>
      <c r="D28" s="22">
        <v>45414</v>
      </c>
      <c r="E28" s="23" t="s">
        <v>128</v>
      </c>
      <c r="F28" s="24" t="s">
        <v>633</v>
      </c>
      <c r="G28" s="24"/>
      <c r="H28" s="41"/>
      <c r="I28" s="25"/>
      <c r="J28" s="21"/>
    </row>
    <row r="29" spans="2:10" ht="77.25" hidden="1" customHeight="1" x14ac:dyDescent="0.25">
      <c r="B29" s="16">
        <v>4</v>
      </c>
      <c r="C29" s="22">
        <v>45407</v>
      </c>
      <c r="D29" s="22">
        <v>45421</v>
      </c>
      <c r="E29" s="23" t="s">
        <v>153</v>
      </c>
      <c r="F29" s="24" t="s">
        <v>634</v>
      </c>
      <c r="G29" s="24"/>
      <c r="H29" s="26"/>
      <c r="I29" s="25" t="s">
        <v>266</v>
      </c>
      <c r="J29" s="21" t="s">
        <v>657</v>
      </c>
    </row>
    <row r="30" spans="2:10" ht="39.75" customHeight="1" x14ac:dyDescent="0.25">
      <c r="B30" s="16"/>
      <c r="C30" s="22"/>
      <c r="D30" s="22"/>
      <c r="E30" s="23"/>
      <c r="F30" s="24"/>
      <c r="G30" s="24"/>
      <c r="H30" s="26"/>
      <c r="I30" s="25"/>
      <c r="J30" s="21"/>
    </row>
    <row r="31" spans="2:10" ht="41.25" customHeight="1" x14ac:dyDescent="0.25">
      <c r="B31" s="16"/>
      <c r="C31" s="32"/>
      <c r="D31" s="32"/>
      <c r="E31" s="33"/>
      <c r="F31" s="24"/>
      <c r="G31" s="24"/>
      <c r="H31" s="26"/>
      <c r="I31" s="25"/>
      <c r="J31" s="21"/>
    </row>
    <row r="32" spans="2:10" ht="24.95" customHeight="1" x14ac:dyDescent="0.25">
      <c r="B32" s="16"/>
      <c r="C32" s="22"/>
      <c r="D32" s="22"/>
      <c r="E32" s="23"/>
      <c r="F32" s="24"/>
      <c r="G32" s="24"/>
      <c r="H32" s="26"/>
      <c r="I32" s="25"/>
      <c r="J32" s="21"/>
    </row>
    <row r="33" spans="2:10" ht="24.95" customHeight="1" x14ac:dyDescent="0.25">
      <c r="B33" s="16"/>
      <c r="C33" s="22"/>
      <c r="D33" s="34"/>
      <c r="E33" s="65"/>
      <c r="F33" s="24"/>
      <c r="G33" s="24"/>
      <c r="H33" s="26"/>
      <c r="I33" s="25"/>
      <c r="J33" s="21"/>
    </row>
    <row r="34" spans="2:10" ht="24.95" customHeight="1" x14ac:dyDescent="0.25">
      <c r="B34" s="16"/>
      <c r="C34" s="22"/>
      <c r="D34" s="22"/>
      <c r="E34" s="23"/>
      <c r="F34" s="24"/>
      <c r="G34" s="24"/>
      <c r="H34" s="26"/>
      <c r="I34" s="25"/>
      <c r="J34" s="21"/>
    </row>
    <row r="35" spans="2:10" ht="24.95" customHeight="1" x14ac:dyDescent="0.25">
      <c r="B35" s="16"/>
      <c r="C35" s="22"/>
      <c r="D35" s="22"/>
      <c r="E35" s="23"/>
      <c r="F35" s="24"/>
      <c r="G35" s="24"/>
      <c r="H35" s="26"/>
      <c r="I35" s="25"/>
      <c r="J35" s="21"/>
    </row>
    <row r="36" spans="2:10" ht="24.95" customHeight="1" x14ac:dyDescent="0.25">
      <c r="B36" s="16"/>
      <c r="C36" s="22"/>
      <c r="D36" s="22"/>
      <c r="E36" s="23"/>
      <c r="F36" s="24"/>
      <c r="G36" s="24"/>
      <c r="H36" s="26"/>
      <c r="I36" s="25"/>
      <c r="J36" s="21"/>
    </row>
    <row r="37" spans="2:10" ht="24.95" customHeight="1" x14ac:dyDescent="0.25">
      <c r="B37" s="16"/>
      <c r="C37" s="22"/>
      <c r="D37" s="22"/>
      <c r="E37" s="23"/>
      <c r="F37" s="24"/>
      <c r="G37" s="24"/>
      <c r="H37" s="26"/>
      <c r="I37" s="25"/>
      <c r="J37" s="21"/>
    </row>
    <row r="38" spans="2:10" ht="24.95" customHeight="1" x14ac:dyDescent="0.25">
      <c r="B38" s="16"/>
      <c r="C38" s="22"/>
      <c r="D38" s="22"/>
      <c r="E38" s="23"/>
      <c r="F38" s="24"/>
      <c r="G38" s="24"/>
      <c r="H38" s="26"/>
      <c r="I38" s="25"/>
      <c r="J38" s="21"/>
    </row>
    <row r="39" spans="2:10" ht="24.95" customHeight="1" x14ac:dyDescent="0.25">
      <c r="B39" s="16"/>
      <c r="C39" s="22"/>
      <c r="D39" s="22"/>
      <c r="E39" s="23"/>
      <c r="F39" s="35"/>
      <c r="G39" s="24"/>
      <c r="H39" s="26"/>
      <c r="I39" s="25"/>
      <c r="J39" s="80"/>
    </row>
    <row r="40" spans="2:10" ht="24.95" customHeight="1" x14ac:dyDescent="0.25">
      <c r="B40" s="16"/>
      <c r="C40" s="22"/>
      <c r="D40" s="22"/>
      <c r="E40" s="23"/>
      <c r="F40" s="35"/>
      <c r="G40" s="24"/>
      <c r="H40" s="26"/>
      <c r="I40" s="25"/>
      <c r="J40" s="81"/>
    </row>
    <row r="41" spans="2:10" ht="24.95" customHeight="1" x14ac:dyDescent="0.25">
      <c r="B41" s="16"/>
      <c r="C41" s="22"/>
      <c r="D41" s="22"/>
      <c r="E41" s="23"/>
      <c r="F41" s="24"/>
      <c r="G41" s="24"/>
      <c r="H41" s="26"/>
      <c r="I41" s="25"/>
      <c r="J41" s="21"/>
    </row>
    <row r="42" spans="2:10" ht="24.95" customHeight="1" x14ac:dyDescent="0.25">
      <c r="B42" s="16"/>
      <c r="C42" s="22"/>
      <c r="D42" s="22"/>
      <c r="E42" s="23"/>
      <c r="F42" s="24"/>
      <c r="G42" s="24"/>
      <c r="H42" s="26"/>
      <c r="I42" s="25"/>
      <c r="J42" s="21"/>
    </row>
    <row r="43" spans="2:10" ht="24.95" customHeight="1" x14ac:dyDescent="0.25">
      <c r="B43" s="16"/>
      <c r="C43" s="22"/>
      <c r="D43" s="22"/>
      <c r="E43" s="23"/>
      <c r="F43" s="24"/>
      <c r="G43" s="24"/>
      <c r="H43" s="26"/>
      <c r="I43" s="25"/>
      <c r="J43" s="21"/>
    </row>
    <row r="44" spans="2:10" ht="24.95" customHeight="1" x14ac:dyDescent="0.25">
      <c r="B44" s="16"/>
      <c r="C44" s="22"/>
      <c r="D44" s="22"/>
      <c r="E44" s="23"/>
      <c r="F44" s="24"/>
      <c r="G44" s="24"/>
      <c r="H44" s="26"/>
      <c r="I44" s="25"/>
      <c r="J44" s="21"/>
    </row>
    <row r="45" spans="2:10" ht="24.95" customHeight="1" x14ac:dyDescent="0.25">
      <c r="B45" s="16"/>
      <c r="C45" s="22"/>
      <c r="D45" s="22"/>
      <c r="E45" s="23"/>
      <c r="F45" s="24"/>
      <c r="G45" s="24"/>
      <c r="H45" s="26"/>
      <c r="I45" s="25"/>
      <c r="J45" s="21"/>
    </row>
    <row r="46" spans="2:10" ht="24.95" customHeight="1" x14ac:dyDescent="0.25">
      <c r="B46" s="16"/>
      <c r="C46" s="22"/>
      <c r="D46" s="22"/>
      <c r="E46" s="23"/>
      <c r="F46" s="24"/>
      <c r="G46" s="24"/>
      <c r="H46" s="26"/>
      <c r="I46" s="25"/>
      <c r="J46" s="21"/>
    </row>
    <row r="47" spans="2:10" ht="24.95" customHeight="1" x14ac:dyDescent="0.25">
      <c r="B47" s="16"/>
      <c r="C47" s="22"/>
      <c r="D47" s="22"/>
      <c r="E47" s="23"/>
      <c r="F47" s="24"/>
      <c r="G47" s="24"/>
      <c r="H47" s="26"/>
      <c r="I47" s="25"/>
      <c r="J47" s="21"/>
    </row>
    <row r="48" spans="2:10" ht="24.95" customHeight="1" x14ac:dyDescent="0.25">
      <c r="B48" s="16"/>
      <c r="C48" s="22"/>
      <c r="D48" s="22"/>
      <c r="E48" s="23"/>
      <c r="F48" s="24"/>
      <c r="G48" s="24"/>
      <c r="H48" s="26"/>
      <c r="I48" s="25"/>
      <c r="J48" s="21"/>
    </row>
    <row r="49" spans="2:10" ht="24.95" customHeight="1" x14ac:dyDescent="0.25">
      <c r="B49" s="16"/>
      <c r="C49" s="22"/>
      <c r="D49" s="22"/>
      <c r="E49" s="23"/>
      <c r="F49" s="24"/>
      <c r="G49" s="24"/>
      <c r="H49" s="26"/>
      <c r="I49" s="25"/>
      <c r="J49" s="21"/>
    </row>
    <row r="50" spans="2:10" ht="24.95" customHeight="1" x14ac:dyDescent="0.25">
      <c r="B50" s="16"/>
      <c r="C50" s="22"/>
      <c r="D50" s="22"/>
      <c r="E50" s="23"/>
      <c r="F50" s="24"/>
      <c r="G50" s="24"/>
      <c r="H50" s="26"/>
      <c r="I50" s="25"/>
      <c r="J50" s="21"/>
    </row>
    <row r="51" spans="2:10" ht="24.95" customHeight="1" x14ac:dyDescent="0.25">
      <c r="B51" s="16"/>
      <c r="C51" s="22"/>
      <c r="D51" s="22"/>
      <c r="E51" s="23"/>
      <c r="F51" s="24"/>
      <c r="G51" s="24"/>
      <c r="H51" s="26"/>
      <c r="I51" s="25"/>
      <c r="J51" s="21"/>
    </row>
    <row r="52" spans="2:10" ht="24.95" customHeight="1" x14ac:dyDescent="0.25">
      <c r="B52" s="16"/>
      <c r="C52" s="22"/>
      <c r="D52" s="22"/>
      <c r="E52" s="23"/>
      <c r="F52" s="20"/>
      <c r="G52" s="20"/>
      <c r="H52" s="26"/>
      <c r="I52" s="25"/>
      <c r="J52" s="27"/>
    </row>
    <row r="53" spans="2:10" ht="24.95" customHeight="1" x14ac:dyDescent="0.25">
      <c r="B53" s="16"/>
      <c r="C53" s="22"/>
      <c r="D53" s="22"/>
      <c r="E53" s="23"/>
      <c r="F53" s="24"/>
      <c r="G53" s="20"/>
      <c r="H53" s="26"/>
      <c r="I53" s="25"/>
      <c r="J53" s="21"/>
    </row>
    <row r="54" spans="2:10" ht="24.95" customHeight="1" x14ac:dyDescent="0.25">
      <c r="B54" s="16"/>
      <c r="C54" s="22"/>
      <c r="D54" s="22"/>
      <c r="E54" s="23"/>
      <c r="F54" s="20"/>
      <c r="G54" s="66"/>
      <c r="H54" s="26"/>
      <c r="I54" s="25"/>
      <c r="J54" s="21"/>
    </row>
    <row r="55" spans="2:10" ht="24.95" customHeight="1" x14ac:dyDescent="0.25">
      <c r="B55" s="16"/>
      <c r="C55" s="22"/>
      <c r="D55" s="22"/>
      <c r="E55" s="23"/>
      <c r="F55" s="24"/>
      <c r="G55" s="20"/>
      <c r="H55" s="67"/>
      <c r="I55" s="25"/>
      <c r="J55" s="21"/>
    </row>
    <row r="56" spans="2:10" ht="24.95" customHeight="1" x14ac:dyDescent="0.25">
      <c r="B56" s="16"/>
      <c r="C56" s="22"/>
      <c r="D56" s="22"/>
      <c r="E56" s="23"/>
      <c r="F56" s="24"/>
      <c r="G56" s="20"/>
      <c r="H56" s="67"/>
      <c r="I56" s="25"/>
      <c r="J56" s="27"/>
    </row>
    <row r="57" spans="2:10" ht="24.95" customHeight="1" x14ac:dyDescent="0.25">
      <c r="B57" s="16"/>
      <c r="C57" s="22"/>
      <c r="D57" s="22"/>
      <c r="E57" s="23"/>
      <c r="F57" s="24"/>
      <c r="G57" s="20"/>
      <c r="H57" s="67"/>
      <c r="I57" s="25"/>
      <c r="J57" s="21"/>
    </row>
    <row r="58" spans="2:10" ht="24.95" customHeight="1" x14ac:dyDescent="0.25">
      <c r="B58" s="16"/>
      <c r="C58" s="22"/>
      <c r="D58" s="22"/>
      <c r="E58" s="22"/>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16"/>
      <c r="C69" s="22"/>
      <c r="D69" s="22"/>
      <c r="E69" s="22"/>
      <c r="F69" s="24"/>
      <c r="G69" s="20"/>
      <c r="H69" s="67"/>
      <c r="I69" s="25"/>
      <c r="J69" s="21"/>
    </row>
    <row r="70" spans="2:10" ht="24.95" customHeight="1" x14ac:dyDescent="0.25">
      <c r="B70" s="82"/>
      <c r="C70" s="19"/>
      <c r="D70" s="19"/>
      <c r="E70" s="19"/>
      <c r="F70" s="20"/>
      <c r="G70" s="20"/>
      <c r="H70" s="17"/>
      <c r="I70" s="17"/>
      <c r="J70" s="27"/>
    </row>
    <row r="71" spans="2:10" ht="24.95" customHeight="1" x14ac:dyDescent="0.25">
      <c r="B71" s="82"/>
      <c r="C71" s="19"/>
      <c r="D71" s="19"/>
      <c r="E71" s="19"/>
      <c r="F71" s="20"/>
      <c r="G71" s="20"/>
      <c r="H71" s="17"/>
      <c r="I71" s="17"/>
      <c r="J71" s="27"/>
    </row>
    <row r="72" spans="2:10" ht="24.95" customHeight="1" x14ac:dyDescent="0.25">
      <c r="B72" s="82"/>
      <c r="C72" s="19"/>
      <c r="D72" s="19"/>
      <c r="E72" s="19"/>
      <c r="F72" s="20"/>
      <c r="G72" s="20"/>
      <c r="H72" s="17"/>
      <c r="I72" s="17"/>
      <c r="J72" s="27"/>
    </row>
    <row r="73" spans="2:10" ht="24.95" customHeight="1" x14ac:dyDescent="0.25">
      <c r="B73" s="82"/>
      <c r="C73" s="19"/>
      <c r="D73" s="19"/>
      <c r="E73" s="19"/>
      <c r="F73" s="20"/>
      <c r="G73" s="20"/>
      <c r="H73" s="17"/>
      <c r="I73" s="17"/>
      <c r="J73" s="27"/>
    </row>
    <row r="74" spans="2:10" ht="24.95" customHeight="1" x14ac:dyDescent="0.25">
      <c r="B74" s="82"/>
      <c r="C74" s="19"/>
      <c r="D74" s="19"/>
      <c r="E74" s="19"/>
      <c r="F74" s="20"/>
      <c r="G74" s="20"/>
      <c r="H74" s="17"/>
      <c r="I74" s="17"/>
      <c r="J74" s="27"/>
    </row>
    <row r="75" spans="2:10" ht="24.95" customHeight="1" x14ac:dyDescent="0.25">
      <c r="B75" s="82"/>
      <c r="C75" s="19"/>
      <c r="D75" s="19"/>
      <c r="E75" s="19"/>
      <c r="F75" s="20"/>
      <c r="G75" s="20"/>
      <c r="H75" s="17"/>
      <c r="I75" s="17"/>
      <c r="J75" s="27"/>
    </row>
    <row r="76" spans="2:10" ht="24.95" customHeight="1" x14ac:dyDescent="0.25">
      <c r="B76" s="82"/>
      <c r="C76" s="19"/>
      <c r="D76" s="19"/>
      <c r="E76" s="19"/>
      <c r="F76" s="20"/>
      <c r="G76" s="20"/>
      <c r="H76" s="17"/>
      <c r="I76" s="17"/>
      <c r="J76" s="27"/>
    </row>
    <row r="77" spans="2:10" ht="24.95" customHeight="1" x14ac:dyDescent="0.25">
      <c r="B77" s="82"/>
      <c r="C77" s="19"/>
      <c r="D77" s="19"/>
      <c r="E77" s="19"/>
      <c r="F77" s="20"/>
      <c r="G77" s="20"/>
      <c r="H77" s="17"/>
      <c r="I77" s="17"/>
      <c r="J77" s="27"/>
    </row>
    <row r="78" spans="2:10" ht="24.95" customHeight="1" x14ac:dyDescent="0.25">
      <c r="B78" s="82"/>
      <c r="C78" s="19"/>
      <c r="D78" s="19"/>
      <c r="E78" s="19"/>
      <c r="F78" s="20"/>
      <c r="G78" s="20"/>
      <c r="H78" s="17"/>
      <c r="I78" s="17"/>
      <c r="J78" s="27"/>
    </row>
    <row r="79" spans="2:10" ht="24.95" customHeight="1" x14ac:dyDescent="0.25">
      <c r="B79" s="82"/>
      <c r="C79" s="19"/>
      <c r="D79" s="19"/>
      <c r="E79" s="19"/>
      <c r="F79" s="20"/>
      <c r="G79" s="20"/>
      <c r="H79" s="17"/>
      <c r="I79" s="17"/>
      <c r="J79" s="27"/>
    </row>
    <row r="80" spans="2:10" ht="24.95" customHeight="1" x14ac:dyDescent="0.25">
      <c r="B80" s="82"/>
      <c r="C80" s="19"/>
      <c r="D80" s="19"/>
      <c r="E80" s="19"/>
      <c r="F80" s="20"/>
      <c r="G80" s="20"/>
      <c r="H80" s="17"/>
      <c r="I80" s="17"/>
      <c r="J80" s="27"/>
    </row>
    <row r="81" spans="2:10" ht="24.95" customHeight="1" x14ac:dyDescent="0.25">
      <c r="B81" s="82"/>
      <c r="C81" s="19"/>
      <c r="D81" s="19"/>
      <c r="E81" s="19"/>
      <c r="F81" s="20"/>
      <c r="G81" s="20"/>
      <c r="H81" s="17"/>
      <c r="I81" s="17"/>
      <c r="J81" s="27"/>
    </row>
    <row r="82" spans="2:10" ht="24.95" customHeight="1" x14ac:dyDescent="0.25">
      <c r="B82" s="82"/>
      <c r="C82" s="19"/>
      <c r="D82" s="19"/>
      <c r="E82" s="19"/>
      <c r="F82" s="20"/>
      <c r="G82" s="20"/>
      <c r="H82" s="17"/>
      <c r="I82" s="17"/>
      <c r="J82" s="27"/>
    </row>
    <row r="83" spans="2:10" ht="24.95" customHeight="1" x14ac:dyDescent="0.25">
      <c r="B83" s="82"/>
      <c r="C83" s="19"/>
      <c r="D83" s="19"/>
      <c r="E83" s="19"/>
      <c r="F83" s="20"/>
      <c r="G83" s="20"/>
      <c r="H83" s="17"/>
      <c r="I83" s="17"/>
      <c r="J83" s="27"/>
    </row>
    <row r="84" spans="2:10" ht="24.95" customHeight="1" x14ac:dyDescent="0.25">
      <c r="B84" s="82"/>
      <c r="C84" s="19"/>
      <c r="D84" s="19"/>
      <c r="E84" s="19"/>
      <c r="F84" s="20"/>
      <c r="G84" s="20"/>
      <c r="H84" s="17"/>
      <c r="I84" s="17"/>
      <c r="J84" s="27"/>
    </row>
    <row r="85" spans="2:10" ht="24.95" customHeight="1" x14ac:dyDescent="0.25">
      <c r="B85" s="82"/>
      <c r="C85" s="19"/>
      <c r="D85" s="19"/>
      <c r="E85" s="19"/>
      <c r="F85" s="20"/>
      <c r="G85" s="20"/>
      <c r="H85" s="17"/>
      <c r="I85" s="17"/>
      <c r="J85" s="27"/>
    </row>
    <row r="86" spans="2:10" ht="24.95" customHeight="1" x14ac:dyDescent="0.25">
      <c r="B86" s="82"/>
      <c r="C86" s="19"/>
      <c r="D86" s="19"/>
      <c r="E86" s="19"/>
      <c r="F86" s="20"/>
      <c r="G86" s="20"/>
      <c r="H86" s="17"/>
      <c r="I86" s="17"/>
      <c r="J86" s="27"/>
    </row>
    <row r="87" spans="2:10" ht="24.95" customHeight="1" x14ac:dyDescent="0.25">
      <c r="B87" s="82"/>
      <c r="C87" s="19"/>
      <c r="D87" s="19"/>
      <c r="E87" s="19"/>
      <c r="F87" s="20"/>
      <c r="G87" s="20"/>
      <c r="H87" s="17"/>
      <c r="I87" s="17"/>
      <c r="J87" s="27"/>
    </row>
    <row r="88" spans="2:10" ht="24.95" customHeight="1" x14ac:dyDescent="0.25">
      <c r="B88" s="82"/>
      <c r="C88" s="19"/>
      <c r="D88" s="19"/>
      <c r="E88" s="19"/>
      <c r="F88" s="20"/>
      <c r="G88" s="20"/>
      <c r="H88" s="17"/>
      <c r="I88" s="17"/>
      <c r="J88" s="27"/>
    </row>
    <row r="89" spans="2:10" ht="24.95" customHeight="1" x14ac:dyDescent="0.25">
      <c r="B89" s="82"/>
      <c r="C89" s="19"/>
      <c r="D89" s="19"/>
      <c r="E89" s="19"/>
      <c r="F89" s="20"/>
      <c r="G89" s="20"/>
      <c r="H89" s="17"/>
      <c r="I89" s="17"/>
      <c r="J89" s="27"/>
    </row>
    <row r="90" spans="2:10" ht="24.95" customHeight="1" x14ac:dyDescent="0.25">
      <c r="B90" s="82"/>
      <c r="C90" s="19"/>
      <c r="D90" s="19"/>
      <c r="E90" s="19"/>
      <c r="F90" s="20"/>
      <c r="G90" s="20"/>
      <c r="H90" s="17"/>
      <c r="I90" s="17"/>
      <c r="J90" s="27"/>
    </row>
    <row r="91" spans="2:10" ht="24.95" customHeight="1" x14ac:dyDescent="0.25">
      <c r="B91" s="82"/>
      <c r="C91" s="19"/>
      <c r="D91" s="19"/>
      <c r="E91" s="19"/>
      <c r="F91" s="20"/>
      <c r="G91" s="20"/>
      <c r="H91" s="17"/>
      <c r="I91" s="17"/>
      <c r="J91" s="27"/>
    </row>
    <row r="92" spans="2:10" ht="24.95" customHeight="1" x14ac:dyDescent="0.25">
      <c r="B92" s="82"/>
      <c r="C92" s="19"/>
      <c r="D92" s="19"/>
      <c r="E92" s="19"/>
      <c r="F92" s="20"/>
      <c r="G92" s="20"/>
      <c r="H92" s="17"/>
      <c r="I92" s="17"/>
      <c r="J92" s="27"/>
    </row>
    <row r="93" spans="2:10" ht="24.95" customHeight="1" x14ac:dyDescent="0.25">
      <c r="B93" s="82"/>
      <c r="C93" s="19"/>
      <c r="D93" s="19"/>
      <c r="E93" s="19"/>
      <c r="F93" s="20"/>
      <c r="G93" s="20"/>
      <c r="H93" s="17"/>
      <c r="I93" s="17"/>
      <c r="J93" s="27"/>
    </row>
    <row r="94" spans="2:10" ht="24.95" customHeight="1" x14ac:dyDescent="0.25">
      <c r="B94" s="82"/>
      <c r="C94" s="19"/>
      <c r="D94" s="19"/>
      <c r="E94" s="19"/>
      <c r="F94" s="20"/>
      <c r="G94" s="20"/>
      <c r="H94" s="17"/>
      <c r="I94" s="17"/>
      <c r="J94" s="27"/>
    </row>
    <row r="95" spans="2:10" ht="24.95" customHeight="1" x14ac:dyDescent="0.25">
      <c r="B95" s="82"/>
      <c r="C95" s="19"/>
      <c r="D95" s="19"/>
      <c r="E95" s="19"/>
      <c r="F95" s="20"/>
      <c r="G95" s="20"/>
      <c r="H95" s="17"/>
      <c r="I95" s="17"/>
      <c r="J95" s="27"/>
    </row>
    <row r="96" spans="2:10" ht="24.95" customHeight="1" x14ac:dyDescent="0.25">
      <c r="B96" s="82"/>
      <c r="C96" s="19"/>
      <c r="D96" s="19"/>
      <c r="E96" s="19"/>
      <c r="F96" s="20"/>
      <c r="G96" s="20"/>
      <c r="H96" s="17"/>
      <c r="I96" s="17"/>
      <c r="J96" s="27"/>
    </row>
    <row r="97" spans="2:10" ht="24.95" customHeight="1" x14ac:dyDescent="0.25">
      <c r="B97" s="82"/>
      <c r="C97" s="19"/>
      <c r="D97" s="19"/>
      <c r="E97" s="19"/>
      <c r="F97" s="20"/>
      <c r="G97" s="20"/>
      <c r="H97" s="17"/>
      <c r="I97" s="17"/>
      <c r="J97" s="27"/>
    </row>
    <row r="98" spans="2:10" ht="24.95" customHeight="1" x14ac:dyDescent="0.25">
      <c r="B98" s="82"/>
      <c r="C98" s="19"/>
      <c r="D98" s="19"/>
      <c r="E98" s="19"/>
      <c r="F98" s="20"/>
      <c r="G98" s="20"/>
      <c r="H98" s="17"/>
      <c r="I98" s="17"/>
      <c r="J98" s="27"/>
    </row>
    <row r="99" spans="2:10" ht="24.95" customHeight="1" x14ac:dyDescent="0.25">
      <c r="B99" s="82"/>
      <c r="C99" s="19"/>
      <c r="D99" s="19"/>
      <c r="E99" s="19"/>
      <c r="F99" s="20"/>
      <c r="G99" s="20"/>
      <c r="H99" s="17"/>
      <c r="I99" s="17"/>
      <c r="J99" s="27"/>
    </row>
    <row r="100" spans="2:10" ht="24.95" customHeight="1" x14ac:dyDescent="0.25">
      <c r="B100" s="82"/>
      <c r="C100" s="19"/>
      <c r="D100" s="19"/>
      <c r="E100" s="19"/>
      <c r="F100" s="20"/>
      <c r="G100" s="20"/>
      <c r="H100" s="17"/>
      <c r="I100" s="17"/>
      <c r="J100" s="27"/>
    </row>
    <row r="101" spans="2:10" ht="24.95" customHeight="1" x14ac:dyDescent="0.25">
      <c r="B101" s="82"/>
      <c r="C101" s="19"/>
      <c r="D101" s="19"/>
      <c r="E101" s="19"/>
      <c r="F101" s="20"/>
      <c r="G101" s="20"/>
      <c r="H101" s="17"/>
      <c r="I101" s="17"/>
      <c r="J101" s="27"/>
    </row>
    <row r="102" spans="2:10" ht="24.95" customHeight="1" x14ac:dyDescent="0.25">
      <c r="B102" s="82"/>
      <c r="C102" s="19"/>
      <c r="D102" s="19"/>
      <c r="E102" s="19"/>
      <c r="F102" s="20"/>
      <c r="G102" s="20"/>
      <c r="H102" s="17"/>
      <c r="I102" s="17"/>
      <c r="J102" s="27"/>
    </row>
    <row r="103" spans="2:10" ht="24.95" customHeight="1" x14ac:dyDescent="0.25">
      <c r="B103" s="82"/>
      <c r="C103" s="19"/>
      <c r="D103" s="19"/>
      <c r="E103" s="19"/>
      <c r="F103" s="20"/>
      <c r="G103" s="20"/>
      <c r="H103" s="17"/>
      <c r="I103" s="17"/>
      <c r="J103" s="27"/>
    </row>
    <row r="104" spans="2:10" ht="24.95" customHeight="1" thickBot="1" x14ac:dyDescent="0.3">
      <c r="B104" s="83"/>
      <c r="C104" s="28"/>
      <c r="D104" s="28"/>
      <c r="E104" s="28"/>
      <c r="F104" s="29"/>
      <c r="G104" s="29"/>
      <c r="H104" s="30"/>
      <c r="I104" s="30"/>
      <c r="J104" s="31"/>
    </row>
    <row r="105" spans="2:10" ht="24.95" customHeight="1" x14ac:dyDescent="0.25">
      <c r="C105" s="13"/>
      <c r="F105" s="12"/>
    </row>
    <row r="106" spans="2:10" ht="24.95" customHeight="1" x14ac:dyDescent="0.25">
      <c r="C106" s="13"/>
      <c r="F106" s="12"/>
    </row>
    <row r="107" spans="2:10" ht="24.95" customHeight="1" x14ac:dyDescent="0.25">
      <c r="C107" s="13"/>
    </row>
  </sheetData>
  <protectedRanges>
    <protectedRange sqref="H54" name="Resolution_1"/>
    <protectedRange sqref="B8:B14" name="Priority_5"/>
    <protectedRange sqref="B15:B18" name="Priority_8"/>
    <protectedRange sqref="D17" name="Date Closed_8"/>
    <protectedRange sqref="B19" name="Priority_9"/>
    <protectedRange sqref="D19" name="Date Closed_9"/>
    <protectedRange sqref="B20:B23" name="Priority_10"/>
    <protectedRange sqref="D20:D23" name="Date Closed_10"/>
    <protectedRange sqref="D31" name="Date Closed_5"/>
  </protectedRanges>
  <autoFilter ref="B7:J29" xr:uid="{20A392AB-9AC6-4843-8370-F4961D1CDFE1}">
    <filterColumn colId="0">
      <filters>
        <filter val="3"/>
      </filters>
    </filterColumn>
  </autoFilter>
  <mergeCells count="7">
    <mergeCell ref="B2:D2"/>
    <mergeCell ref="E2:H6"/>
    <mergeCell ref="I2:J5"/>
    <mergeCell ref="B3:C3"/>
    <mergeCell ref="B4:C4"/>
    <mergeCell ref="B5:C5"/>
    <mergeCell ref="B6:C6"/>
  </mergeCells>
  <conditionalFormatting sqref="B8:B69">
    <cfRule type="cellIs" dxfId="22" priority="3" operator="equal">
      <formula>3</formula>
    </cfRule>
    <cfRule type="cellIs" dxfId="21" priority="4" operator="equal">
      <formula>2</formula>
    </cfRule>
    <cfRule type="cellIs" dxfId="20" priority="5" operator="equal">
      <formula>1</formula>
    </cfRule>
  </conditionalFormatting>
  <conditionalFormatting sqref="B12:D13 B14:F30 B31:J104 I14:I21 G29:H30">
    <cfRule type="expression" dxfId="19" priority="19" stopIfTrue="1">
      <formula>$B12=4</formula>
    </cfRule>
  </conditionalFormatting>
  <conditionalFormatting sqref="B8:F11 B19 G8:G12 I8:I12">
    <cfRule type="expression" dxfId="18" priority="16" stopIfTrue="1">
      <formula>$B8=4</formula>
    </cfRule>
  </conditionalFormatting>
  <conditionalFormatting sqref="C13">
    <cfRule type="expression" dxfId="17" priority="17" stopIfTrue="1">
      <formula>$B13=4</formula>
    </cfRule>
  </conditionalFormatting>
  <conditionalFormatting sqref="C17">
    <cfRule type="expression" dxfId="16" priority="11" stopIfTrue="1">
      <formula>$B17=4</formula>
    </cfRule>
  </conditionalFormatting>
  <conditionalFormatting sqref="C19:D23">
    <cfRule type="expression" dxfId="15" priority="15" stopIfTrue="1">
      <formula>$B19=4</formula>
    </cfRule>
  </conditionalFormatting>
  <conditionalFormatting sqref="D17:D18">
    <cfRule type="expression" dxfId="14" priority="10" stopIfTrue="1">
      <formula>$B17=4</formula>
    </cfRule>
  </conditionalFormatting>
  <conditionalFormatting sqref="E12:F12">
    <cfRule type="expression" dxfId="13" priority="2" stopIfTrue="1">
      <formula>$B12=4</formula>
    </cfRule>
  </conditionalFormatting>
  <conditionalFormatting sqref="E13:J13">
    <cfRule type="expression" dxfId="12" priority="1" stopIfTrue="1">
      <formula>$B13=4</formula>
    </cfRule>
  </conditionalFormatting>
  <conditionalFormatting sqref="F8:F9 H8:H12 J8:J12 C11:C12 J14:J21 H14:H28">
    <cfRule type="expression" dxfId="11" priority="9" stopIfTrue="1">
      <formula>#REF!=4</formula>
    </cfRule>
  </conditionalFormatting>
  <conditionalFormatting sqref="F11">
    <cfRule type="expression" dxfId="10" priority="8" stopIfTrue="1">
      <formula>#REF!=4</formula>
    </cfRule>
  </conditionalFormatting>
  <conditionalFormatting sqref="F19">
    <cfRule type="expression" dxfId="9" priority="7" stopIfTrue="1">
      <formula>$B19=4</formula>
    </cfRule>
  </conditionalFormatting>
  <conditionalFormatting sqref="F55">
    <cfRule type="expression" dxfId="8" priority="22" stopIfTrue="1">
      <formula>$B55=4</formula>
    </cfRule>
  </conditionalFormatting>
  <conditionalFormatting sqref="G14:G28">
    <cfRule type="expression" dxfId="7" priority="18" stopIfTrue="1">
      <formula>$B14=4</formula>
    </cfRule>
  </conditionalFormatting>
  <conditionalFormatting sqref="G55:G56">
    <cfRule type="expression" dxfId="6" priority="21" stopIfTrue="1">
      <formula>$B55=4</formula>
    </cfRule>
  </conditionalFormatting>
  <conditionalFormatting sqref="I54:I69">
    <cfRule type="expression" dxfId="5" priority="20" stopIfTrue="1">
      <formula>$B54=4</formula>
    </cfRule>
  </conditionalFormatting>
  <conditionalFormatting sqref="I22:J30">
    <cfRule type="expression" dxfId="4" priority="6" stopIfTrue="1">
      <formula>$B22=4</formula>
    </cfRule>
  </conditionalFormatting>
  <pageMargins left="0.25" right="0.25" top="0.75" bottom="0.75" header="0.3" footer="0.3"/>
  <pageSetup paperSize="3" scale="56"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Summary</vt:lpstr>
      <vt:lpstr>Area 100</vt:lpstr>
      <vt:lpstr>Area 200</vt:lpstr>
      <vt:lpstr>SRP</vt:lpstr>
      <vt:lpstr>Roll Press</vt:lpstr>
      <vt:lpstr>'Area 100'!Print_Area</vt:lpstr>
      <vt:lpstr>'Area 200'!Print_Area</vt:lpstr>
      <vt:lpstr>'Roll Press'!Print_Area</vt:lpstr>
      <vt:lpstr>SRP!Print_Area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Fackler</dc:creator>
  <cp:lastModifiedBy>Brian Sanchez</cp:lastModifiedBy>
  <cp:lastPrinted>2024-04-03T18:49:47Z</cp:lastPrinted>
  <dcterms:created xsi:type="dcterms:W3CDTF">2017-12-20T19:18:07Z</dcterms:created>
  <dcterms:modified xsi:type="dcterms:W3CDTF">2024-06-07T14:08:57Z</dcterms:modified>
</cp:coreProperties>
</file>