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06\Desktop\"/>
    </mc:Choice>
  </mc:AlternateContent>
  <xr:revisionPtr revIDLastSave="0" documentId="13_ncr:1_{76D50560-3E50-4537-B900-44A296E5C53D}" xr6:coauthVersionLast="47" xr6:coauthVersionMax="47" xr10:uidLastSave="{00000000-0000-0000-0000-000000000000}"/>
  <bookViews>
    <workbookView xWindow="28680" yWindow="-120" windowWidth="29040" windowHeight="15840" activeTab="1" xr2:uid="{F933CAAD-9770-4C3D-86F2-F773986BF6F0}"/>
  </bookViews>
  <sheets>
    <sheet name="원본" sheetId="1" r:id="rId1"/>
    <sheet name="비교" sheetId="4" r:id="rId2"/>
    <sheet name="현재가기준" sheetId="2" r:id="rId3"/>
    <sheet name="매도가기준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8" i="4" l="1"/>
  <c r="M115" i="4"/>
  <c r="L115" i="4"/>
  <c r="K115" i="4"/>
  <c r="J115" i="4"/>
  <c r="L116" i="4" s="1"/>
  <c r="F115" i="4"/>
  <c r="J114" i="4"/>
  <c r="L114" i="4" s="1"/>
  <c r="I114" i="4"/>
  <c r="H114" i="4"/>
  <c r="G114" i="4"/>
  <c r="K114" i="4" s="1"/>
  <c r="M114" i="4" s="1"/>
  <c r="I113" i="4"/>
  <c r="H113" i="4"/>
  <c r="G113" i="4"/>
  <c r="L112" i="4"/>
  <c r="J112" i="4"/>
  <c r="I112" i="4"/>
  <c r="H112" i="4"/>
  <c r="G112" i="4"/>
  <c r="K112" i="4" s="1"/>
  <c r="I111" i="4"/>
  <c r="H111" i="4"/>
  <c r="G111" i="4"/>
  <c r="K111" i="4" s="1"/>
  <c r="J110" i="4"/>
  <c r="L110" i="4" s="1"/>
  <c r="I110" i="4"/>
  <c r="H110" i="4"/>
  <c r="G110" i="4"/>
  <c r="K110" i="4" s="1"/>
  <c r="M110" i="4" s="1"/>
  <c r="I109" i="4"/>
  <c r="H109" i="4"/>
  <c r="G109" i="4"/>
  <c r="L108" i="4"/>
  <c r="J108" i="4"/>
  <c r="I108" i="4"/>
  <c r="H108" i="4"/>
  <c r="G108" i="4"/>
  <c r="K108" i="4" s="1"/>
  <c r="I107" i="4"/>
  <c r="H107" i="4"/>
  <c r="G107" i="4"/>
  <c r="K107" i="4" s="1"/>
  <c r="J106" i="4"/>
  <c r="L106" i="4" s="1"/>
  <c r="I106" i="4"/>
  <c r="H106" i="4"/>
  <c r="G106" i="4"/>
  <c r="K106" i="4" s="1"/>
  <c r="M106" i="4" s="1"/>
  <c r="I105" i="4"/>
  <c r="H105" i="4"/>
  <c r="G105" i="4"/>
  <c r="L104" i="4"/>
  <c r="J104" i="4"/>
  <c r="I104" i="4"/>
  <c r="H104" i="4"/>
  <c r="G104" i="4"/>
  <c r="K104" i="4" s="1"/>
  <c r="K103" i="4"/>
  <c r="I103" i="4"/>
  <c r="H103" i="4"/>
  <c r="G103" i="4"/>
  <c r="J102" i="4"/>
  <c r="L102" i="4" s="1"/>
  <c r="I102" i="4"/>
  <c r="H102" i="4"/>
  <c r="G102" i="4"/>
  <c r="K102" i="4" s="1"/>
  <c r="M102" i="4" s="1"/>
  <c r="I101" i="4"/>
  <c r="H101" i="4"/>
  <c r="G101" i="4"/>
  <c r="L100" i="4"/>
  <c r="J100" i="4"/>
  <c r="I100" i="4"/>
  <c r="H100" i="4"/>
  <c r="G100" i="4"/>
  <c r="K100" i="4" s="1"/>
  <c r="I99" i="4"/>
  <c r="H99" i="4"/>
  <c r="G99" i="4"/>
  <c r="M98" i="4"/>
  <c r="L98" i="4"/>
  <c r="J98" i="4"/>
  <c r="I98" i="4"/>
  <c r="H98" i="4"/>
  <c r="G98" i="4"/>
  <c r="K98" i="4" s="1"/>
  <c r="I97" i="4"/>
  <c r="H97" i="4"/>
  <c r="G97" i="4"/>
  <c r="L96" i="4"/>
  <c r="J96" i="4"/>
  <c r="I96" i="4"/>
  <c r="H96" i="4"/>
  <c r="G96" i="4"/>
  <c r="K96" i="4" s="1"/>
  <c r="K95" i="4"/>
  <c r="I95" i="4"/>
  <c r="H95" i="4"/>
  <c r="G95" i="4"/>
  <c r="J94" i="4"/>
  <c r="L94" i="4" s="1"/>
  <c r="I94" i="4"/>
  <c r="H94" i="4"/>
  <c r="G94" i="4"/>
  <c r="K94" i="4" s="1"/>
  <c r="M94" i="4" s="1"/>
  <c r="I93" i="4"/>
  <c r="H93" i="4"/>
  <c r="G93" i="4"/>
  <c r="L92" i="4"/>
  <c r="J92" i="4"/>
  <c r="I92" i="4"/>
  <c r="H92" i="4"/>
  <c r="G92" i="4"/>
  <c r="K92" i="4" s="1"/>
  <c r="I91" i="4"/>
  <c r="H91" i="4"/>
  <c r="G91" i="4"/>
  <c r="J90" i="4"/>
  <c r="L90" i="4" s="1"/>
  <c r="I90" i="4"/>
  <c r="H90" i="4"/>
  <c r="G90" i="4"/>
  <c r="K90" i="4" s="1"/>
  <c r="M90" i="4" s="1"/>
  <c r="M89" i="4"/>
  <c r="I89" i="4"/>
  <c r="H89" i="4"/>
  <c r="G89" i="4"/>
  <c r="L89" i="4" s="1"/>
  <c r="L88" i="4"/>
  <c r="J88" i="4"/>
  <c r="I88" i="4"/>
  <c r="H88" i="4"/>
  <c r="G88" i="4"/>
  <c r="K88" i="4" s="1"/>
  <c r="K87" i="4"/>
  <c r="I87" i="4"/>
  <c r="H87" i="4"/>
  <c r="G87" i="4"/>
  <c r="J86" i="4"/>
  <c r="L86" i="4" s="1"/>
  <c r="I86" i="4"/>
  <c r="H86" i="4"/>
  <c r="G86" i="4"/>
  <c r="K86" i="4" s="1"/>
  <c r="M86" i="4" s="1"/>
  <c r="I85" i="4"/>
  <c r="H85" i="4"/>
  <c r="G85" i="4"/>
  <c r="L84" i="4"/>
  <c r="J84" i="4"/>
  <c r="I84" i="4"/>
  <c r="H84" i="4"/>
  <c r="G84" i="4"/>
  <c r="K84" i="4" s="1"/>
  <c r="I83" i="4"/>
  <c r="H83" i="4"/>
  <c r="G83" i="4"/>
  <c r="K83" i="4" s="1"/>
  <c r="J82" i="4"/>
  <c r="L82" i="4" s="1"/>
  <c r="I82" i="4"/>
  <c r="H82" i="4"/>
  <c r="G82" i="4"/>
  <c r="K82" i="4" s="1"/>
  <c r="M82" i="4" s="1"/>
  <c r="I81" i="4"/>
  <c r="H81" i="4"/>
  <c r="G81" i="4"/>
  <c r="L80" i="4"/>
  <c r="J80" i="4"/>
  <c r="I80" i="4"/>
  <c r="H80" i="4"/>
  <c r="G80" i="4"/>
  <c r="K80" i="4" s="1"/>
  <c r="K79" i="4"/>
  <c r="I79" i="4"/>
  <c r="H79" i="4"/>
  <c r="G79" i="4"/>
  <c r="J78" i="4"/>
  <c r="L78" i="4" s="1"/>
  <c r="I78" i="4"/>
  <c r="H78" i="4"/>
  <c r="G78" i="4"/>
  <c r="K78" i="4" s="1"/>
  <c r="M78" i="4" s="1"/>
  <c r="I77" i="4"/>
  <c r="H77" i="4"/>
  <c r="G77" i="4"/>
  <c r="L76" i="4"/>
  <c r="J76" i="4"/>
  <c r="I76" i="4"/>
  <c r="H76" i="4"/>
  <c r="G76" i="4"/>
  <c r="K76" i="4" s="1"/>
  <c r="I75" i="4"/>
  <c r="H75" i="4"/>
  <c r="G75" i="4"/>
  <c r="J74" i="4"/>
  <c r="L74" i="4" s="1"/>
  <c r="I74" i="4"/>
  <c r="H74" i="4"/>
  <c r="G74" i="4"/>
  <c r="K74" i="4" s="1"/>
  <c r="M74" i="4" s="1"/>
  <c r="I73" i="4"/>
  <c r="H73" i="4"/>
  <c r="G73" i="4"/>
  <c r="L72" i="4"/>
  <c r="J72" i="4"/>
  <c r="I72" i="4"/>
  <c r="H72" i="4"/>
  <c r="G72" i="4"/>
  <c r="K72" i="4" s="1"/>
  <c r="I71" i="4"/>
  <c r="H71" i="4"/>
  <c r="G71" i="4"/>
  <c r="K71" i="4" s="1"/>
  <c r="L70" i="4"/>
  <c r="J70" i="4"/>
  <c r="I70" i="4"/>
  <c r="H70" i="4"/>
  <c r="G70" i="4"/>
  <c r="K70" i="4" s="1"/>
  <c r="M70" i="4" s="1"/>
  <c r="K69" i="4"/>
  <c r="I69" i="4"/>
  <c r="H69" i="4"/>
  <c r="G69" i="4"/>
  <c r="L68" i="4"/>
  <c r="J68" i="4"/>
  <c r="I68" i="4"/>
  <c r="H68" i="4"/>
  <c r="G68" i="4"/>
  <c r="K68" i="4" s="1"/>
  <c r="I67" i="4"/>
  <c r="H67" i="4"/>
  <c r="G67" i="4"/>
  <c r="K67" i="4" s="1"/>
  <c r="L66" i="4"/>
  <c r="J66" i="4"/>
  <c r="I66" i="4"/>
  <c r="H66" i="4"/>
  <c r="G66" i="4"/>
  <c r="K66" i="4" s="1"/>
  <c r="M66" i="4" s="1"/>
  <c r="K65" i="4"/>
  <c r="I65" i="4"/>
  <c r="H65" i="4"/>
  <c r="G65" i="4"/>
  <c r="L64" i="4"/>
  <c r="J64" i="4"/>
  <c r="I64" i="4"/>
  <c r="H64" i="4"/>
  <c r="G64" i="4"/>
  <c r="K64" i="4" s="1"/>
  <c r="I63" i="4"/>
  <c r="H63" i="4"/>
  <c r="G63" i="4"/>
  <c r="K63" i="4" s="1"/>
  <c r="L62" i="4"/>
  <c r="J62" i="4"/>
  <c r="I62" i="4"/>
  <c r="H62" i="4"/>
  <c r="G62" i="4"/>
  <c r="K62" i="4" s="1"/>
  <c r="M62" i="4" s="1"/>
  <c r="K61" i="4"/>
  <c r="I61" i="4"/>
  <c r="H61" i="4"/>
  <c r="G61" i="4"/>
  <c r="L60" i="4"/>
  <c r="J60" i="4"/>
  <c r="I60" i="4"/>
  <c r="H60" i="4"/>
  <c r="G60" i="4"/>
  <c r="K60" i="4" s="1"/>
  <c r="I59" i="4"/>
  <c r="H59" i="4"/>
  <c r="G59" i="4"/>
  <c r="K59" i="4" s="1"/>
  <c r="L58" i="4"/>
  <c r="J58" i="4"/>
  <c r="I58" i="4"/>
  <c r="H58" i="4"/>
  <c r="G58" i="4"/>
  <c r="K58" i="4" s="1"/>
  <c r="M58" i="4" s="1"/>
  <c r="K57" i="4"/>
  <c r="I57" i="4"/>
  <c r="H57" i="4"/>
  <c r="G57" i="4"/>
  <c r="L56" i="4"/>
  <c r="J56" i="4"/>
  <c r="I56" i="4"/>
  <c r="H56" i="4"/>
  <c r="G56" i="4"/>
  <c r="K56" i="4" s="1"/>
  <c r="I55" i="4"/>
  <c r="H55" i="4"/>
  <c r="G55" i="4"/>
  <c r="K55" i="4" s="1"/>
  <c r="L54" i="4"/>
  <c r="J54" i="4"/>
  <c r="I54" i="4"/>
  <c r="H54" i="4"/>
  <c r="G54" i="4"/>
  <c r="K54" i="4" s="1"/>
  <c r="M54" i="4" s="1"/>
  <c r="K53" i="4"/>
  <c r="I53" i="4"/>
  <c r="H53" i="4"/>
  <c r="G53" i="4"/>
  <c r="L52" i="4"/>
  <c r="J52" i="4"/>
  <c r="I52" i="4"/>
  <c r="H52" i="4"/>
  <c r="G52" i="4"/>
  <c r="K52" i="4" s="1"/>
  <c r="I51" i="4"/>
  <c r="H51" i="4"/>
  <c r="G51" i="4"/>
  <c r="K51" i="4" s="1"/>
  <c r="M50" i="4"/>
  <c r="L50" i="4"/>
  <c r="J50" i="4"/>
  <c r="I50" i="4"/>
  <c r="H50" i="4"/>
  <c r="G50" i="4"/>
  <c r="K50" i="4" s="1"/>
  <c r="I49" i="4"/>
  <c r="H49" i="4"/>
  <c r="G49" i="4"/>
  <c r="I48" i="4"/>
  <c r="H48" i="4"/>
  <c r="G48" i="4"/>
  <c r="J48" i="4" s="1"/>
  <c r="J47" i="4"/>
  <c r="I47" i="4"/>
  <c r="H47" i="4"/>
  <c r="G47" i="4"/>
  <c r="M46" i="4"/>
  <c r="L46" i="4"/>
  <c r="J46" i="4"/>
  <c r="I46" i="4"/>
  <c r="H46" i="4"/>
  <c r="G46" i="4"/>
  <c r="K46" i="4" s="1"/>
  <c r="K45" i="4"/>
  <c r="M45" i="4" s="1"/>
  <c r="I45" i="4"/>
  <c r="H45" i="4"/>
  <c r="G45" i="4"/>
  <c r="J45" i="4" s="1"/>
  <c r="I44" i="4"/>
  <c r="H44" i="4"/>
  <c r="G44" i="4"/>
  <c r="J44" i="4" s="1"/>
  <c r="L44" i="4" s="1"/>
  <c r="J43" i="4"/>
  <c r="I43" i="4"/>
  <c r="H43" i="4"/>
  <c r="G43" i="4"/>
  <c r="M42" i="4"/>
  <c r="L42" i="4"/>
  <c r="J42" i="4"/>
  <c r="I42" i="4"/>
  <c r="H42" i="4"/>
  <c r="G42" i="4"/>
  <c r="K42" i="4" s="1"/>
  <c r="K41" i="4"/>
  <c r="M41" i="4" s="1"/>
  <c r="I41" i="4"/>
  <c r="H41" i="4"/>
  <c r="G41" i="4"/>
  <c r="J41" i="4" s="1"/>
  <c r="I40" i="4"/>
  <c r="H40" i="4"/>
  <c r="G40" i="4"/>
  <c r="J40" i="4" s="1"/>
  <c r="L40" i="4" s="1"/>
  <c r="J39" i="4"/>
  <c r="I39" i="4"/>
  <c r="H39" i="4"/>
  <c r="G39" i="4"/>
  <c r="M38" i="4"/>
  <c r="L38" i="4"/>
  <c r="J38" i="4"/>
  <c r="I38" i="4"/>
  <c r="H38" i="4"/>
  <c r="G38" i="4"/>
  <c r="K38" i="4" s="1"/>
  <c r="K37" i="4"/>
  <c r="M37" i="4" s="1"/>
  <c r="I37" i="4"/>
  <c r="H37" i="4"/>
  <c r="G37" i="4"/>
  <c r="J37" i="4" s="1"/>
  <c r="I36" i="4"/>
  <c r="H36" i="4"/>
  <c r="G36" i="4"/>
  <c r="J36" i="4" s="1"/>
  <c r="L36" i="4" s="1"/>
  <c r="J35" i="4"/>
  <c r="I35" i="4"/>
  <c r="H35" i="4"/>
  <c r="G35" i="4"/>
  <c r="M34" i="4"/>
  <c r="L34" i="4"/>
  <c r="J34" i="4"/>
  <c r="I34" i="4"/>
  <c r="H34" i="4"/>
  <c r="G34" i="4"/>
  <c r="K34" i="4" s="1"/>
  <c r="K33" i="4"/>
  <c r="M33" i="4" s="1"/>
  <c r="I33" i="4"/>
  <c r="H33" i="4"/>
  <c r="G33" i="4"/>
  <c r="J33" i="4" s="1"/>
  <c r="I32" i="4"/>
  <c r="H32" i="4"/>
  <c r="G32" i="4"/>
  <c r="J32" i="4" s="1"/>
  <c r="L32" i="4" s="1"/>
  <c r="J31" i="4"/>
  <c r="I31" i="4"/>
  <c r="H31" i="4"/>
  <c r="G31" i="4"/>
  <c r="M30" i="4"/>
  <c r="I30" i="4"/>
  <c r="H30" i="4"/>
  <c r="G30" i="4"/>
  <c r="K30" i="4" s="1"/>
  <c r="I29" i="4"/>
  <c r="H29" i="4"/>
  <c r="G29" i="4"/>
  <c r="J29" i="4" s="1"/>
  <c r="J28" i="4"/>
  <c r="L28" i="4" s="1"/>
  <c r="I28" i="4"/>
  <c r="H28" i="4"/>
  <c r="G28" i="4"/>
  <c r="K28" i="4" s="1"/>
  <c r="M28" i="4" s="1"/>
  <c r="M27" i="4"/>
  <c r="L27" i="4"/>
  <c r="I27" i="4"/>
  <c r="H27" i="4"/>
  <c r="G27" i="4"/>
  <c r="K27" i="4" s="1"/>
  <c r="I26" i="4"/>
  <c r="H26" i="4"/>
  <c r="G26" i="4"/>
  <c r="K26" i="4" s="1"/>
  <c r="I25" i="4"/>
  <c r="H25" i="4"/>
  <c r="G25" i="4"/>
  <c r="J25" i="4" s="1"/>
  <c r="J24" i="4"/>
  <c r="L24" i="4" s="1"/>
  <c r="I24" i="4"/>
  <c r="H24" i="4"/>
  <c r="G24" i="4"/>
  <c r="K24" i="4" s="1"/>
  <c r="M24" i="4" s="1"/>
  <c r="I23" i="4"/>
  <c r="H23" i="4"/>
  <c r="G23" i="4"/>
  <c r="K23" i="4" s="1"/>
  <c r="M23" i="4" s="1"/>
  <c r="I22" i="4"/>
  <c r="H22" i="4"/>
  <c r="G22" i="4"/>
  <c r="K22" i="4" s="1"/>
  <c r="I21" i="4"/>
  <c r="H21" i="4"/>
  <c r="G21" i="4"/>
  <c r="J21" i="4" s="1"/>
  <c r="J20" i="4"/>
  <c r="L20" i="4" s="1"/>
  <c r="I20" i="4"/>
  <c r="H20" i="4"/>
  <c r="G20" i="4"/>
  <c r="K20" i="4" s="1"/>
  <c r="M20" i="4" s="1"/>
  <c r="I19" i="4"/>
  <c r="H19" i="4"/>
  <c r="G19" i="4"/>
  <c r="K19" i="4" s="1"/>
  <c r="M19" i="4" s="1"/>
  <c r="I18" i="4"/>
  <c r="H18" i="4"/>
  <c r="G18" i="4"/>
  <c r="K18" i="4" s="1"/>
  <c r="I17" i="4"/>
  <c r="H17" i="4"/>
  <c r="G17" i="4"/>
  <c r="J17" i="4" s="1"/>
  <c r="M16" i="4"/>
  <c r="L16" i="4"/>
  <c r="J16" i="4"/>
  <c r="I16" i="4"/>
  <c r="H16" i="4"/>
  <c r="G16" i="4"/>
  <c r="K16" i="4" s="1"/>
  <c r="I15" i="4"/>
  <c r="H15" i="4"/>
  <c r="G15" i="4"/>
  <c r="K15" i="4" s="1"/>
  <c r="M15" i="4" s="1"/>
  <c r="I14" i="4"/>
  <c r="H14" i="4"/>
  <c r="G14" i="4"/>
  <c r="K14" i="4" s="1"/>
  <c r="I13" i="4"/>
  <c r="H13" i="4"/>
  <c r="G13" i="4"/>
  <c r="J13" i="4" s="1"/>
  <c r="J12" i="4"/>
  <c r="L12" i="4" s="1"/>
  <c r="I12" i="4"/>
  <c r="H12" i="4"/>
  <c r="G12" i="4"/>
  <c r="K12" i="4" s="1"/>
  <c r="M12" i="4" s="1"/>
  <c r="I11" i="4"/>
  <c r="H11" i="4"/>
  <c r="G11" i="4"/>
  <c r="K11" i="4" s="1"/>
  <c r="M11" i="4" s="1"/>
  <c r="L10" i="4"/>
  <c r="I10" i="4"/>
  <c r="H10" i="4"/>
  <c r="G10" i="4"/>
  <c r="K10" i="4" s="1"/>
  <c r="I9" i="4"/>
  <c r="H9" i="4"/>
  <c r="G9" i="4"/>
  <c r="J9" i="4" s="1"/>
  <c r="M8" i="4"/>
  <c r="L8" i="4"/>
  <c r="J8" i="4"/>
  <c r="I8" i="4"/>
  <c r="H8" i="4"/>
  <c r="G8" i="4"/>
  <c r="K8" i="4" s="1"/>
  <c r="I7" i="4"/>
  <c r="H7" i="4"/>
  <c r="G7" i="4"/>
  <c r="K7" i="4" s="1"/>
  <c r="M7" i="4" s="1"/>
  <c r="I6" i="4"/>
  <c r="H6" i="4"/>
  <c r="G6" i="4"/>
  <c r="K6" i="4" s="1"/>
  <c r="I5" i="4"/>
  <c r="H5" i="4"/>
  <c r="G5" i="4"/>
  <c r="J5" i="4" s="1"/>
  <c r="J4" i="4"/>
  <c r="L4" i="4" s="1"/>
  <c r="I4" i="4"/>
  <c r="H4" i="4"/>
  <c r="G4" i="4"/>
  <c r="K4" i="4" s="1"/>
  <c r="M4" i="4" s="1"/>
  <c r="I3" i="4"/>
  <c r="H3" i="4"/>
  <c r="G3" i="4"/>
  <c r="K3" i="4" s="1"/>
  <c r="M3" i="4" s="1"/>
  <c r="I2" i="4"/>
  <c r="H2" i="4"/>
  <c r="G2" i="4"/>
  <c r="K2" i="4" s="1"/>
  <c r="J114" i="3"/>
  <c r="L114" i="3" s="1"/>
  <c r="I114" i="3"/>
  <c r="H114" i="3"/>
  <c r="G114" i="3"/>
  <c r="K114" i="3" s="1"/>
  <c r="M114" i="3" s="1"/>
  <c r="I113" i="3"/>
  <c r="H113" i="3"/>
  <c r="G113" i="3"/>
  <c r="K113" i="3" s="1"/>
  <c r="J112" i="3"/>
  <c r="L112" i="3" s="1"/>
  <c r="I112" i="3"/>
  <c r="H112" i="3"/>
  <c r="G112" i="3"/>
  <c r="K112" i="3" s="1"/>
  <c r="I111" i="3"/>
  <c r="H111" i="3"/>
  <c r="G111" i="3"/>
  <c r="J110" i="3"/>
  <c r="L110" i="3" s="1"/>
  <c r="I110" i="3"/>
  <c r="H110" i="3"/>
  <c r="G110" i="3"/>
  <c r="K110" i="3" s="1"/>
  <c r="M110" i="3" s="1"/>
  <c r="I109" i="3"/>
  <c r="H109" i="3"/>
  <c r="G109" i="3"/>
  <c r="K109" i="3" s="1"/>
  <c r="J108" i="3"/>
  <c r="L108" i="3" s="1"/>
  <c r="I108" i="3"/>
  <c r="H108" i="3"/>
  <c r="G108" i="3"/>
  <c r="K108" i="3" s="1"/>
  <c r="I107" i="3"/>
  <c r="H107" i="3"/>
  <c r="G107" i="3"/>
  <c r="J106" i="3"/>
  <c r="L106" i="3" s="1"/>
  <c r="I106" i="3"/>
  <c r="H106" i="3"/>
  <c r="G106" i="3"/>
  <c r="K106" i="3" s="1"/>
  <c r="M106" i="3" s="1"/>
  <c r="I105" i="3"/>
  <c r="H105" i="3"/>
  <c r="G105" i="3"/>
  <c r="K105" i="3" s="1"/>
  <c r="J104" i="3"/>
  <c r="L104" i="3" s="1"/>
  <c r="I104" i="3"/>
  <c r="H104" i="3"/>
  <c r="G104" i="3"/>
  <c r="K104" i="3" s="1"/>
  <c r="I103" i="3"/>
  <c r="H103" i="3"/>
  <c r="G103" i="3"/>
  <c r="J102" i="3"/>
  <c r="L102" i="3" s="1"/>
  <c r="I102" i="3"/>
  <c r="H102" i="3"/>
  <c r="G102" i="3"/>
  <c r="K102" i="3" s="1"/>
  <c r="M102" i="3" s="1"/>
  <c r="I101" i="3"/>
  <c r="H101" i="3"/>
  <c r="G101" i="3"/>
  <c r="K101" i="3" s="1"/>
  <c r="J100" i="3"/>
  <c r="L100" i="3" s="1"/>
  <c r="I100" i="3"/>
  <c r="H100" i="3"/>
  <c r="G100" i="3"/>
  <c r="K100" i="3" s="1"/>
  <c r="I99" i="3"/>
  <c r="H99" i="3"/>
  <c r="G99" i="3"/>
  <c r="M98" i="3"/>
  <c r="L98" i="3"/>
  <c r="J98" i="3"/>
  <c r="I98" i="3"/>
  <c r="H98" i="3"/>
  <c r="G98" i="3"/>
  <c r="K98" i="3" s="1"/>
  <c r="K97" i="3"/>
  <c r="I97" i="3"/>
  <c r="H97" i="3"/>
  <c r="G97" i="3"/>
  <c r="L96" i="3"/>
  <c r="J96" i="3"/>
  <c r="I96" i="3"/>
  <c r="H96" i="3"/>
  <c r="G96" i="3"/>
  <c r="K96" i="3" s="1"/>
  <c r="K95" i="3"/>
  <c r="I95" i="3"/>
  <c r="H95" i="3"/>
  <c r="G95" i="3"/>
  <c r="L94" i="3"/>
  <c r="J94" i="3"/>
  <c r="I94" i="3"/>
  <c r="H94" i="3"/>
  <c r="G94" i="3"/>
  <c r="K94" i="3" s="1"/>
  <c r="M94" i="3" s="1"/>
  <c r="K93" i="3"/>
  <c r="I93" i="3"/>
  <c r="H93" i="3"/>
  <c r="G93" i="3"/>
  <c r="L92" i="3"/>
  <c r="J92" i="3"/>
  <c r="I92" i="3"/>
  <c r="H92" i="3"/>
  <c r="G92" i="3"/>
  <c r="K92" i="3" s="1"/>
  <c r="K91" i="3"/>
  <c r="I91" i="3"/>
  <c r="H91" i="3"/>
  <c r="G91" i="3"/>
  <c r="L90" i="3"/>
  <c r="J90" i="3"/>
  <c r="I90" i="3"/>
  <c r="H90" i="3"/>
  <c r="G90" i="3"/>
  <c r="K90" i="3" s="1"/>
  <c r="M90" i="3" s="1"/>
  <c r="K89" i="3"/>
  <c r="I89" i="3"/>
  <c r="H89" i="3"/>
  <c r="G89" i="3"/>
  <c r="L88" i="3"/>
  <c r="J88" i="3"/>
  <c r="I88" i="3"/>
  <c r="H88" i="3"/>
  <c r="G88" i="3"/>
  <c r="K88" i="3" s="1"/>
  <c r="K87" i="3"/>
  <c r="I87" i="3"/>
  <c r="H87" i="3"/>
  <c r="G87" i="3"/>
  <c r="L86" i="3"/>
  <c r="J86" i="3"/>
  <c r="I86" i="3"/>
  <c r="H86" i="3"/>
  <c r="G86" i="3"/>
  <c r="K86" i="3" s="1"/>
  <c r="M86" i="3" s="1"/>
  <c r="K85" i="3"/>
  <c r="I85" i="3"/>
  <c r="H85" i="3"/>
  <c r="G85" i="3"/>
  <c r="L84" i="3"/>
  <c r="J84" i="3"/>
  <c r="I84" i="3"/>
  <c r="H84" i="3"/>
  <c r="G84" i="3"/>
  <c r="K84" i="3" s="1"/>
  <c r="K83" i="3"/>
  <c r="I83" i="3"/>
  <c r="H83" i="3"/>
  <c r="G83" i="3"/>
  <c r="L82" i="3"/>
  <c r="J82" i="3"/>
  <c r="I82" i="3"/>
  <c r="H82" i="3"/>
  <c r="G82" i="3"/>
  <c r="K82" i="3" s="1"/>
  <c r="M82" i="3" s="1"/>
  <c r="K81" i="3"/>
  <c r="I81" i="3"/>
  <c r="H81" i="3"/>
  <c r="G81" i="3"/>
  <c r="L80" i="3"/>
  <c r="J80" i="3"/>
  <c r="I80" i="3"/>
  <c r="H80" i="3"/>
  <c r="G80" i="3"/>
  <c r="K80" i="3" s="1"/>
  <c r="K79" i="3"/>
  <c r="I79" i="3"/>
  <c r="H79" i="3"/>
  <c r="G79" i="3"/>
  <c r="L78" i="3"/>
  <c r="J78" i="3"/>
  <c r="I78" i="3"/>
  <c r="H78" i="3"/>
  <c r="G78" i="3"/>
  <c r="K78" i="3" s="1"/>
  <c r="M78" i="3" s="1"/>
  <c r="K77" i="3"/>
  <c r="I77" i="3"/>
  <c r="H77" i="3"/>
  <c r="G77" i="3"/>
  <c r="L76" i="3"/>
  <c r="J76" i="3"/>
  <c r="I76" i="3"/>
  <c r="H76" i="3"/>
  <c r="G76" i="3"/>
  <c r="K76" i="3" s="1"/>
  <c r="K75" i="3"/>
  <c r="I75" i="3"/>
  <c r="H75" i="3"/>
  <c r="G75" i="3"/>
  <c r="L74" i="3"/>
  <c r="J74" i="3"/>
  <c r="I74" i="3"/>
  <c r="H74" i="3"/>
  <c r="G74" i="3"/>
  <c r="K74" i="3" s="1"/>
  <c r="M74" i="3" s="1"/>
  <c r="K73" i="3"/>
  <c r="I73" i="3"/>
  <c r="H73" i="3"/>
  <c r="G73" i="3"/>
  <c r="L72" i="3"/>
  <c r="J72" i="3"/>
  <c r="I72" i="3"/>
  <c r="H72" i="3"/>
  <c r="G72" i="3"/>
  <c r="K72" i="3" s="1"/>
  <c r="K71" i="3"/>
  <c r="I71" i="3"/>
  <c r="H71" i="3"/>
  <c r="G71" i="3"/>
  <c r="L70" i="3"/>
  <c r="J70" i="3"/>
  <c r="I70" i="3"/>
  <c r="H70" i="3"/>
  <c r="G70" i="3"/>
  <c r="K70" i="3" s="1"/>
  <c r="M70" i="3" s="1"/>
  <c r="K69" i="3"/>
  <c r="I69" i="3"/>
  <c r="H69" i="3"/>
  <c r="G69" i="3"/>
  <c r="L68" i="3"/>
  <c r="J68" i="3"/>
  <c r="I68" i="3"/>
  <c r="H68" i="3"/>
  <c r="G68" i="3"/>
  <c r="K68" i="3" s="1"/>
  <c r="K67" i="3"/>
  <c r="I67" i="3"/>
  <c r="H67" i="3"/>
  <c r="G67" i="3"/>
  <c r="L66" i="3"/>
  <c r="J66" i="3"/>
  <c r="I66" i="3"/>
  <c r="H66" i="3"/>
  <c r="G66" i="3"/>
  <c r="K66" i="3" s="1"/>
  <c r="M66" i="3" s="1"/>
  <c r="K65" i="3"/>
  <c r="I65" i="3"/>
  <c r="H65" i="3"/>
  <c r="G65" i="3"/>
  <c r="L64" i="3"/>
  <c r="J64" i="3"/>
  <c r="I64" i="3"/>
  <c r="H64" i="3"/>
  <c r="G64" i="3"/>
  <c r="K64" i="3" s="1"/>
  <c r="K63" i="3"/>
  <c r="I63" i="3"/>
  <c r="H63" i="3"/>
  <c r="G63" i="3"/>
  <c r="L62" i="3"/>
  <c r="J62" i="3"/>
  <c r="I62" i="3"/>
  <c r="H62" i="3"/>
  <c r="G62" i="3"/>
  <c r="K62" i="3" s="1"/>
  <c r="M62" i="3" s="1"/>
  <c r="K61" i="3"/>
  <c r="I61" i="3"/>
  <c r="H61" i="3"/>
  <c r="G61" i="3"/>
  <c r="L60" i="3"/>
  <c r="J60" i="3"/>
  <c r="I60" i="3"/>
  <c r="H60" i="3"/>
  <c r="G60" i="3"/>
  <c r="K60" i="3" s="1"/>
  <c r="K59" i="3"/>
  <c r="I59" i="3"/>
  <c r="H59" i="3"/>
  <c r="G59" i="3"/>
  <c r="L58" i="3"/>
  <c r="J58" i="3"/>
  <c r="I58" i="3"/>
  <c r="H58" i="3"/>
  <c r="G58" i="3"/>
  <c r="K58" i="3" s="1"/>
  <c r="M58" i="3" s="1"/>
  <c r="K57" i="3"/>
  <c r="I57" i="3"/>
  <c r="H57" i="3"/>
  <c r="G57" i="3"/>
  <c r="L56" i="3"/>
  <c r="J56" i="3"/>
  <c r="I56" i="3"/>
  <c r="H56" i="3"/>
  <c r="G56" i="3"/>
  <c r="J55" i="3"/>
  <c r="I55" i="3"/>
  <c r="H55" i="3"/>
  <c r="G55" i="3"/>
  <c r="M54" i="3"/>
  <c r="J54" i="3"/>
  <c r="L54" i="3" s="1"/>
  <c r="I54" i="3"/>
  <c r="H54" i="3"/>
  <c r="G54" i="3"/>
  <c r="K54" i="3" s="1"/>
  <c r="K53" i="3"/>
  <c r="M53" i="3" s="1"/>
  <c r="I53" i="3"/>
  <c r="H53" i="3"/>
  <c r="G53" i="3"/>
  <c r="J53" i="3" s="1"/>
  <c r="L52" i="3"/>
  <c r="J52" i="3"/>
  <c r="I52" i="3"/>
  <c r="H52" i="3"/>
  <c r="G52" i="3"/>
  <c r="J51" i="3"/>
  <c r="I51" i="3"/>
  <c r="H51" i="3"/>
  <c r="G51" i="3"/>
  <c r="M50" i="3"/>
  <c r="L50" i="3"/>
  <c r="J50" i="3"/>
  <c r="I50" i="3"/>
  <c r="H50" i="3"/>
  <c r="G50" i="3"/>
  <c r="K50" i="3" s="1"/>
  <c r="K49" i="3"/>
  <c r="M49" i="3" s="1"/>
  <c r="I49" i="3"/>
  <c r="H49" i="3"/>
  <c r="G49" i="3"/>
  <c r="J49" i="3" s="1"/>
  <c r="L48" i="3"/>
  <c r="J48" i="3"/>
  <c r="I48" i="3"/>
  <c r="H48" i="3"/>
  <c r="G48" i="3"/>
  <c r="J47" i="3"/>
  <c r="I47" i="3"/>
  <c r="H47" i="3"/>
  <c r="G47" i="3"/>
  <c r="M46" i="3"/>
  <c r="J46" i="3"/>
  <c r="L46" i="3" s="1"/>
  <c r="I46" i="3"/>
  <c r="H46" i="3"/>
  <c r="G46" i="3"/>
  <c r="K46" i="3" s="1"/>
  <c r="K45" i="3"/>
  <c r="M45" i="3" s="1"/>
  <c r="I45" i="3"/>
  <c r="H45" i="3"/>
  <c r="G45" i="3"/>
  <c r="J45" i="3" s="1"/>
  <c r="L44" i="3"/>
  <c r="J44" i="3"/>
  <c r="I44" i="3"/>
  <c r="H44" i="3"/>
  <c r="G44" i="3"/>
  <c r="J43" i="3"/>
  <c r="I43" i="3"/>
  <c r="H43" i="3"/>
  <c r="G43" i="3"/>
  <c r="M42" i="3"/>
  <c r="J42" i="3"/>
  <c r="L42" i="3" s="1"/>
  <c r="I42" i="3"/>
  <c r="H42" i="3"/>
  <c r="G42" i="3"/>
  <c r="K42" i="3" s="1"/>
  <c r="K41" i="3"/>
  <c r="M41" i="3" s="1"/>
  <c r="I41" i="3"/>
  <c r="H41" i="3"/>
  <c r="G41" i="3"/>
  <c r="J41" i="3" s="1"/>
  <c r="L40" i="3"/>
  <c r="J40" i="3"/>
  <c r="I40" i="3"/>
  <c r="H40" i="3"/>
  <c r="G40" i="3"/>
  <c r="J39" i="3"/>
  <c r="I39" i="3"/>
  <c r="H39" i="3"/>
  <c r="G39" i="3"/>
  <c r="M38" i="3"/>
  <c r="J38" i="3"/>
  <c r="L38" i="3" s="1"/>
  <c r="I38" i="3"/>
  <c r="H38" i="3"/>
  <c r="G38" i="3"/>
  <c r="K38" i="3" s="1"/>
  <c r="K37" i="3"/>
  <c r="M37" i="3" s="1"/>
  <c r="I37" i="3"/>
  <c r="H37" i="3"/>
  <c r="G37" i="3"/>
  <c r="J37" i="3" s="1"/>
  <c r="L36" i="3"/>
  <c r="J36" i="3"/>
  <c r="I36" i="3"/>
  <c r="H36" i="3"/>
  <c r="G36" i="3"/>
  <c r="J35" i="3"/>
  <c r="I35" i="3"/>
  <c r="H35" i="3"/>
  <c r="G35" i="3"/>
  <c r="M34" i="3"/>
  <c r="J34" i="3"/>
  <c r="L34" i="3" s="1"/>
  <c r="I34" i="3"/>
  <c r="H34" i="3"/>
  <c r="G34" i="3"/>
  <c r="K34" i="3" s="1"/>
  <c r="K33" i="3"/>
  <c r="M33" i="3" s="1"/>
  <c r="I33" i="3"/>
  <c r="H33" i="3"/>
  <c r="G33" i="3"/>
  <c r="J33" i="3" s="1"/>
  <c r="L32" i="3"/>
  <c r="J32" i="3"/>
  <c r="I32" i="3"/>
  <c r="H32" i="3"/>
  <c r="G32" i="3"/>
  <c r="J31" i="3"/>
  <c r="I31" i="3"/>
  <c r="H31" i="3"/>
  <c r="G31" i="3"/>
  <c r="M30" i="3"/>
  <c r="J30" i="3"/>
  <c r="I30" i="3"/>
  <c r="H30" i="3"/>
  <c r="G30" i="3"/>
  <c r="K30" i="3" s="1"/>
  <c r="I29" i="3"/>
  <c r="H29" i="3"/>
  <c r="G29" i="3"/>
  <c r="J29" i="3" s="1"/>
  <c r="J28" i="3"/>
  <c r="L28" i="3" s="1"/>
  <c r="I28" i="3"/>
  <c r="H28" i="3"/>
  <c r="G28" i="3"/>
  <c r="K28" i="3" s="1"/>
  <c r="M28" i="3" s="1"/>
  <c r="M27" i="3"/>
  <c r="I27" i="3"/>
  <c r="H27" i="3"/>
  <c r="G27" i="3"/>
  <c r="L27" i="3" s="1"/>
  <c r="L26" i="3"/>
  <c r="J26" i="3"/>
  <c r="I26" i="3"/>
  <c r="H26" i="3"/>
  <c r="G26" i="3"/>
  <c r="K26" i="3" s="1"/>
  <c r="I25" i="3"/>
  <c r="H25" i="3"/>
  <c r="G25" i="3"/>
  <c r="J25" i="3" s="1"/>
  <c r="J24" i="3"/>
  <c r="L24" i="3" s="1"/>
  <c r="I24" i="3"/>
  <c r="H24" i="3"/>
  <c r="G24" i="3"/>
  <c r="K24" i="3" s="1"/>
  <c r="M24" i="3" s="1"/>
  <c r="I23" i="3"/>
  <c r="H23" i="3"/>
  <c r="G23" i="3"/>
  <c r="L22" i="3"/>
  <c r="J22" i="3"/>
  <c r="I22" i="3"/>
  <c r="H22" i="3"/>
  <c r="G22" i="3"/>
  <c r="K22" i="3" s="1"/>
  <c r="I21" i="3"/>
  <c r="H21" i="3"/>
  <c r="G21" i="3"/>
  <c r="J21" i="3" s="1"/>
  <c r="J20" i="3"/>
  <c r="L20" i="3" s="1"/>
  <c r="I20" i="3"/>
  <c r="H20" i="3"/>
  <c r="G20" i="3"/>
  <c r="K20" i="3" s="1"/>
  <c r="M20" i="3" s="1"/>
  <c r="I19" i="3"/>
  <c r="H19" i="3"/>
  <c r="G19" i="3"/>
  <c r="L18" i="3"/>
  <c r="J18" i="3"/>
  <c r="I18" i="3"/>
  <c r="H18" i="3"/>
  <c r="G18" i="3"/>
  <c r="K18" i="3" s="1"/>
  <c r="K17" i="3"/>
  <c r="I17" i="3"/>
  <c r="H17" i="3"/>
  <c r="G17" i="3"/>
  <c r="J17" i="3" s="1"/>
  <c r="M16" i="3"/>
  <c r="L16" i="3"/>
  <c r="J16" i="3"/>
  <c r="I16" i="3"/>
  <c r="H16" i="3"/>
  <c r="G16" i="3"/>
  <c r="K16" i="3" s="1"/>
  <c r="I15" i="3"/>
  <c r="H15" i="3"/>
  <c r="G15" i="3"/>
  <c r="L14" i="3"/>
  <c r="J14" i="3"/>
  <c r="I14" i="3"/>
  <c r="H14" i="3"/>
  <c r="G14" i="3"/>
  <c r="K14" i="3" s="1"/>
  <c r="I13" i="3"/>
  <c r="H13" i="3"/>
  <c r="G13" i="3"/>
  <c r="J13" i="3" s="1"/>
  <c r="J12" i="3"/>
  <c r="L12" i="3" s="1"/>
  <c r="I12" i="3"/>
  <c r="H12" i="3"/>
  <c r="G12" i="3"/>
  <c r="K12" i="3" s="1"/>
  <c r="M12" i="3" s="1"/>
  <c r="I11" i="3"/>
  <c r="H11" i="3"/>
  <c r="G11" i="3"/>
  <c r="L10" i="3"/>
  <c r="J10" i="3"/>
  <c r="I10" i="3"/>
  <c r="H10" i="3"/>
  <c r="G10" i="3"/>
  <c r="K10" i="3" s="1"/>
  <c r="I9" i="3"/>
  <c r="H9" i="3"/>
  <c r="G9" i="3"/>
  <c r="J9" i="3" s="1"/>
  <c r="M8" i="3"/>
  <c r="L8" i="3"/>
  <c r="J8" i="3"/>
  <c r="I8" i="3"/>
  <c r="H8" i="3"/>
  <c r="G8" i="3"/>
  <c r="K8" i="3" s="1"/>
  <c r="I7" i="3"/>
  <c r="H7" i="3"/>
  <c r="G7" i="3"/>
  <c r="L6" i="3"/>
  <c r="J6" i="3"/>
  <c r="I6" i="3"/>
  <c r="H6" i="3"/>
  <c r="G6" i="3"/>
  <c r="K6" i="3" s="1"/>
  <c r="I5" i="3"/>
  <c r="H5" i="3"/>
  <c r="G5" i="3"/>
  <c r="J5" i="3" s="1"/>
  <c r="J4" i="3"/>
  <c r="L4" i="3" s="1"/>
  <c r="I4" i="3"/>
  <c r="H4" i="3"/>
  <c r="G4" i="3"/>
  <c r="K4" i="3" s="1"/>
  <c r="M4" i="3" s="1"/>
  <c r="I3" i="3"/>
  <c r="H3" i="3"/>
  <c r="G3" i="3"/>
  <c r="L2" i="3"/>
  <c r="J2" i="3"/>
  <c r="I2" i="3"/>
  <c r="H2" i="3"/>
  <c r="G2" i="3"/>
  <c r="K2" i="3" s="1"/>
  <c r="J114" i="2"/>
  <c r="L114" i="2" s="1"/>
  <c r="I114" i="2"/>
  <c r="H114" i="2"/>
  <c r="G114" i="2"/>
  <c r="I113" i="2"/>
  <c r="H113" i="2"/>
  <c r="G113" i="2"/>
  <c r="L112" i="2"/>
  <c r="J112" i="2"/>
  <c r="I112" i="2"/>
  <c r="H112" i="2"/>
  <c r="G112" i="2"/>
  <c r="K112" i="2" s="1"/>
  <c r="K111" i="2"/>
  <c r="I111" i="2"/>
  <c r="H111" i="2"/>
  <c r="G111" i="2"/>
  <c r="J110" i="2"/>
  <c r="L110" i="2" s="1"/>
  <c r="I110" i="2"/>
  <c r="H110" i="2"/>
  <c r="G110" i="2"/>
  <c r="I109" i="2"/>
  <c r="H109" i="2"/>
  <c r="G109" i="2"/>
  <c r="L108" i="2"/>
  <c r="J108" i="2"/>
  <c r="I108" i="2"/>
  <c r="H108" i="2"/>
  <c r="G108" i="2"/>
  <c r="K108" i="2" s="1"/>
  <c r="I107" i="2"/>
  <c r="H107" i="2"/>
  <c r="G107" i="2"/>
  <c r="K107" i="2" s="1"/>
  <c r="J106" i="2"/>
  <c r="L106" i="2" s="1"/>
  <c r="I106" i="2"/>
  <c r="H106" i="2"/>
  <c r="G106" i="2"/>
  <c r="I105" i="2"/>
  <c r="H105" i="2"/>
  <c r="G105" i="2"/>
  <c r="L104" i="2"/>
  <c r="J104" i="2"/>
  <c r="I104" i="2"/>
  <c r="H104" i="2"/>
  <c r="G104" i="2"/>
  <c r="K104" i="2" s="1"/>
  <c r="K103" i="2"/>
  <c r="I103" i="2"/>
  <c r="H103" i="2"/>
  <c r="G103" i="2"/>
  <c r="J102" i="2"/>
  <c r="L102" i="2" s="1"/>
  <c r="I102" i="2"/>
  <c r="H102" i="2"/>
  <c r="G102" i="2"/>
  <c r="I101" i="2"/>
  <c r="H101" i="2"/>
  <c r="G101" i="2"/>
  <c r="L100" i="2"/>
  <c r="J100" i="2"/>
  <c r="I100" i="2"/>
  <c r="H100" i="2"/>
  <c r="G100" i="2"/>
  <c r="K100" i="2" s="1"/>
  <c r="I99" i="2"/>
  <c r="H99" i="2"/>
  <c r="G99" i="2"/>
  <c r="L98" i="2"/>
  <c r="J98" i="2"/>
  <c r="I98" i="2"/>
  <c r="H98" i="2"/>
  <c r="G98" i="2"/>
  <c r="M98" i="2" s="1"/>
  <c r="I97" i="2"/>
  <c r="H97" i="2"/>
  <c r="G97" i="2"/>
  <c r="L96" i="2"/>
  <c r="J96" i="2"/>
  <c r="I96" i="2"/>
  <c r="H96" i="2"/>
  <c r="G96" i="2"/>
  <c r="K96" i="2" s="1"/>
  <c r="I95" i="2"/>
  <c r="H95" i="2"/>
  <c r="G95" i="2"/>
  <c r="K95" i="2" s="1"/>
  <c r="J94" i="2"/>
  <c r="L94" i="2" s="1"/>
  <c r="I94" i="2"/>
  <c r="H94" i="2"/>
  <c r="G94" i="2"/>
  <c r="I93" i="2"/>
  <c r="H93" i="2"/>
  <c r="G93" i="2"/>
  <c r="L92" i="2"/>
  <c r="J92" i="2"/>
  <c r="I92" i="2"/>
  <c r="H92" i="2"/>
  <c r="G92" i="2"/>
  <c r="K92" i="2" s="1"/>
  <c r="K91" i="2"/>
  <c r="I91" i="2"/>
  <c r="H91" i="2"/>
  <c r="G91" i="2"/>
  <c r="J90" i="2"/>
  <c r="L90" i="2" s="1"/>
  <c r="I90" i="2"/>
  <c r="H90" i="2"/>
  <c r="G90" i="2"/>
  <c r="M89" i="2"/>
  <c r="I89" i="2"/>
  <c r="H89" i="2"/>
  <c r="G89" i="2"/>
  <c r="L89" i="2" s="1"/>
  <c r="L88" i="2"/>
  <c r="J88" i="2"/>
  <c r="I88" i="2"/>
  <c r="H88" i="2"/>
  <c r="G88" i="2"/>
  <c r="K88" i="2" s="1"/>
  <c r="I87" i="2"/>
  <c r="H87" i="2"/>
  <c r="G87" i="2"/>
  <c r="J86" i="2"/>
  <c r="L86" i="2" s="1"/>
  <c r="I86" i="2"/>
  <c r="H86" i="2"/>
  <c r="G86" i="2"/>
  <c r="I85" i="2"/>
  <c r="H85" i="2"/>
  <c r="G85" i="2"/>
  <c r="L84" i="2"/>
  <c r="J84" i="2"/>
  <c r="I84" i="2"/>
  <c r="H84" i="2"/>
  <c r="G84" i="2"/>
  <c r="K84" i="2" s="1"/>
  <c r="I83" i="2"/>
  <c r="H83" i="2"/>
  <c r="G83" i="2"/>
  <c r="K83" i="2" s="1"/>
  <c r="J82" i="2"/>
  <c r="L82" i="2" s="1"/>
  <c r="I82" i="2"/>
  <c r="H82" i="2"/>
  <c r="G82" i="2"/>
  <c r="I81" i="2"/>
  <c r="H81" i="2"/>
  <c r="G81" i="2"/>
  <c r="L80" i="2"/>
  <c r="J80" i="2"/>
  <c r="I80" i="2"/>
  <c r="H80" i="2"/>
  <c r="G80" i="2"/>
  <c r="K80" i="2" s="1"/>
  <c r="I79" i="2"/>
  <c r="H79" i="2"/>
  <c r="G79" i="2"/>
  <c r="K79" i="2" s="1"/>
  <c r="J78" i="2"/>
  <c r="L78" i="2" s="1"/>
  <c r="I78" i="2"/>
  <c r="H78" i="2"/>
  <c r="G78" i="2"/>
  <c r="I77" i="2"/>
  <c r="H77" i="2"/>
  <c r="G77" i="2"/>
  <c r="L76" i="2"/>
  <c r="J76" i="2"/>
  <c r="I76" i="2"/>
  <c r="H76" i="2"/>
  <c r="G76" i="2"/>
  <c r="K76" i="2" s="1"/>
  <c r="K75" i="2"/>
  <c r="I75" i="2"/>
  <c r="H75" i="2"/>
  <c r="G75" i="2"/>
  <c r="J74" i="2"/>
  <c r="L74" i="2" s="1"/>
  <c r="I74" i="2"/>
  <c r="H74" i="2"/>
  <c r="G74" i="2"/>
  <c r="I73" i="2"/>
  <c r="H73" i="2"/>
  <c r="G73" i="2"/>
  <c r="L72" i="2"/>
  <c r="J72" i="2"/>
  <c r="I72" i="2"/>
  <c r="H72" i="2"/>
  <c r="G72" i="2"/>
  <c r="K72" i="2" s="1"/>
  <c r="I71" i="2"/>
  <c r="H71" i="2"/>
  <c r="G71" i="2"/>
  <c r="J70" i="2"/>
  <c r="L70" i="2" s="1"/>
  <c r="I70" i="2"/>
  <c r="H70" i="2"/>
  <c r="G70" i="2"/>
  <c r="I69" i="2"/>
  <c r="H69" i="2"/>
  <c r="G69" i="2"/>
  <c r="L68" i="2"/>
  <c r="J68" i="2"/>
  <c r="I68" i="2"/>
  <c r="H68" i="2"/>
  <c r="G68" i="2"/>
  <c r="K68" i="2" s="1"/>
  <c r="I67" i="2"/>
  <c r="H67" i="2"/>
  <c r="G67" i="2"/>
  <c r="K67" i="2" s="1"/>
  <c r="J66" i="2"/>
  <c r="L66" i="2" s="1"/>
  <c r="I66" i="2"/>
  <c r="H66" i="2"/>
  <c r="G66" i="2"/>
  <c r="I65" i="2"/>
  <c r="H65" i="2"/>
  <c r="G65" i="2"/>
  <c r="L64" i="2"/>
  <c r="J64" i="2"/>
  <c r="I64" i="2"/>
  <c r="H64" i="2"/>
  <c r="G64" i="2"/>
  <c r="K64" i="2" s="1"/>
  <c r="I63" i="2"/>
  <c r="H63" i="2"/>
  <c r="G63" i="2"/>
  <c r="K63" i="2" s="1"/>
  <c r="J62" i="2"/>
  <c r="L62" i="2" s="1"/>
  <c r="I62" i="2"/>
  <c r="H62" i="2"/>
  <c r="G62" i="2"/>
  <c r="M61" i="2"/>
  <c r="I61" i="2"/>
  <c r="H61" i="2"/>
  <c r="G61" i="2"/>
  <c r="L61" i="2" s="1"/>
  <c r="L60" i="2"/>
  <c r="J60" i="2"/>
  <c r="I60" i="2"/>
  <c r="H60" i="2"/>
  <c r="G60" i="2"/>
  <c r="K60" i="2" s="1"/>
  <c r="K59" i="2"/>
  <c r="I59" i="2"/>
  <c r="H59" i="2"/>
  <c r="G59" i="2"/>
  <c r="J58" i="2"/>
  <c r="L58" i="2" s="1"/>
  <c r="I58" i="2"/>
  <c r="H58" i="2"/>
  <c r="G58" i="2"/>
  <c r="I57" i="2"/>
  <c r="H57" i="2"/>
  <c r="G57" i="2"/>
  <c r="L56" i="2"/>
  <c r="J56" i="2"/>
  <c r="I56" i="2"/>
  <c r="H56" i="2"/>
  <c r="G56" i="2"/>
  <c r="K56" i="2" s="1"/>
  <c r="I55" i="2"/>
  <c r="H55" i="2"/>
  <c r="G55" i="2"/>
  <c r="J54" i="2"/>
  <c r="L54" i="2" s="1"/>
  <c r="I54" i="2"/>
  <c r="H54" i="2"/>
  <c r="G54" i="2"/>
  <c r="I53" i="2"/>
  <c r="H53" i="2"/>
  <c r="G53" i="2"/>
  <c r="L52" i="2"/>
  <c r="J52" i="2"/>
  <c r="I52" i="2"/>
  <c r="H52" i="2"/>
  <c r="G52" i="2"/>
  <c r="K52" i="2" s="1"/>
  <c r="I51" i="2"/>
  <c r="H51" i="2"/>
  <c r="G51" i="2"/>
  <c r="K51" i="2" s="1"/>
  <c r="L50" i="2"/>
  <c r="J50" i="2"/>
  <c r="I50" i="2"/>
  <c r="H50" i="2"/>
  <c r="G50" i="2"/>
  <c r="M50" i="2" s="1"/>
  <c r="I49" i="2"/>
  <c r="H49" i="2"/>
  <c r="G49" i="2"/>
  <c r="L48" i="2"/>
  <c r="J48" i="2"/>
  <c r="I48" i="2"/>
  <c r="H48" i="2"/>
  <c r="G48" i="2"/>
  <c r="K48" i="2" s="1"/>
  <c r="K47" i="2"/>
  <c r="I47" i="2"/>
  <c r="H47" i="2"/>
  <c r="G47" i="2"/>
  <c r="J46" i="2"/>
  <c r="L46" i="2" s="1"/>
  <c r="I46" i="2"/>
  <c r="H46" i="2"/>
  <c r="G46" i="2"/>
  <c r="I45" i="2"/>
  <c r="H45" i="2"/>
  <c r="G45" i="2"/>
  <c r="L44" i="2"/>
  <c r="J44" i="2"/>
  <c r="I44" i="2"/>
  <c r="H44" i="2"/>
  <c r="G44" i="2"/>
  <c r="K44" i="2" s="1"/>
  <c r="I43" i="2"/>
  <c r="H43" i="2"/>
  <c r="G43" i="2"/>
  <c r="J42" i="2"/>
  <c r="L42" i="2" s="1"/>
  <c r="I42" i="2"/>
  <c r="H42" i="2"/>
  <c r="G42" i="2"/>
  <c r="I41" i="2"/>
  <c r="H41" i="2"/>
  <c r="G41" i="2"/>
  <c r="L40" i="2"/>
  <c r="J40" i="2"/>
  <c r="I40" i="2"/>
  <c r="H40" i="2"/>
  <c r="G40" i="2"/>
  <c r="K40" i="2" s="1"/>
  <c r="I39" i="2"/>
  <c r="H39" i="2"/>
  <c r="G39" i="2"/>
  <c r="K39" i="2" s="1"/>
  <c r="J38" i="2"/>
  <c r="L38" i="2" s="1"/>
  <c r="I38" i="2"/>
  <c r="H38" i="2"/>
  <c r="G38" i="2"/>
  <c r="I37" i="2"/>
  <c r="H37" i="2"/>
  <c r="G37" i="2"/>
  <c r="L36" i="2"/>
  <c r="J36" i="2"/>
  <c r="I36" i="2"/>
  <c r="H36" i="2"/>
  <c r="G36" i="2"/>
  <c r="K36" i="2" s="1"/>
  <c r="I35" i="2"/>
  <c r="H35" i="2"/>
  <c r="G35" i="2"/>
  <c r="K35" i="2" s="1"/>
  <c r="J34" i="2"/>
  <c r="L34" i="2" s="1"/>
  <c r="I34" i="2"/>
  <c r="H34" i="2"/>
  <c r="G34" i="2"/>
  <c r="I33" i="2"/>
  <c r="H33" i="2"/>
  <c r="G33" i="2"/>
  <c r="L32" i="2"/>
  <c r="J32" i="2"/>
  <c r="I32" i="2"/>
  <c r="H32" i="2"/>
  <c r="G32" i="2"/>
  <c r="K32" i="2" s="1"/>
  <c r="I31" i="2"/>
  <c r="H31" i="2"/>
  <c r="G31" i="2"/>
  <c r="I30" i="2"/>
  <c r="H30" i="2"/>
  <c r="G30" i="2"/>
  <c r="J30" i="2" s="1"/>
  <c r="L30" i="2" s="1"/>
  <c r="L29" i="2"/>
  <c r="I29" i="2"/>
  <c r="H29" i="2"/>
  <c r="G29" i="2"/>
  <c r="K29" i="2" s="1"/>
  <c r="I28" i="2"/>
  <c r="H28" i="2"/>
  <c r="G28" i="2"/>
  <c r="J28" i="2" s="1"/>
  <c r="M27" i="2"/>
  <c r="L27" i="2"/>
  <c r="J27" i="2"/>
  <c r="I27" i="2"/>
  <c r="H27" i="2"/>
  <c r="G27" i="2"/>
  <c r="K27" i="2" s="1"/>
  <c r="I26" i="2"/>
  <c r="H26" i="2"/>
  <c r="G26" i="2"/>
  <c r="K26" i="2" s="1"/>
  <c r="M26" i="2" s="1"/>
  <c r="I25" i="2"/>
  <c r="H25" i="2"/>
  <c r="G25" i="2"/>
  <c r="K25" i="2" s="1"/>
  <c r="I24" i="2"/>
  <c r="H24" i="2"/>
  <c r="G24" i="2"/>
  <c r="J24" i="2" s="1"/>
  <c r="J23" i="2"/>
  <c r="L23" i="2" s="1"/>
  <c r="I23" i="2"/>
  <c r="H23" i="2"/>
  <c r="G23" i="2"/>
  <c r="K23" i="2" s="1"/>
  <c r="M23" i="2" s="1"/>
  <c r="I22" i="2"/>
  <c r="H22" i="2"/>
  <c r="G22" i="2"/>
  <c r="K22" i="2" s="1"/>
  <c r="M22" i="2" s="1"/>
  <c r="I21" i="2"/>
  <c r="H21" i="2"/>
  <c r="G21" i="2"/>
  <c r="K21" i="2" s="1"/>
  <c r="I20" i="2"/>
  <c r="H20" i="2"/>
  <c r="G20" i="2"/>
  <c r="J20" i="2" s="1"/>
  <c r="J19" i="2"/>
  <c r="L19" i="2" s="1"/>
  <c r="I19" i="2"/>
  <c r="H19" i="2"/>
  <c r="G19" i="2"/>
  <c r="K19" i="2" s="1"/>
  <c r="M19" i="2" s="1"/>
  <c r="I18" i="2"/>
  <c r="H18" i="2"/>
  <c r="G18" i="2"/>
  <c r="K18" i="2" s="1"/>
  <c r="M18" i="2" s="1"/>
  <c r="I17" i="2"/>
  <c r="H17" i="2"/>
  <c r="G17" i="2"/>
  <c r="K17" i="2" s="1"/>
  <c r="I16" i="2"/>
  <c r="H16" i="2"/>
  <c r="G16" i="2"/>
  <c r="J16" i="2" s="1"/>
  <c r="J15" i="2"/>
  <c r="L15" i="2" s="1"/>
  <c r="I15" i="2"/>
  <c r="H15" i="2"/>
  <c r="G15" i="2"/>
  <c r="K15" i="2" s="1"/>
  <c r="M15" i="2" s="1"/>
  <c r="I14" i="2"/>
  <c r="H14" i="2"/>
  <c r="G14" i="2"/>
  <c r="K14" i="2" s="1"/>
  <c r="M14" i="2" s="1"/>
  <c r="I13" i="2"/>
  <c r="H13" i="2"/>
  <c r="G13" i="2"/>
  <c r="K13" i="2" s="1"/>
  <c r="I12" i="2"/>
  <c r="H12" i="2"/>
  <c r="G12" i="2"/>
  <c r="J12" i="2" s="1"/>
  <c r="J11" i="2"/>
  <c r="L11" i="2" s="1"/>
  <c r="I11" i="2"/>
  <c r="H11" i="2"/>
  <c r="G11" i="2"/>
  <c r="K11" i="2" s="1"/>
  <c r="M11" i="2" s="1"/>
  <c r="M10" i="2"/>
  <c r="L10" i="2"/>
  <c r="I10" i="2"/>
  <c r="H10" i="2"/>
  <c r="G10" i="2"/>
  <c r="K10" i="2" s="1"/>
  <c r="I9" i="2"/>
  <c r="H9" i="2"/>
  <c r="G9" i="2"/>
  <c r="K9" i="2" s="1"/>
  <c r="I8" i="2"/>
  <c r="H8" i="2"/>
  <c r="G8" i="2"/>
  <c r="J8" i="2" s="1"/>
  <c r="J7" i="2"/>
  <c r="L7" i="2" s="1"/>
  <c r="I7" i="2"/>
  <c r="H7" i="2"/>
  <c r="G7" i="2"/>
  <c r="K7" i="2" s="1"/>
  <c r="M7" i="2" s="1"/>
  <c r="I6" i="2"/>
  <c r="H6" i="2"/>
  <c r="G6" i="2"/>
  <c r="K6" i="2" s="1"/>
  <c r="M6" i="2" s="1"/>
  <c r="L5" i="2"/>
  <c r="I5" i="2"/>
  <c r="H5" i="2"/>
  <c r="G5" i="2"/>
  <c r="K5" i="2" s="1"/>
  <c r="I4" i="2"/>
  <c r="H4" i="2"/>
  <c r="G4" i="2"/>
  <c r="J4" i="2" s="1"/>
  <c r="J3" i="2"/>
  <c r="L3" i="2" s="1"/>
  <c r="I3" i="2"/>
  <c r="H3" i="2"/>
  <c r="G3" i="2"/>
  <c r="K3" i="2" s="1"/>
  <c r="M3" i="2" s="1"/>
  <c r="I2" i="2"/>
  <c r="H2" i="2"/>
  <c r="G2" i="2"/>
  <c r="K2" i="2" s="1"/>
  <c r="M2" i="2" s="1"/>
  <c r="L5" i="1"/>
  <c r="M5" i="1"/>
  <c r="L6" i="1"/>
  <c r="L8" i="1"/>
  <c r="M8" i="1"/>
  <c r="L10" i="1"/>
  <c r="M10" i="1"/>
  <c r="L16" i="1"/>
  <c r="M16" i="1"/>
  <c r="L19" i="1"/>
  <c r="L20" i="1"/>
  <c r="L25" i="1"/>
  <c r="L27" i="1"/>
  <c r="M27" i="1"/>
  <c r="L29" i="1"/>
  <c r="M29" i="1"/>
  <c r="L34" i="1"/>
  <c r="M34" i="1"/>
  <c r="L35" i="1"/>
  <c r="L36" i="1"/>
  <c r="L37" i="1"/>
  <c r="L38" i="1"/>
  <c r="L39" i="1"/>
  <c r="L50" i="1"/>
  <c r="M50" i="1"/>
  <c r="L53" i="1"/>
  <c r="L54" i="1"/>
  <c r="L61" i="1"/>
  <c r="M61" i="1"/>
  <c r="L66" i="1"/>
  <c r="L73" i="1"/>
  <c r="L80" i="1"/>
  <c r="M80" i="1"/>
  <c r="L83" i="1"/>
  <c r="M83" i="1"/>
  <c r="L84" i="1"/>
  <c r="M84" i="1"/>
  <c r="L89" i="1"/>
  <c r="M89" i="1"/>
  <c r="L96" i="1"/>
  <c r="M96" i="1"/>
  <c r="L97" i="1"/>
  <c r="L98" i="1"/>
  <c r="M98" i="1"/>
  <c r="L103" i="1"/>
  <c r="L106" i="1"/>
  <c r="L112" i="1"/>
  <c r="M2" i="1"/>
  <c r="L2" i="1"/>
  <c r="K6" i="1"/>
  <c r="M6" i="1" s="1"/>
  <c r="K8" i="1"/>
  <c r="K10" i="1"/>
  <c r="K16" i="1"/>
  <c r="K22" i="1"/>
  <c r="M22" i="1" s="1"/>
  <c r="K24" i="1"/>
  <c r="M24" i="1" s="1"/>
  <c r="K34" i="1"/>
  <c r="K38" i="1"/>
  <c r="K50" i="1"/>
  <c r="K52" i="1"/>
  <c r="M52" i="1" s="1"/>
  <c r="K70" i="1"/>
  <c r="K74" i="1"/>
  <c r="M74" i="1" s="1"/>
  <c r="K80" i="1"/>
  <c r="K82" i="1"/>
  <c r="M82" i="1" s="1"/>
  <c r="K84" i="1"/>
  <c r="K96" i="1"/>
  <c r="K98" i="1"/>
  <c r="K102" i="1"/>
  <c r="M10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2" i="1"/>
  <c r="J2" i="1" s="1"/>
  <c r="G3" i="1"/>
  <c r="J3" i="1" s="1"/>
  <c r="K5" i="4" l="1"/>
  <c r="K9" i="4"/>
  <c r="K29" i="4"/>
  <c r="M2" i="4"/>
  <c r="J3" i="4"/>
  <c r="L3" i="4" s="1"/>
  <c r="L5" i="4"/>
  <c r="M6" i="4"/>
  <c r="J7" i="4"/>
  <c r="L7" i="4" s="1"/>
  <c r="L9" i="4"/>
  <c r="M10" i="4"/>
  <c r="J11" i="4"/>
  <c r="L11" i="4" s="1"/>
  <c r="L13" i="4"/>
  <c r="M14" i="4"/>
  <c r="J15" i="4"/>
  <c r="L15" i="4" s="1"/>
  <c r="L17" i="4"/>
  <c r="M18" i="4"/>
  <c r="J19" i="4"/>
  <c r="L19" i="4" s="1"/>
  <c r="L21" i="4"/>
  <c r="M22" i="4"/>
  <c r="J23" i="4"/>
  <c r="L23" i="4" s="1"/>
  <c r="L25" i="4"/>
  <c r="M26" i="4"/>
  <c r="J27" i="4"/>
  <c r="L29" i="4"/>
  <c r="L31" i="4"/>
  <c r="K31" i="4"/>
  <c r="M31" i="4" s="1"/>
  <c r="L33" i="4"/>
  <c r="L35" i="4"/>
  <c r="K35" i="4"/>
  <c r="M35" i="4" s="1"/>
  <c r="L37" i="4"/>
  <c r="L39" i="4"/>
  <c r="K39" i="4"/>
  <c r="M39" i="4" s="1"/>
  <c r="L41" i="4"/>
  <c r="L43" i="4"/>
  <c r="K43" i="4"/>
  <c r="M43" i="4" s="1"/>
  <c r="L45" i="4"/>
  <c r="L47" i="4"/>
  <c r="K47" i="4"/>
  <c r="M47" i="4" s="1"/>
  <c r="J53" i="4"/>
  <c r="L53" i="4" s="1"/>
  <c r="M53" i="4"/>
  <c r="J57" i="4"/>
  <c r="L57" i="4" s="1"/>
  <c r="M57" i="4"/>
  <c r="L61" i="4"/>
  <c r="J61" i="4"/>
  <c r="M61" i="4"/>
  <c r="L65" i="4"/>
  <c r="J65" i="4"/>
  <c r="M65" i="4"/>
  <c r="J69" i="4"/>
  <c r="L69" i="4" s="1"/>
  <c r="M69" i="4"/>
  <c r="J79" i="4"/>
  <c r="L79" i="4" s="1"/>
  <c r="M79" i="4"/>
  <c r="J95" i="4"/>
  <c r="L95" i="4" s="1"/>
  <c r="M95" i="4"/>
  <c r="J103" i="4"/>
  <c r="L103" i="4" s="1"/>
  <c r="M103" i="4"/>
  <c r="K17" i="4"/>
  <c r="J49" i="4"/>
  <c r="L49" i="4" s="1"/>
  <c r="J75" i="4"/>
  <c r="L75" i="4"/>
  <c r="J99" i="4"/>
  <c r="L99" i="4" s="1"/>
  <c r="J2" i="4"/>
  <c r="L2" i="4" s="1"/>
  <c r="M5" i="4"/>
  <c r="J6" i="4"/>
  <c r="L6" i="4" s="1"/>
  <c r="M9" i="4"/>
  <c r="J10" i="4"/>
  <c r="J14" i="4"/>
  <c r="L14" i="4" s="1"/>
  <c r="M17" i="4"/>
  <c r="J18" i="4"/>
  <c r="L18" i="4" s="1"/>
  <c r="J22" i="4"/>
  <c r="L22" i="4" s="1"/>
  <c r="M25" i="4"/>
  <c r="J26" i="4"/>
  <c r="L26" i="4" s="1"/>
  <c r="M29" i="4"/>
  <c r="J30" i="4"/>
  <c r="J83" i="4"/>
  <c r="M83" i="4"/>
  <c r="L83" i="4"/>
  <c r="J107" i="4"/>
  <c r="M107" i="4"/>
  <c r="L107" i="4"/>
  <c r="K13" i="4"/>
  <c r="M13" i="4" s="1"/>
  <c r="K21" i="4"/>
  <c r="M21" i="4" s="1"/>
  <c r="K25" i="4"/>
  <c r="J91" i="4"/>
  <c r="L91" i="4"/>
  <c r="L30" i="4"/>
  <c r="M32" i="4"/>
  <c r="K32" i="4"/>
  <c r="K36" i="4"/>
  <c r="M36" i="4" s="1"/>
  <c r="M40" i="4"/>
  <c r="K40" i="4"/>
  <c r="K44" i="4"/>
  <c r="M44" i="4" s="1"/>
  <c r="K48" i="4"/>
  <c r="M48" i="4" s="1"/>
  <c r="L48" i="4"/>
  <c r="K49" i="4"/>
  <c r="M49" i="4" s="1"/>
  <c r="J51" i="4"/>
  <c r="L51" i="4" s="1"/>
  <c r="M51" i="4"/>
  <c r="J55" i="4"/>
  <c r="L55" i="4" s="1"/>
  <c r="M55" i="4"/>
  <c r="J59" i="4"/>
  <c r="L59" i="4"/>
  <c r="M59" i="4"/>
  <c r="J63" i="4"/>
  <c r="L63" i="4"/>
  <c r="M63" i="4"/>
  <c r="J67" i="4"/>
  <c r="L67" i="4" s="1"/>
  <c r="M67" i="4"/>
  <c r="J71" i="4"/>
  <c r="L71" i="4" s="1"/>
  <c r="M71" i="4"/>
  <c r="K75" i="4"/>
  <c r="M75" i="4" s="1"/>
  <c r="L85" i="4"/>
  <c r="J87" i="4"/>
  <c r="M87" i="4"/>
  <c r="L87" i="4"/>
  <c r="K91" i="4"/>
  <c r="M91" i="4" s="1"/>
  <c r="K99" i="4"/>
  <c r="M99" i="4" s="1"/>
  <c r="J111" i="4"/>
  <c r="L111" i="4" s="1"/>
  <c r="M111" i="4"/>
  <c r="M52" i="4"/>
  <c r="M56" i="4"/>
  <c r="M60" i="4"/>
  <c r="M64" i="4"/>
  <c r="M68" i="4"/>
  <c r="M72" i="4"/>
  <c r="J73" i="4"/>
  <c r="L73" i="4" s="1"/>
  <c r="M76" i="4"/>
  <c r="J77" i="4"/>
  <c r="L77" i="4" s="1"/>
  <c r="M80" i="4"/>
  <c r="J81" i="4"/>
  <c r="L81" i="4" s="1"/>
  <c r="M84" i="4"/>
  <c r="J85" i="4"/>
  <c r="M88" i="4"/>
  <c r="J89" i="4"/>
  <c r="M92" i="4"/>
  <c r="J93" i="4"/>
  <c r="L93" i="4" s="1"/>
  <c r="M96" i="4"/>
  <c r="J97" i="4"/>
  <c r="L97" i="4" s="1"/>
  <c r="M100" i="4"/>
  <c r="J101" i="4"/>
  <c r="L101" i="4" s="1"/>
  <c r="M104" i="4"/>
  <c r="J105" i="4"/>
  <c r="L105" i="4" s="1"/>
  <c r="M108" i="4"/>
  <c r="J109" i="4"/>
  <c r="L109" i="4" s="1"/>
  <c r="M112" i="4"/>
  <c r="J113" i="4"/>
  <c r="L113" i="4" s="1"/>
  <c r="K73" i="4"/>
  <c r="M73" i="4" s="1"/>
  <c r="K77" i="4"/>
  <c r="M77" i="4" s="1"/>
  <c r="K81" i="4"/>
  <c r="M81" i="4" s="1"/>
  <c r="K85" i="4"/>
  <c r="M85" i="4" s="1"/>
  <c r="K89" i="4"/>
  <c r="K93" i="4"/>
  <c r="M93" i="4" s="1"/>
  <c r="K97" i="4"/>
  <c r="M97" i="4" s="1"/>
  <c r="K101" i="4"/>
  <c r="M101" i="4" s="1"/>
  <c r="K105" i="4"/>
  <c r="M105" i="4" s="1"/>
  <c r="K109" i="4"/>
  <c r="M109" i="4" s="1"/>
  <c r="K113" i="4"/>
  <c r="M113" i="4" s="1"/>
  <c r="L15" i="3"/>
  <c r="L3" i="3"/>
  <c r="L19" i="3"/>
  <c r="M2" i="3"/>
  <c r="J3" i="3"/>
  <c r="L5" i="3"/>
  <c r="M6" i="3"/>
  <c r="J7" i="3"/>
  <c r="L7" i="3" s="1"/>
  <c r="L9" i="3"/>
  <c r="M10" i="3"/>
  <c r="J11" i="3"/>
  <c r="L11" i="3" s="1"/>
  <c r="L13" i="3"/>
  <c r="M14" i="3"/>
  <c r="J15" i="3"/>
  <c r="L17" i="3"/>
  <c r="M18" i="3"/>
  <c r="J19" i="3"/>
  <c r="L21" i="3"/>
  <c r="M22" i="3"/>
  <c r="J23" i="3"/>
  <c r="L23" i="3" s="1"/>
  <c r="L25" i="3"/>
  <c r="M26" i="3"/>
  <c r="J27" i="3"/>
  <c r="L29" i="3"/>
  <c r="L31" i="3"/>
  <c r="K31" i="3"/>
  <c r="M31" i="3" s="1"/>
  <c r="L33" i="3"/>
  <c r="L35" i="3"/>
  <c r="K35" i="3"/>
  <c r="M35" i="3" s="1"/>
  <c r="L37" i="3"/>
  <c r="L39" i="3"/>
  <c r="K39" i="3"/>
  <c r="M39" i="3" s="1"/>
  <c r="L41" i="3"/>
  <c r="L43" i="3"/>
  <c r="K43" i="3"/>
  <c r="M43" i="3" s="1"/>
  <c r="L45" i="3"/>
  <c r="L47" i="3"/>
  <c r="K47" i="3"/>
  <c r="M47" i="3" s="1"/>
  <c r="L49" i="3"/>
  <c r="L51" i="3"/>
  <c r="K51" i="3"/>
  <c r="M51" i="3" s="1"/>
  <c r="L53" i="3"/>
  <c r="L55" i="3"/>
  <c r="K55" i="3"/>
  <c r="M55" i="3" s="1"/>
  <c r="J57" i="3"/>
  <c r="L57" i="3" s="1"/>
  <c r="M57" i="3"/>
  <c r="L61" i="3"/>
  <c r="J61" i="3"/>
  <c r="M61" i="3"/>
  <c r="L65" i="3"/>
  <c r="J65" i="3"/>
  <c r="M65" i="3"/>
  <c r="J69" i="3"/>
  <c r="L69" i="3" s="1"/>
  <c r="M69" i="3"/>
  <c r="J73" i="3"/>
  <c r="L73" i="3" s="1"/>
  <c r="M73" i="3"/>
  <c r="L77" i="3"/>
  <c r="J77" i="3"/>
  <c r="M77" i="3"/>
  <c r="L81" i="3"/>
  <c r="J81" i="3"/>
  <c r="M81" i="3"/>
  <c r="J85" i="3"/>
  <c r="L85" i="3" s="1"/>
  <c r="M85" i="3"/>
  <c r="L89" i="3"/>
  <c r="J89" i="3"/>
  <c r="M89" i="3"/>
  <c r="L93" i="3"/>
  <c r="J93" i="3"/>
  <c r="M93" i="3"/>
  <c r="L97" i="3"/>
  <c r="J97" i="3"/>
  <c r="M97" i="3"/>
  <c r="K5" i="3"/>
  <c r="K9" i="3"/>
  <c r="K13" i="3"/>
  <c r="M13" i="3" s="1"/>
  <c r="J99" i="3"/>
  <c r="L99" i="3"/>
  <c r="J103" i="3"/>
  <c r="L103" i="3" s="1"/>
  <c r="K3" i="3"/>
  <c r="M3" i="3" s="1"/>
  <c r="M5" i="3"/>
  <c r="K7" i="3"/>
  <c r="M7" i="3" s="1"/>
  <c r="M9" i="3"/>
  <c r="K11" i="3"/>
  <c r="M11" i="3" s="1"/>
  <c r="K15" i="3"/>
  <c r="M15" i="3" s="1"/>
  <c r="M17" i="3"/>
  <c r="K19" i="3"/>
  <c r="M19" i="3" s="1"/>
  <c r="K23" i="3"/>
  <c r="M23" i="3" s="1"/>
  <c r="K27" i="3"/>
  <c r="M29" i="3"/>
  <c r="L101" i="3"/>
  <c r="J101" i="3"/>
  <c r="M101" i="3"/>
  <c r="J105" i="3"/>
  <c r="L105" i="3" s="1"/>
  <c r="M105" i="3"/>
  <c r="J109" i="3"/>
  <c r="L109" i="3" s="1"/>
  <c r="M109" i="3"/>
  <c r="L113" i="3"/>
  <c r="J113" i="3"/>
  <c r="M113" i="3"/>
  <c r="K21" i="3"/>
  <c r="M21" i="3" s="1"/>
  <c r="K25" i="3"/>
  <c r="M25" i="3" s="1"/>
  <c r="K29" i="3"/>
  <c r="J107" i="3"/>
  <c r="L107" i="3" s="1"/>
  <c r="J111" i="3"/>
  <c r="L111" i="3" s="1"/>
  <c r="L30" i="3"/>
  <c r="M32" i="3"/>
  <c r="K32" i="3"/>
  <c r="K36" i="3"/>
  <c r="M36" i="3" s="1"/>
  <c r="M40" i="3"/>
  <c r="K40" i="3"/>
  <c r="K44" i="3"/>
  <c r="M44" i="3" s="1"/>
  <c r="M48" i="3"/>
  <c r="K48" i="3"/>
  <c r="K52" i="3"/>
  <c r="M52" i="3" s="1"/>
  <c r="M56" i="3"/>
  <c r="K56" i="3"/>
  <c r="J59" i="3"/>
  <c r="L59" i="3"/>
  <c r="M59" i="3"/>
  <c r="J63" i="3"/>
  <c r="L63" i="3" s="1"/>
  <c r="M63" i="3"/>
  <c r="J67" i="3"/>
  <c r="L67" i="3" s="1"/>
  <c r="M67" i="3"/>
  <c r="J71" i="3"/>
  <c r="L71" i="3"/>
  <c r="M71" i="3"/>
  <c r="J75" i="3"/>
  <c r="L75" i="3"/>
  <c r="M75" i="3"/>
  <c r="J79" i="3"/>
  <c r="L79" i="3" s="1"/>
  <c r="M79" i="3"/>
  <c r="J83" i="3"/>
  <c r="L83" i="3"/>
  <c r="M83" i="3"/>
  <c r="J87" i="3"/>
  <c r="L87" i="3"/>
  <c r="M87" i="3"/>
  <c r="J91" i="3"/>
  <c r="L91" i="3"/>
  <c r="M91" i="3"/>
  <c r="J95" i="3"/>
  <c r="L95" i="3" s="1"/>
  <c r="M95" i="3"/>
  <c r="K99" i="3"/>
  <c r="M99" i="3" s="1"/>
  <c r="K103" i="3"/>
  <c r="M103" i="3" s="1"/>
  <c r="K107" i="3"/>
  <c r="M107" i="3" s="1"/>
  <c r="K111" i="3"/>
  <c r="M111" i="3" s="1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K8" i="2"/>
  <c r="K12" i="2"/>
  <c r="M12" i="2" s="1"/>
  <c r="K24" i="2"/>
  <c r="K28" i="2"/>
  <c r="M28" i="2" s="1"/>
  <c r="J87" i="2"/>
  <c r="L87" i="2" s="1"/>
  <c r="J99" i="2"/>
  <c r="M99" i="2"/>
  <c r="L99" i="2"/>
  <c r="J2" i="2"/>
  <c r="L2" i="2" s="1"/>
  <c r="L4" i="2"/>
  <c r="M5" i="2"/>
  <c r="J6" i="2"/>
  <c r="L6" i="2" s="1"/>
  <c r="L8" i="2"/>
  <c r="M9" i="2"/>
  <c r="J10" i="2"/>
  <c r="L12" i="2"/>
  <c r="M13" i="2"/>
  <c r="J14" i="2"/>
  <c r="L14" i="2" s="1"/>
  <c r="L16" i="2"/>
  <c r="M17" i="2"/>
  <c r="J18" i="2"/>
  <c r="L18" i="2" s="1"/>
  <c r="L20" i="2"/>
  <c r="M21" i="2"/>
  <c r="J22" i="2"/>
  <c r="L22" i="2" s="1"/>
  <c r="L24" i="2"/>
  <c r="M25" i="2"/>
  <c r="J26" i="2"/>
  <c r="L26" i="2" s="1"/>
  <c r="L28" i="2"/>
  <c r="M29" i="2"/>
  <c r="L45" i="2"/>
  <c r="M46" i="2"/>
  <c r="J47" i="2"/>
  <c r="M47" i="2"/>
  <c r="L47" i="2"/>
  <c r="L57" i="2"/>
  <c r="J59" i="2"/>
  <c r="M59" i="2"/>
  <c r="L59" i="2"/>
  <c r="L73" i="2"/>
  <c r="J75" i="2"/>
  <c r="L75" i="2" s="1"/>
  <c r="M75" i="2"/>
  <c r="J91" i="2"/>
  <c r="L91" i="2" s="1"/>
  <c r="M91" i="2"/>
  <c r="M102" i="2"/>
  <c r="J103" i="2"/>
  <c r="L103" i="2" s="1"/>
  <c r="M103" i="2"/>
  <c r="J31" i="2"/>
  <c r="L31" i="2" s="1"/>
  <c r="J55" i="2"/>
  <c r="L55" i="2"/>
  <c r="J71" i="2"/>
  <c r="L71" i="2"/>
  <c r="J5" i="2"/>
  <c r="M8" i="2"/>
  <c r="J9" i="2"/>
  <c r="L9" i="2" s="1"/>
  <c r="J13" i="2"/>
  <c r="L13" i="2" s="1"/>
  <c r="M16" i="2"/>
  <c r="J17" i="2"/>
  <c r="L17" i="2" s="1"/>
  <c r="J21" i="2"/>
  <c r="L21" i="2" s="1"/>
  <c r="M24" i="2"/>
  <c r="J25" i="2"/>
  <c r="L25" i="2" s="1"/>
  <c r="J29" i="2"/>
  <c r="K30" i="2"/>
  <c r="M30" i="2" s="1"/>
  <c r="M34" i="2"/>
  <c r="J35" i="2"/>
  <c r="L35" i="2" s="1"/>
  <c r="M35" i="2"/>
  <c r="L49" i="2"/>
  <c r="M62" i="2"/>
  <c r="J63" i="2"/>
  <c r="M63" i="2"/>
  <c r="L63" i="2"/>
  <c r="M78" i="2"/>
  <c r="J79" i="2"/>
  <c r="M79" i="2"/>
  <c r="L79" i="2"/>
  <c r="J95" i="2"/>
  <c r="L95" i="2" s="1"/>
  <c r="M95" i="2"/>
  <c r="J107" i="2"/>
  <c r="L107" i="2" s="1"/>
  <c r="M107" i="2"/>
  <c r="K4" i="2"/>
  <c r="M4" i="2" s="1"/>
  <c r="K16" i="2"/>
  <c r="K20" i="2"/>
  <c r="M20" i="2" s="1"/>
  <c r="J43" i="2"/>
  <c r="L43" i="2" s="1"/>
  <c r="M70" i="2"/>
  <c r="K31" i="2"/>
  <c r="M31" i="2" s="1"/>
  <c r="M38" i="2"/>
  <c r="J39" i="2"/>
  <c r="L39" i="2" s="1"/>
  <c r="M39" i="2"/>
  <c r="K43" i="2"/>
  <c r="M43" i="2" s="1"/>
  <c r="J51" i="2"/>
  <c r="L51" i="2" s="1"/>
  <c r="M51" i="2"/>
  <c r="K55" i="2"/>
  <c r="M55" i="2" s="1"/>
  <c r="J67" i="2"/>
  <c r="M67" i="2"/>
  <c r="L67" i="2"/>
  <c r="K71" i="2"/>
  <c r="M71" i="2" s="1"/>
  <c r="M82" i="2"/>
  <c r="J83" i="2"/>
  <c r="M83" i="2"/>
  <c r="L83" i="2"/>
  <c r="K87" i="2"/>
  <c r="M87" i="2" s="1"/>
  <c r="K99" i="2"/>
  <c r="M110" i="2"/>
  <c r="J111" i="2"/>
  <c r="L111" i="2" s="1"/>
  <c r="M111" i="2"/>
  <c r="M32" i="2"/>
  <c r="J33" i="2"/>
  <c r="L33" i="2" s="1"/>
  <c r="K34" i="2"/>
  <c r="M36" i="2"/>
  <c r="J37" i="2"/>
  <c r="L37" i="2" s="1"/>
  <c r="K38" i="2"/>
  <c r="M40" i="2"/>
  <c r="J41" i="2"/>
  <c r="L41" i="2" s="1"/>
  <c r="K42" i="2"/>
  <c r="M42" i="2" s="1"/>
  <c r="M44" i="2"/>
  <c r="J45" i="2"/>
  <c r="K46" i="2"/>
  <c r="M48" i="2"/>
  <c r="J49" i="2"/>
  <c r="K50" i="2"/>
  <c r="M52" i="2"/>
  <c r="J53" i="2"/>
  <c r="L53" i="2" s="1"/>
  <c r="K54" i="2"/>
  <c r="M54" i="2" s="1"/>
  <c r="M56" i="2"/>
  <c r="J57" i="2"/>
  <c r="K58" i="2"/>
  <c r="M58" i="2" s="1"/>
  <c r="M60" i="2"/>
  <c r="J61" i="2"/>
  <c r="K62" i="2"/>
  <c r="M64" i="2"/>
  <c r="J65" i="2"/>
  <c r="L65" i="2" s="1"/>
  <c r="K66" i="2"/>
  <c r="M66" i="2" s="1"/>
  <c r="M68" i="2"/>
  <c r="J69" i="2"/>
  <c r="L69" i="2" s="1"/>
  <c r="K70" i="2"/>
  <c r="M72" i="2"/>
  <c r="J73" i="2"/>
  <c r="K74" i="2"/>
  <c r="M74" i="2" s="1"/>
  <c r="M76" i="2"/>
  <c r="J77" i="2"/>
  <c r="L77" i="2" s="1"/>
  <c r="K78" i="2"/>
  <c r="M80" i="2"/>
  <c r="J81" i="2"/>
  <c r="L81" i="2" s="1"/>
  <c r="K82" i="2"/>
  <c r="M84" i="2"/>
  <c r="J85" i="2"/>
  <c r="L85" i="2" s="1"/>
  <c r="K86" i="2"/>
  <c r="M86" i="2" s="1"/>
  <c r="M88" i="2"/>
  <c r="J89" i="2"/>
  <c r="K90" i="2"/>
  <c r="M90" i="2" s="1"/>
  <c r="M92" i="2"/>
  <c r="J93" i="2"/>
  <c r="L93" i="2" s="1"/>
  <c r="K94" i="2"/>
  <c r="M94" i="2" s="1"/>
  <c r="M96" i="2"/>
  <c r="J97" i="2"/>
  <c r="L97" i="2" s="1"/>
  <c r="K98" i="2"/>
  <c r="M100" i="2"/>
  <c r="J101" i="2"/>
  <c r="L101" i="2" s="1"/>
  <c r="K102" i="2"/>
  <c r="M104" i="2"/>
  <c r="J105" i="2"/>
  <c r="L105" i="2" s="1"/>
  <c r="K106" i="2"/>
  <c r="M106" i="2" s="1"/>
  <c r="M108" i="2"/>
  <c r="J109" i="2"/>
  <c r="L109" i="2" s="1"/>
  <c r="K110" i="2"/>
  <c r="M112" i="2"/>
  <c r="J113" i="2"/>
  <c r="L113" i="2" s="1"/>
  <c r="K114" i="2"/>
  <c r="M114" i="2" s="1"/>
  <c r="K33" i="2"/>
  <c r="M33" i="2" s="1"/>
  <c r="K37" i="2"/>
  <c r="M37" i="2" s="1"/>
  <c r="K41" i="2"/>
  <c r="M41" i="2" s="1"/>
  <c r="K45" i="2"/>
  <c r="M45" i="2" s="1"/>
  <c r="K49" i="2"/>
  <c r="M49" i="2" s="1"/>
  <c r="K53" i="2"/>
  <c r="M53" i="2" s="1"/>
  <c r="K57" i="2"/>
  <c r="M57" i="2" s="1"/>
  <c r="K61" i="2"/>
  <c r="K65" i="2"/>
  <c r="M65" i="2" s="1"/>
  <c r="K69" i="2"/>
  <c r="M69" i="2" s="1"/>
  <c r="K73" i="2"/>
  <c r="M73" i="2" s="1"/>
  <c r="K77" i="2"/>
  <c r="M77" i="2" s="1"/>
  <c r="K81" i="2"/>
  <c r="M81" i="2" s="1"/>
  <c r="K85" i="2"/>
  <c r="M85" i="2" s="1"/>
  <c r="K89" i="2"/>
  <c r="K93" i="2"/>
  <c r="M93" i="2" s="1"/>
  <c r="K97" i="2"/>
  <c r="M97" i="2" s="1"/>
  <c r="K101" i="2"/>
  <c r="M101" i="2" s="1"/>
  <c r="K105" i="2"/>
  <c r="M105" i="2" s="1"/>
  <c r="K109" i="2"/>
  <c r="M109" i="2" s="1"/>
  <c r="K113" i="2"/>
  <c r="M113" i="2" s="1"/>
  <c r="L114" i="1"/>
  <c r="K114" i="1"/>
  <c r="M114" i="1" s="1"/>
  <c r="L113" i="1"/>
  <c r="K112" i="1"/>
  <c r="M112" i="1" s="1"/>
  <c r="L111" i="1"/>
  <c r="L110" i="1"/>
  <c r="K110" i="1"/>
  <c r="M110" i="1" s="1"/>
  <c r="L109" i="1"/>
  <c r="M108" i="1"/>
  <c r="L108" i="1"/>
  <c r="K108" i="1"/>
  <c r="L107" i="1"/>
  <c r="K106" i="1"/>
  <c r="M106" i="1" s="1"/>
  <c r="L105" i="1"/>
  <c r="K104" i="1"/>
  <c r="M104" i="1" s="1"/>
  <c r="L104" i="1"/>
  <c r="L102" i="1"/>
  <c r="L101" i="1"/>
  <c r="K100" i="1"/>
  <c r="M100" i="1" s="1"/>
  <c r="L100" i="1"/>
  <c r="L99" i="1"/>
  <c r="M97" i="1"/>
  <c r="L95" i="1"/>
  <c r="M95" i="1"/>
  <c r="L94" i="1"/>
  <c r="K94" i="1"/>
  <c r="M94" i="1" s="1"/>
  <c r="L93" i="1"/>
  <c r="L92" i="1"/>
  <c r="K92" i="1"/>
  <c r="M92" i="1" s="1"/>
  <c r="L91" i="1"/>
  <c r="L90" i="1"/>
  <c r="K90" i="1"/>
  <c r="M90" i="1" s="1"/>
  <c r="L88" i="1"/>
  <c r="K88" i="1"/>
  <c r="M88" i="1" s="1"/>
  <c r="L87" i="1"/>
  <c r="L86" i="1"/>
  <c r="K86" i="1"/>
  <c r="M86" i="1" s="1"/>
  <c r="L85" i="1"/>
  <c r="L82" i="1"/>
  <c r="L81" i="1"/>
  <c r="L79" i="1"/>
  <c r="K78" i="1"/>
  <c r="M78" i="1" s="1"/>
  <c r="L78" i="1"/>
  <c r="L77" i="1"/>
  <c r="K76" i="1"/>
  <c r="M76" i="1" s="1"/>
  <c r="L76" i="1"/>
  <c r="L75" i="1"/>
  <c r="M75" i="1"/>
  <c r="L74" i="1"/>
  <c r="L72" i="1"/>
  <c r="K72" i="1"/>
  <c r="M72" i="1" s="1"/>
  <c r="L71" i="1"/>
  <c r="M70" i="1"/>
  <c r="L70" i="1"/>
  <c r="L69" i="1"/>
  <c r="M68" i="1"/>
  <c r="L68" i="1"/>
  <c r="K68" i="1"/>
  <c r="L67" i="1"/>
  <c r="K66" i="1"/>
  <c r="M66" i="1" s="1"/>
  <c r="L65" i="1"/>
  <c r="K64" i="1"/>
  <c r="M64" i="1" s="1"/>
  <c r="L64" i="1"/>
  <c r="L63" i="1"/>
  <c r="K62" i="1"/>
  <c r="M62" i="1" s="1"/>
  <c r="L62" i="1"/>
  <c r="L60" i="1"/>
  <c r="K60" i="1"/>
  <c r="M60" i="1" s="1"/>
  <c r="L59" i="1"/>
  <c r="L58" i="1"/>
  <c r="K58" i="1"/>
  <c r="M58" i="1" s="1"/>
  <c r="L57" i="1"/>
  <c r="L56" i="1"/>
  <c r="K56" i="1"/>
  <c r="M56" i="1" s="1"/>
  <c r="L55" i="1"/>
  <c r="K54" i="1"/>
  <c r="M54" i="1" s="1"/>
  <c r="M53" i="1"/>
  <c r="L52" i="1"/>
  <c r="L51" i="1"/>
  <c r="L49" i="1"/>
  <c r="K48" i="1"/>
  <c r="M48" i="1" s="1"/>
  <c r="L48" i="1"/>
  <c r="L47" i="1"/>
  <c r="K46" i="1"/>
  <c r="M46" i="1" s="1"/>
  <c r="L46" i="1"/>
  <c r="L45" i="1"/>
  <c r="K44" i="1"/>
  <c r="M44" i="1" s="1"/>
  <c r="L44" i="1"/>
  <c r="L43" i="1"/>
  <c r="K42" i="1"/>
  <c r="M42" i="1" s="1"/>
  <c r="L42" i="1"/>
  <c r="L41" i="1"/>
  <c r="K40" i="1"/>
  <c r="M40" i="1" s="1"/>
  <c r="L40" i="1"/>
  <c r="M38" i="1"/>
  <c r="K36" i="1"/>
  <c r="M36" i="1" s="1"/>
  <c r="L33" i="1"/>
  <c r="K32" i="1"/>
  <c r="M32" i="1" s="1"/>
  <c r="L32" i="1"/>
  <c r="L31" i="1"/>
  <c r="K30" i="1"/>
  <c r="M30" i="1"/>
  <c r="L30" i="1"/>
  <c r="K26" i="1"/>
  <c r="M26" i="1" s="1"/>
  <c r="L26" i="1"/>
  <c r="L24" i="1"/>
  <c r="L23" i="1"/>
  <c r="M23" i="1"/>
  <c r="L22" i="1"/>
  <c r="L21" i="1"/>
  <c r="K20" i="1"/>
  <c r="M20" i="1" s="1"/>
  <c r="K18" i="1"/>
  <c r="M18" i="1" s="1"/>
  <c r="L18" i="1"/>
  <c r="L14" i="1"/>
  <c r="K14" i="1"/>
  <c r="M14" i="1"/>
  <c r="L17" i="1"/>
  <c r="K28" i="1"/>
  <c r="M28" i="1"/>
  <c r="L28" i="1"/>
  <c r="L15" i="1"/>
  <c r="L13" i="1"/>
  <c r="L12" i="1"/>
  <c r="K12" i="1"/>
  <c r="M12" i="1" s="1"/>
  <c r="L11" i="1"/>
  <c r="L9" i="1"/>
  <c r="L7" i="1"/>
  <c r="K4" i="1"/>
  <c r="M4" i="1" s="1"/>
  <c r="L4" i="1"/>
  <c r="L3" i="1"/>
  <c r="K2" i="1"/>
  <c r="K113" i="1"/>
  <c r="M113" i="1" s="1"/>
  <c r="K111" i="1"/>
  <c r="M111" i="1" s="1"/>
  <c r="K109" i="1"/>
  <c r="M109" i="1" s="1"/>
  <c r="K107" i="1"/>
  <c r="M107" i="1" s="1"/>
  <c r="K105" i="1"/>
  <c r="M105" i="1" s="1"/>
  <c r="K103" i="1"/>
  <c r="M103" i="1" s="1"/>
  <c r="K101" i="1"/>
  <c r="M101" i="1" s="1"/>
  <c r="K99" i="1"/>
  <c r="M99" i="1" s="1"/>
  <c r="K97" i="1"/>
  <c r="K95" i="1"/>
  <c r="K93" i="1"/>
  <c r="M93" i="1" s="1"/>
  <c r="K91" i="1"/>
  <c r="M91" i="1" s="1"/>
  <c r="K89" i="1"/>
  <c r="K87" i="1"/>
  <c r="M87" i="1" s="1"/>
  <c r="K85" i="1"/>
  <c r="M85" i="1" s="1"/>
  <c r="K83" i="1"/>
  <c r="K81" i="1"/>
  <c r="M81" i="1" s="1"/>
  <c r="K79" i="1"/>
  <c r="M79" i="1" s="1"/>
  <c r="K77" i="1"/>
  <c r="M77" i="1" s="1"/>
  <c r="K75" i="1"/>
  <c r="K73" i="1"/>
  <c r="M73" i="1" s="1"/>
  <c r="K71" i="1"/>
  <c r="M71" i="1" s="1"/>
  <c r="K69" i="1"/>
  <c r="M69" i="1" s="1"/>
  <c r="K67" i="1"/>
  <c r="M67" i="1" s="1"/>
  <c r="K65" i="1"/>
  <c r="M65" i="1" s="1"/>
  <c r="K63" i="1"/>
  <c r="M63" i="1" s="1"/>
  <c r="K61" i="1"/>
  <c r="K59" i="1"/>
  <c r="M59" i="1" s="1"/>
  <c r="K57" i="1"/>
  <c r="M57" i="1" s="1"/>
  <c r="K55" i="1"/>
  <c r="M55" i="1" s="1"/>
  <c r="K53" i="1"/>
  <c r="K51" i="1"/>
  <c r="M51" i="1" s="1"/>
  <c r="K49" i="1"/>
  <c r="M49" i="1" s="1"/>
  <c r="K47" i="1"/>
  <c r="M47" i="1" s="1"/>
  <c r="K45" i="1"/>
  <c r="M45" i="1" s="1"/>
  <c r="K43" i="1"/>
  <c r="M43" i="1" s="1"/>
  <c r="K41" i="1"/>
  <c r="M41" i="1" s="1"/>
  <c r="K39" i="1"/>
  <c r="M39" i="1" s="1"/>
  <c r="K37" i="1"/>
  <c r="M37" i="1" s="1"/>
  <c r="K35" i="1"/>
  <c r="M35" i="1" s="1"/>
  <c r="K33" i="1"/>
  <c r="M33" i="1" s="1"/>
  <c r="K31" i="1"/>
  <c r="M31" i="1" s="1"/>
  <c r="K29" i="1"/>
  <c r="K27" i="1"/>
  <c r="K25" i="1"/>
  <c r="M25" i="1" s="1"/>
  <c r="K23" i="1"/>
  <c r="K21" i="1"/>
  <c r="M21" i="1" s="1"/>
  <c r="K19" i="1"/>
  <c r="M19" i="1" s="1"/>
  <c r="K17" i="1"/>
  <c r="M17" i="1" s="1"/>
  <c r="K15" i="1"/>
  <c r="M15" i="1" s="1"/>
  <c r="K13" i="1"/>
  <c r="M13" i="1" s="1"/>
  <c r="K11" i="1"/>
  <c r="M11" i="1" s="1"/>
  <c r="K9" i="1"/>
  <c r="M9" i="1" s="1"/>
  <c r="K7" i="1"/>
  <c r="M7" i="1" s="1"/>
  <c r="K5" i="1"/>
  <c r="K3" i="1"/>
  <c r="M3" i="1" s="1"/>
</calcChain>
</file>

<file path=xl/sharedStrings.xml><?xml version="1.0" encoding="utf-8"?>
<sst xmlns="http://schemas.openxmlformats.org/spreadsheetml/2006/main" count="959" uniqueCount="242">
  <si>
    <t>코인코드</t>
    <phoneticPr fontId="2" type="noConversion"/>
  </si>
  <si>
    <t>코인명</t>
    <phoneticPr fontId="2" type="noConversion"/>
  </si>
  <si>
    <t>KRW-SRM</t>
  </si>
  <si>
    <t>세럼</t>
  </si>
  <si>
    <t>KRW-OMG</t>
  </si>
  <si>
    <t>오미세고</t>
  </si>
  <si>
    <t>KRW-ETC</t>
  </si>
  <si>
    <t>이더리움클래식</t>
  </si>
  <si>
    <t>KRW-1INCH</t>
  </si>
  <si>
    <t>1인치네트워크</t>
  </si>
  <si>
    <t>KRW-WAVES</t>
  </si>
  <si>
    <t>웨이브</t>
  </si>
  <si>
    <t>KRW-SXP</t>
  </si>
  <si>
    <t>스와이프</t>
  </si>
  <si>
    <t>KRW-AAVE</t>
  </si>
  <si>
    <t>에이브</t>
  </si>
  <si>
    <t>KRW-ATOM</t>
  </si>
  <si>
    <t>코스모스</t>
  </si>
  <si>
    <t>KRW-AVAX</t>
  </si>
  <si>
    <t>아발란체</t>
  </si>
  <si>
    <t>KRW-BCH</t>
  </si>
  <si>
    <t>비트코인캐시</t>
  </si>
  <si>
    <t>KRW-BAT</t>
  </si>
  <si>
    <t>베이직어텐션토큰</t>
  </si>
  <si>
    <t>KRW-XTZ</t>
  </si>
  <si>
    <t>테조스</t>
  </si>
  <si>
    <t>KRW-ADA</t>
  </si>
  <si>
    <t>에이다</t>
  </si>
  <si>
    <t>KRW-BTG</t>
  </si>
  <si>
    <t>비트코인골드</t>
  </si>
  <si>
    <t>KRW-MATIC</t>
  </si>
  <si>
    <t>폴리곤</t>
  </si>
  <si>
    <t>KRW-MBL</t>
  </si>
  <si>
    <t>무비블록</t>
  </si>
  <si>
    <t>KRW-BSV</t>
  </si>
  <si>
    <t>비트코인에스브이</t>
  </si>
  <si>
    <t>KRW-QTUM</t>
  </si>
  <si>
    <t>퀀텀</t>
  </si>
  <si>
    <t>KRW-TON</t>
  </si>
  <si>
    <t>톤</t>
  </si>
  <si>
    <t>KRW-KAVA</t>
  </si>
  <si>
    <t>카바</t>
  </si>
  <si>
    <t>KRW-VET</t>
  </si>
  <si>
    <t>비체인</t>
  </si>
  <si>
    <t>KRW-MFT</t>
  </si>
  <si>
    <t>메인프레임</t>
  </si>
  <si>
    <t>KRW-NEO</t>
  </si>
  <si>
    <t>네오</t>
  </si>
  <si>
    <t>KRW-ZIL</t>
  </si>
  <si>
    <t>질리카</t>
  </si>
  <si>
    <t>KRW-EOS</t>
  </si>
  <si>
    <t>이오스</t>
  </si>
  <si>
    <t>KRW-SOL</t>
  </si>
  <si>
    <t>솔라나</t>
  </si>
  <si>
    <t>KRW-STMX</t>
  </si>
  <si>
    <t>스톰엑스</t>
  </si>
  <si>
    <t>KRW-ALGO</t>
  </si>
  <si>
    <t>알고랜드</t>
  </si>
  <si>
    <t>KRW-IOST</t>
  </si>
  <si>
    <t>아이오에스티</t>
  </si>
  <si>
    <t>KRW-MTL</t>
  </si>
  <si>
    <t>메탈</t>
  </si>
  <si>
    <t>KRW-BORA</t>
  </si>
  <si>
    <t>보라</t>
  </si>
  <si>
    <t>KRW-SC</t>
  </si>
  <si>
    <t>시아코인</t>
  </si>
  <si>
    <t>KRW-FLOW</t>
  </si>
  <si>
    <t>플로우</t>
  </si>
  <si>
    <t>KRW-DOT</t>
  </si>
  <si>
    <t>폴카닷</t>
  </si>
  <si>
    <t>KRW-LTC</t>
  </si>
  <si>
    <t>라이트코인</t>
  </si>
  <si>
    <t>KRW-XEM</t>
  </si>
  <si>
    <t>넴</t>
  </si>
  <si>
    <t>KRW-UPP</t>
  </si>
  <si>
    <t>센티넬프로토콜</t>
  </si>
  <si>
    <t>KRW-THETA</t>
  </si>
  <si>
    <t>쎄타토큰</t>
  </si>
  <si>
    <t>KRW-ETH</t>
  </si>
  <si>
    <t>이더리움</t>
  </si>
  <si>
    <t>KRW-IOTA</t>
  </si>
  <si>
    <t>아이오타</t>
  </si>
  <si>
    <t>KRW-ZRX</t>
  </si>
  <si>
    <t>제로엑스</t>
  </si>
  <si>
    <t>KRW-AXS</t>
  </si>
  <si>
    <t>엑시인피니티</t>
  </si>
  <si>
    <t>KRW-ONG</t>
  </si>
  <si>
    <t>온톨로지가스</t>
  </si>
  <si>
    <t>KRW-META</t>
  </si>
  <si>
    <t>메타디움</t>
  </si>
  <si>
    <t>KRW-XLM</t>
  </si>
  <si>
    <t>스텔라루멘</t>
  </si>
  <si>
    <t>KRW-REP</t>
  </si>
  <si>
    <t>어거</t>
  </si>
  <si>
    <t>KRW-CRO</t>
  </si>
  <si>
    <t>크로노스</t>
  </si>
  <si>
    <t>KRW-BTC</t>
  </si>
  <si>
    <t>비트코인</t>
  </si>
  <si>
    <t>KRW-CELO</t>
  </si>
  <si>
    <t>셀로</t>
  </si>
  <si>
    <t>KRW-HBAR</t>
  </si>
  <si>
    <t>헤데라</t>
  </si>
  <si>
    <t>KRW-CHZ</t>
  </si>
  <si>
    <t>칠리즈</t>
  </si>
  <si>
    <t>KRW-LINK</t>
  </si>
  <si>
    <t>체인링크</t>
  </si>
  <si>
    <t>KRW-STORJ</t>
  </si>
  <si>
    <t>스토리지</t>
  </si>
  <si>
    <t>KRW-HUM</t>
  </si>
  <si>
    <t>휴먼스케이프</t>
  </si>
  <si>
    <t>KRW-PLA</t>
  </si>
  <si>
    <t>플레이댑</t>
  </si>
  <si>
    <t>KRW-ENJ</t>
  </si>
  <si>
    <t>엔진코인</t>
  </si>
  <si>
    <t>KRW-TRX</t>
  </si>
  <si>
    <t>트론</t>
  </si>
  <si>
    <t>KRW-DAWN</t>
  </si>
  <si>
    <t>던프로토콜</t>
  </si>
  <si>
    <t>KRW-MED</t>
  </si>
  <si>
    <t>메디블록</t>
  </si>
  <si>
    <t>KRW-WEMIX</t>
  </si>
  <si>
    <t>위믹스</t>
  </si>
  <si>
    <t>KRW-ONT</t>
  </si>
  <si>
    <t>온톨로지</t>
  </si>
  <si>
    <t>KRW-JST</t>
  </si>
  <si>
    <t>저스트</t>
  </si>
  <si>
    <t>KRW-XRP</t>
  </si>
  <si>
    <t>리플</t>
  </si>
  <si>
    <t>KRW-TT</t>
  </si>
  <si>
    <t>썬더코어</t>
  </si>
  <si>
    <t>KRW-ARK</t>
  </si>
  <si>
    <t>아크</t>
  </si>
  <si>
    <t>KRW-QKC</t>
  </si>
  <si>
    <t>쿼크체인</t>
  </si>
  <si>
    <t>KRW-BTT</t>
  </si>
  <si>
    <t>비트토렌트</t>
  </si>
  <si>
    <t>KRW-MANA</t>
  </si>
  <si>
    <t>디센트럴랜드</t>
  </si>
  <si>
    <t>KRW-AERGO</t>
  </si>
  <si>
    <t>아르고</t>
  </si>
  <si>
    <t>KRW-CRE</t>
  </si>
  <si>
    <t>캐리프로토콜</t>
  </si>
  <si>
    <t>KRW-MLK</t>
  </si>
  <si>
    <t>밀크</t>
  </si>
  <si>
    <t>KRW-DKA</t>
  </si>
  <si>
    <t>디카르고</t>
  </si>
  <si>
    <t>KRW-STRAX</t>
  </si>
  <si>
    <t>스트라티스</t>
  </si>
  <si>
    <t>KRW-SSX</t>
  </si>
  <si>
    <t>썸씽</t>
  </si>
  <si>
    <t>KRW-FCT2</t>
  </si>
  <si>
    <t>피르마체인</t>
  </si>
  <si>
    <t>KRW-DOGE</t>
  </si>
  <si>
    <t>도지코인</t>
  </si>
  <si>
    <t>KRW-STX</t>
  </si>
  <si>
    <t>스택스</t>
  </si>
  <si>
    <t>KRW-SBD</t>
  </si>
  <si>
    <t>스팀달러</t>
  </si>
  <si>
    <t>KRW-XEC</t>
  </si>
  <si>
    <t>이캐시</t>
  </si>
  <si>
    <t>KRW-ANKR</t>
  </si>
  <si>
    <t>앵커</t>
  </si>
  <si>
    <t>KRW-ORBS</t>
  </si>
  <si>
    <t>오브스</t>
  </si>
  <si>
    <t>KRW-AQT</t>
  </si>
  <si>
    <t>알파쿼크</t>
  </si>
  <si>
    <t>KRW-CBK</t>
  </si>
  <si>
    <t>코박토큰</t>
  </si>
  <si>
    <t>KRW-PUNDIX</t>
  </si>
  <si>
    <t>펀디엑스</t>
  </si>
  <si>
    <t>KRW-STEEM</t>
  </si>
  <si>
    <t>스팀</t>
  </si>
  <si>
    <t>KRW-GRS</t>
  </si>
  <si>
    <t>그로스톨코인</t>
  </si>
  <si>
    <t>KRW-WAXP</t>
  </si>
  <si>
    <t>왁스</t>
  </si>
  <si>
    <t>KRW-NEAR</t>
  </si>
  <si>
    <t>니어프로토콜</t>
  </si>
  <si>
    <t>KRW-POWR</t>
  </si>
  <si>
    <t>파워렛저</t>
  </si>
  <si>
    <t>KRW-GAS</t>
  </si>
  <si>
    <t>가스</t>
  </si>
  <si>
    <t>KRW-LSK</t>
  </si>
  <si>
    <t>리스크</t>
  </si>
  <si>
    <t>KRW-KNC</t>
  </si>
  <si>
    <t>카이버네트워크</t>
  </si>
  <si>
    <t>KRW-TFUEL</t>
  </si>
  <si>
    <t>쎄타퓨엘</t>
  </si>
  <si>
    <t>KRW-MOC</t>
  </si>
  <si>
    <t>모스코인</t>
  </si>
  <si>
    <t>KRW-NU</t>
  </si>
  <si>
    <t>누사이퍼</t>
  </si>
  <si>
    <t>KRW-POLY</t>
  </si>
  <si>
    <t>폴리매쓰</t>
  </si>
  <si>
    <t>KRW-T</t>
  </si>
  <si>
    <t>쓰레스홀드</t>
  </si>
  <si>
    <t>KRW-AHT</t>
  </si>
  <si>
    <t>아하토큰</t>
  </si>
  <si>
    <t>KRW-ARDR</t>
  </si>
  <si>
    <t>아더</t>
  </si>
  <si>
    <t>KRW-RFR</t>
  </si>
  <si>
    <t>리퍼리움</t>
  </si>
  <si>
    <t>KRW-SNT</t>
  </si>
  <si>
    <t>스테이터스네트워크토큰</t>
  </si>
  <si>
    <t>KRW-GLM</t>
  </si>
  <si>
    <t>골렘</t>
  </si>
  <si>
    <t>KRW-HIVE</t>
  </si>
  <si>
    <t>하이브</t>
  </si>
  <si>
    <t>KRW-SAND</t>
  </si>
  <si>
    <t>샌드박스</t>
  </si>
  <si>
    <t>KRW-IQ</t>
  </si>
  <si>
    <t>에브리피디아</t>
  </si>
  <si>
    <t>KRW-STPT</t>
  </si>
  <si>
    <t>에스티피</t>
  </si>
  <si>
    <t>KRW-MVL</t>
  </si>
  <si>
    <t>엠블</t>
  </si>
  <si>
    <t>KRW-CVC</t>
  </si>
  <si>
    <t>시빅</t>
  </si>
  <si>
    <t>KRW-ELF</t>
  </si>
  <si>
    <t>엘프</t>
  </si>
  <si>
    <t>KRW-ICX</t>
  </si>
  <si>
    <t>아이콘</t>
  </si>
  <si>
    <t>KRW-STRK</t>
  </si>
  <si>
    <t>스트라이크</t>
  </si>
  <si>
    <t>KRW-HUNT</t>
  </si>
  <si>
    <t>헌트</t>
  </si>
  <si>
    <t>KRW-LOOM</t>
  </si>
  <si>
    <t>룸네트워크</t>
  </si>
  <si>
    <t>현재가</t>
    <phoneticPr fontId="2" type="noConversion"/>
  </si>
  <si>
    <t>최종매수가</t>
    <phoneticPr fontId="2" type="noConversion"/>
  </si>
  <si>
    <t>최종매도가</t>
    <phoneticPr fontId="2" type="noConversion"/>
  </si>
  <si>
    <t>손익률(현재가)</t>
    <phoneticPr fontId="2" type="noConversion"/>
  </si>
  <si>
    <t>손익률(매도가)</t>
    <phoneticPr fontId="2" type="noConversion"/>
  </si>
  <si>
    <t>수량</t>
    <phoneticPr fontId="2" type="noConversion"/>
  </si>
  <si>
    <t>매수금액</t>
    <phoneticPr fontId="2" type="noConversion"/>
  </si>
  <si>
    <t>손익금(현재가)</t>
    <phoneticPr fontId="2" type="noConversion"/>
  </si>
  <si>
    <t>손익금(매도가)</t>
    <phoneticPr fontId="2" type="noConversion"/>
  </si>
  <si>
    <t>보유금(현재가)</t>
    <phoneticPr fontId="2" type="noConversion"/>
  </si>
  <si>
    <t>보유금(매도가)</t>
    <phoneticPr fontId="2" type="noConversion"/>
  </si>
  <si>
    <t>왜 차이가 나지…?</t>
    <phoneticPr fontId="2" type="noConversion"/>
  </si>
  <si>
    <t>0원인 것들이 14개</t>
    <phoneticPr fontId="2" type="noConversion"/>
  </si>
  <si>
    <t>이게 왜 차이나는거지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</si>
</sst>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\K\R\W"/>
    <numFmt numFmtId="177" formatCode="#,##0.00_ "/>
    <numFmt numFmtId="180" formatCode="#,##0.0000_ &quot;개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176" fontId="1" fillId="0" borderId="10" xfId="0" applyNumberFormat="1" applyFont="1" applyBorder="1">
      <alignment vertical="center"/>
    </xf>
    <xf numFmtId="176" fontId="1" fillId="0" borderId="3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176" fontId="1" fillId="0" borderId="8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176" fontId="1" fillId="0" borderId="11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80" fontId="1" fillId="0" borderId="4" xfId="0" applyNumberFormat="1" applyFont="1" applyBorder="1">
      <alignment vertical="center"/>
    </xf>
    <xf numFmtId="180" fontId="1" fillId="0" borderId="9" xfId="0" applyNumberFormat="1" applyFont="1" applyBorder="1">
      <alignment vertical="center"/>
    </xf>
    <xf numFmtId="10" fontId="1" fillId="0" borderId="4" xfId="0" applyNumberFormat="1" applyFont="1" applyBorder="1">
      <alignment vertical="center"/>
    </xf>
    <xf numFmtId="10" fontId="1" fillId="0" borderId="3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176" fontId="1" fillId="0" borderId="13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177" fontId="1" fillId="0" borderId="0" xfId="0" applyNumberFormat="1" applyFont="1">
      <alignment vertical="center"/>
    </xf>
  </cellXfs>
  <cellStyles count="1">
    <cellStyle name="표준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4594-AF44-4CAA-93BA-8B7ABDDF64EC}">
  <dimension ref="A1:M114"/>
  <sheetViews>
    <sheetView topLeftCell="A83" workbookViewId="0">
      <selection activeCell="A2" sqref="A2:M114"/>
    </sheetView>
  </sheetViews>
  <sheetFormatPr defaultRowHeight="16.5" x14ac:dyDescent="0.3"/>
  <cols>
    <col min="1" max="1" width="13.5" style="4" bestFit="1" customWidth="1"/>
    <col min="2" max="2" width="23.5" style="4" bestFit="1" customWidth="1"/>
    <col min="3" max="3" width="18" style="4" bestFit="1" customWidth="1"/>
    <col min="4" max="5" width="20.5" style="4" bestFit="1" customWidth="1"/>
    <col min="6" max="6" width="17.5" style="9" bestFit="1" customWidth="1"/>
    <col min="7" max="7" width="15" style="9" customWidth="1"/>
    <col min="8" max="9" width="14.625" style="4" bestFit="1" customWidth="1"/>
    <col min="10" max="10" width="16.25" style="4" bestFit="1" customWidth="1"/>
    <col min="11" max="11" width="17.5" style="4" bestFit="1" customWidth="1"/>
    <col min="12" max="12" width="17" style="4" bestFit="1" customWidth="1"/>
    <col min="13" max="13" width="15" style="4" bestFit="1" customWidth="1"/>
    <col min="14" max="16384" width="9" style="4"/>
  </cols>
  <sheetData>
    <row r="1" spans="1:13" s="7" customFormat="1" ht="17.25" thickBot="1" x14ac:dyDescent="0.35">
      <c r="A1" s="1" t="s">
        <v>0</v>
      </c>
      <c r="B1" s="2" t="s">
        <v>1</v>
      </c>
      <c r="C1" s="17" t="s">
        <v>228</v>
      </c>
      <c r="D1" s="3" t="s">
        <v>229</v>
      </c>
      <c r="E1" s="3" t="s">
        <v>230</v>
      </c>
      <c r="F1" s="1" t="s">
        <v>234</v>
      </c>
      <c r="G1" s="2" t="s">
        <v>233</v>
      </c>
      <c r="H1" s="1" t="s">
        <v>231</v>
      </c>
      <c r="I1" s="2" t="s">
        <v>232</v>
      </c>
      <c r="J1" s="3" t="s">
        <v>237</v>
      </c>
      <c r="K1" s="2" t="s">
        <v>238</v>
      </c>
      <c r="L1" s="1" t="s">
        <v>235</v>
      </c>
      <c r="M1" s="2" t="s">
        <v>236</v>
      </c>
    </row>
    <row r="2" spans="1:13" x14ac:dyDescent="0.3">
      <c r="A2" s="5" t="s">
        <v>2</v>
      </c>
      <c r="B2" s="6" t="s">
        <v>3</v>
      </c>
      <c r="C2" s="18">
        <v>2965</v>
      </c>
      <c r="D2" s="8">
        <v>4765</v>
      </c>
      <c r="E2" s="8">
        <v>4870</v>
      </c>
      <c r="F2" s="13">
        <v>100000</v>
      </c>
      <c r="G2" s="20">
        <f>IFERROR(F2 / D2,0)</f>
        <v>20.986358866736619</v>
      </c>
      <c r="H2" s="23">
        <f>IFERROR((C2 - D2) / D2, 0)</f>
        <v>-0.3777544596012592</v>
      </c>
      <c r="I2" s="22">
        <f>IFERROR((E2 - D2) / D2, 0)</f>
        <v>2.2035676810073453E-2</v>
      </c>
      <c r="J2" s="13">
        <f>G2 * C2</f>
        <v>62224.554039874078</v>
      </c>
      <c r="K2" s="14">
        <f>G2 * E2</f>
        <v>102203.56768100733</v>
      </c>
      <c r="L2" s="26">
        <f>IF(G2 = 0, 0, J2 - F2)</f>
        <v>-37775.445960125922</v>
      </c>
      <c r="M2" s="27">
        <f>IF(G2 = 0, 0, K2 - F2)</f>
        <v>2203.5676810073346</v>
      </c>
    </row>
    <row r="3" spans="1:13" x14ac:dyDescent="0.3">
      <c r="A3" s="5" t="s">
        <v>4</v>
      </c>
      <c r="B3" s="6" t="s">
        <v>5</v>
      </c>
      <c r="C3" s="18">
        <v>5645</v>
      </c>
      <c r="D3" s="8">
        <v>6110</v>
      </c>
      <c r="E3" s="8">
        <v>5820</v>
      </c>
      <c r="F3" s="13">
        <v>100000</v>
      </c>
      <c r="G3" s="20">
        <f>IFERROR(F3 / D3,0)</f>
        <v>16.366612111292962</v>
      </c>
      <c r="H3" s="23">
        <f t="shared" ref="H3:H66" si="0">IFERROR((C3 - D3) / D3, 0)</f>
        <v>-7.6104746317512281E-2</v>
      </c>
      <c r="I3" s="22">
        <f t="shared" ref="I3:I66" si="1">IFERROR((E3 - D3) / D3, 0)</f>
        <v>-4.7463175122749592E-2</v>
      </c>
      <c r="J3" s="13">
        <f t="shared" ref="J3:J66" si="2">G3 * C3</f>
        <v>92389.525368248767</v>
      </c>
      <c r="K3" s="14">
        <f t="shared" ref="K3:K66" si="3">G3 * E3</f>
        <v>95253.682487725047</v>
      </c>
      <c r="L3" s="13">
        <f t="shared" ref="L3:L66" si="4">IF(G3 = 0, 0, J3 - F3)</f>
        <v>-7610.4746317512327</v>
      </c>
      <c r="M3" s="14">
        <f t="shared" ref="M3:M66" si="5">IF(G3 = 0, 0, K3 - F3)</f>
        <v>-4746.3175122749526</v>
      </c>
    </row>
    <row r="4" spans="1:13" x14ac:dyDescent="0.3">
      <c r="A4" s="5" t="s">
        <v>6</v>
      </c>
      <c r="B4" s="6" t="s">
        <v>7</v>
      </c>
      <c r="C4" s="18">
        <v>36200</v>
      </c>
      <c r="D4" s="8">
        <v>68230</v>
      </c>
      <c r="E4" s="8">
        <v>69780</v>
      </c>
      <c r="F4" s="13">
        <v>100000</v>
      </c>
      <c r="G4" s="20">
        <f t="shared" ref="G4:G67" si="6">IFERROR(F4 / D4,0)</f>
        <v>1.4656309541257511</v>
      </c>
      <c r="H4" s="23">
        <f t="shared" si="0"/>
        <v>-0.46944159460647811</v>
      </c>
      <c r="I4" s="22">
        <f t="shared" si="1"/>
        <v>2.2717279788949142E-2</v>
      </c>
      <c r="J4" s="13">
        <f t="shared" si="2"/>
        <v>53055.84053935219</v>
      </c>
      <c r="K4" s="14">
        <f t="shared" si="3"/>
        <v>102271.72797889491</v>
      </c>
      <c r="L4" s="13">
        <f t="shared" si="4"/>
        <v>-46944.15946064781</v>
      </c>
      <c r="M4" s="14">
        <f t="shared" si="5"/>
        <v>2271.727978894909</v>
      </c>
    </row>
    <row r="5" spans="1:13" x14ac:dyDescent="0.3">
      <c r="A5" s="5" t="s">
        <v>8</v>
      </c>
      <c r="B5" s="6" t="s">
        <v>9</v>
      </c>
      <c r="C5" s="18">
        <v>2035</v>
      </c>
      <c r="D5" s="8"/>
      <c r="E5" s="8"/>
      <c r="F5" s="13">
        <v>100000</v>
      </c>
      <c r="G5" s="20">
        <f t="shared" si="6"/>
        <v>0</v>
      </c>
      <c r="H5" s="23">
        <f t="shared" si="0"/>
        <v>0</v>
      </c>
      <c r="I5" s="22">
        <f t="shared" si="1"/>
        <v>0</v>
      </c>
      <c r="J5" s="13">
        <f t="shared" si="2"/>
        <v>0</v>
      </c>
      <c r="K5" s="14">
        <f t="shared" si="3"/>
        <v>0</v>
      </c>
      <c r="L5" s="13">
        <f t="shared" si="4"/>
        <v>0</v>
      </c>
      <c r="M5" s="14">
        <f t="shared" si="5"/>
        <v>0</v>
      </c>
    </row>
    <row r="6" spans="1:13" x14ac:dyDescent="0.3">
      <c r="A6" s="5" t="s">
        <v>10</v>
      </c>
      <c r="B6" s="6" t="s">
        <v>11</v>
      </c>
      <c r="C6" s="18">
        <v>41470</v>
      </c>
      <c r="D6" s="8">
        <v>21890</v>
      </c>
      <c r="E6" s="8">
        <v>20000</v>
      </c>
      <c r="F6" s="13">
        <v>100000</v>
      </c>
      <c r="G6" s="20">
        <f t="shared" si="6"/>
        <v>4.5682960255824581</v>
      </c>
      <c r="H6" s="23">
        <f t="shared" si="0"/>
        <v>0.89447236180904521</v>
      </c>
      <c r="I6" s="22">
        <f t="shared" si="1"/>
        <v>-8.6340794883508445E-2</v>
      </c>
      <c r="J6" s="13">
        <f t="shared" si="2"/>
        <v>189447.23618090453</v>
      </c>
      <c r="K6" s="14">
        <f t="shared" si="3"/>
        <v>91365.920511649165</v>
      </c>
      <c r="L6" s="13">
        <f t="shared" si="4"/>
        <v>89447.236180904525</v>
      </c>
      <c r="M6" s="14">
        <f t="shared" si="5"/>
        <v>-8634.0794883508352</v>
      </c>
    </row>
    <row r="7" spans="1:13" x14ac:dyDescent="0.3">
      <c r="A7" s="5" t="s">
        <v>12</v>
      </c>
      <c r="B7" s="6" t="s">
        <v>13</v>
      </c>
      <c r="C7" s="18">
        <v>1845</v>
      </c>
      <c r="D7" s="8">
        <v>2340</v>
      </c>
      <c r="E7" s="8">
        <v>2430</v>
      </c>
      <c r="F7" s="13">
        <v>100000</v>
      </c>
      <c r="G7" s="20">
        <f t="shared" si="6"/>
        <v>42.735042735042732</v>
      </c>
      <c r="H7" s="23">
        <f t="shared" si="0"/>
        <v>-0.21153846153846154</v>
      </c>
      <c r="I7" s="22">
        <f t="shared" si="1"/>
        <v>3.8461538461538464E-2</v>
      </c>
      <c r="J7" s="13">
        <f t="shared" si="2"/>
        <v>78846.153846153844</v>
      </c>
      <c r="K7" s="14">
        <f t="shared" si="3"/>
        <v>103846.15384615384</v>
      </c>
      <c r="L7" s="13">
        <f t="shared" si="4"/>
        <v>-21153.846153846156</v>
      </c>
      <c r="M7" s="14">
        <f t="shared" si="5"/>
        <v>3846.1538461538439</v>
      </c>
    </row>
    <row r="8" spans="1:13" x14ac:dyDescent="0.3">
      <c r="A8" s="5" t="s">
        <v>14</v>
      </c>
      <c r="B8" s="6" t="s">
        <v>15</v>
      </c>
      <c r="C8" s="18">
        <v>200600</v>
      </c>
      <c r="D8" s="8"/>
      <c r="E8" s="8"/>
      <c r="F8" s="13">
        <v>100000</v>
      </c>
      <c r="G8" s="20">
        <f t="shared" si="6"/>
        <v>0</v>
      </c>
      <c r="H8" s="23">
        <f t="shared" si="0"/>
        <v>0</v>
      </c>
      <c r="I8" s="22">
        <f t="shared" si="1"/>
        <v>0</v>
      </c>
      <c r="J8" s="13">
        <f t="shared" si="2"/>
        <v>0</v>
      </c>
      <c r="K8" s="14">
        <f t="shared" si="3"/>
        <v>0</v>
      </c>
      <c r="L8" s="13">
        <f t="shared" si="4"/>
        <v>0</v>
      </c>
      <c r="M8" s="14">
        <f t="shared" si="5"/>
        <v>0</v>
      </c>
    </row>
    <row r="9" spans="1:13" x14ac:dyDescent="0.3">
      <c r="A9" s="5" t="s">
        <v>16</v>
      </c>
      <c r="B9" s="6" t="s">
        <v>17</v>
      </c>
      <c r="C9" s="18">
        <v>35870</v>
      </c>
      <c r="D9" s="8">
        <v>16590</v>
      </c>
      <c r="E9" s="8">
        <v>15140</v>
      </c>
      <c r="F9" s="13">
        <v>100000</v>
      </c>
      <c r="G9" s="20">
        <f t="shared" si="6"/>
        <v>6.0277275467148881</v>
      </c>
      <c r="H9" s="23">
        <f t="shared" si="0"/>
        <v>1.1621458710066306</v>
      </c>
      <c r="I9" s="22">
        <f t="shared" si="1"/>
        <v>-8.7402049427365888E-2</v>
      </c>
      <c r="J9" s="13">
        <f t="shared" si="2"/>
        <v>216214.58710066305</v>
      </c>
      <c r="K9" s="14">
        <f t="shared" si="3"/>
        <v>91259.7950572634</v>
      </c>
      <c r="L9" s="13">
        <f t="shared" si="4"/>
        <v>116214.58710066305</v>
      </c>
      <c r="M9" s="14">
        <f t="shared" si="5"/>
        <v>-8740.2049427366001</v>
      </c>
    </row>
    <row r="10" spans="1:13" x14ac:dyDescent="0.3">
      <c r="A10" s="5" t="s">
        <v>18</v>
      </c>
      <c r="B10" s="6" t="s">
        <v>19</v>
      </c>
      <c r="C10" s="18">
        <v>106900</v>
      </c>
      <c r="D10" s="8"/>
      <c r="E10" s="8"/>
      <c r="F10" s="13">
        <v>100000</v>
      </c>
      <c r="G10" s="20">
        <f t="shared" si="6"/>
        <v>0</v>
      </c>
      <c r="H10" s="23">
        <f t="shared" si="0"/>
        <v>0</v>
      </c>
      <c r="I10" s="22">
        <f t="shared" si="1"/>
        <v>0</v>
      </c>
      <c r="J10" s="13">
        <f t="shared" si="2"/>
        <v>0</v>
      </c>
      <c r="K10" s="14">
        <f t="shared" si="3"/>
        <v>0</v>
      </c>
      <c r="L10" s="13">
        <f t="shared" si="4"/>
        <v>0</v>
      </c>
      <c r="M10" s="14">
        <f t="shared" si="5"/>
        <v>0</v>
      </c>
    </row>
    <row r="11" spans="1:13" x14ac:dyDescent="0.3">
      <c r="A11" s="5" t="s">
        <v>20</v>
      </c>
      <c r="B11" s="6" t="s">
        <v>21</v>
      </c>
      <c r="C11" s="18">
        <v>380150</v>
      </c>
      <c r="D11" s="8">
        <v>714700</v>
      </c>
      <c r="E11" s="8">
        <v>690100</v>
      </c>
      <c r="F11" s="13">
        <v>100000</v>
      </c>
      <c r="G11" s="20">
        <f t="shared" si="6"/>
        <v>0.13991884706870014</v>
      </c>
      <c r="H11" s="23">
        <f t="shared" si="0"/>
        <v>-0.46809850286833637</v>
      </c>
      <c r="I11" s="22">
        <f t="shared" si="1"/>
        <v>-3.4420036378900239E-2</v>
      </c>
      <c r="J11" s="13">
        <f t="shared" si="2"/>
        <v>53190.149713166356</v>
      </c>
      <c r="K11" s="14">
        <f t="shared" si="3"/>
        <v>96557.996362109974</v>
      </c>
      <c r="L11" s="13">
        <f t="shared" si="4"/>
        <v>-46809.850286833644</v>
      </c>
      <c r="M11" s="14">
        <f t="shared" si="5"/>
        <v>-3442.0036378900259</v>
      </c>
    </row>
    <row r="12" spans="1:13" x14ac:dyDescent="0.3">
      <c r="A12" s="5" t="s">
        <v>22</v>
      </c>
      <c r="B12" s="6" t="s">
        <v>23</v>
      </c>
      <c r="C12" s="18">
        <v>1040</v>
      </c>
      <c r="D12" s="8">
        <v>943</v>
      </c>
      <c r="E12" s="8">
        <v>974</v>
      </c>
      <c r="F12" s="13">
        <v>100000</v>
      </c>
      <c r="G12" s="20">
        <f t="shared" si="6"/>
        <v>106.04453870625663</v>
      </c>
      <c r="H12" s="23">
        <f t="shared" si="0"/>
        <v>0.10286320254506894</v>
      </c>
      <c r="I12" s="22">
        <f t="shared" si="1"/>
        <v>3.2873806998939555E-2</v>
      </c>
      <c r="J12" s="13">
        <f t="shared" si="2"/>
        <v>110286.32025450689</v>
      </c>
      <c r="K12" s="14">
        <f t="shared" si="3"/>
        <v>103287.38069989395</v>
      </c>
      <c r="L12" s="13">
        <f t="shared" si="4"/>
        <v>10286.320254506893</v>
      </c>
      <c r="M12" s="14">
        <f t="shared" si="5"/>
        <v>3287.3806998939544</v>
      </c>
    </row>
    <row r="13" spans="1:13" x14ac:dyDescent="0.3">
      <c r="A13" s="5" t="s">
        <v>24</v>
      </c>
      <c r="B13" s="6" t="s">
        <v>25</v>
      </c>
      <c r="C13" s="18">
        <v>3910</v>
      </c>
      <c r="D13" s="8">
        <v>3995</v>
      </c>
      <c r="E13" s="8">
        <v>3770</v>
      </c>
      <c r="F13" s="13">
        <v>100000</v>
      </c>
      <c r="G13" s="20">
        <f t="shared" si="6"/>
        <v>25.031289111389235</v>
      </c>
      <c r="H13" s="23">
        <f t="shared" si="0"/>
        <v>-2.1276595744680851E-2</v>
      </c>
      <c r="I13" s="22">
        <f t="shared" si="1"/>
        <v>-5.6320400500625784E-2</v>
      </c>
      <c r="J13" s="13">
        <f t="shared" si="2"/>
        <v>97872.340425531904</v>
      </c>
      <c r="K13" s="14">
        <f t="shared" si="3"/>
        <v>94367.959949937416</v>
      </c>
      <c r="L13" s="13">
        <f t="shared" si="4"/>
        <v>-2127.6595744680963</v>
      </c>
      <c r="M13" s="14">
        <f t="shared" si="5"/>
        <v>-5632.0400500625838</v>
      </c>
    </row>
    <row r="14" spans="1:13" x14ac:dyDescent="0.3">
      <c r="A14" s="5" t="s">
        <v>26</v>
      </c>
      <c r="B14" s="6" t="s">
        <v>27</v>
      </c>
      <c r="C14" s="18">
        <v>1055</v>
      </c>
      <c r="D14" s="8">
        <v>1975</v>
      </c>
      <c r="E14" s="8">
        <v>2030</v>
      </c>
      <c r="F14" s="13">
        <v>100000</v>
      </c>
      <c r="G14" s="20">
        <f t="shared" si="6"/>
        <v>50.632911392405063</v>
      </c>
      <c r="H14" s="23">
        <f t="shared" si="0"/>
        <v>-0.46582278481012657</v>
      </c>
      <c r="I14" s="22">
        <f t="shared" si="1"/>
        <v>2.7848101265822784E-2</v>
      </c>
      <c r="J14" s="13">
        <f t="shared" si="2"/>
        <v>53417.721518987339</v>
      </c>
      <c r="K14" s="14">
        <f t="shared" si="3"/>
        <v>102784.81012658228</v>
      </c>
      <c r="L14" s="13">
        <f t="shared" si="4"/>
        <v>-46582.278481012661</v>
      </c>
      <c r="M14" s="14">
        <f t="shared" si="5"/>
        <v>2784.810126582277</v>
      </c>
    </row>
    <row r="15" spans="1:13" x14ac:dyDescent="0.3">
      <c r="A15" s="5" t="s">
        <v>28</v>
      </c>
      <c r="B15" s="6" t="s">
        <v>29</v>
      </c>
      <c r="C15" s="18">
        <v>37390</v>
      </c>
      <c r="D15" s="8">
        <v>68300</v>
      </c>
      <c r="E15" s="8">
        <v>64750</v>
      </c>
      <c r="F15" s="13">
        <v>100000</v>
      </c>
      <c r="G15" s="20">
        <f t="shared" si="6"/>
        <v>1.4641288433382138</v>
      </c>
      <c r="H15" s="23">
        <f t="shared" si="0"/>
        <v>-0.45256222547584185</v>
      </c>
      <c r="I15" s="22">
        <f t="shared" si="1"/>
        <v>-5.197657393850659E-2</v>
      </c>
      <c r="J15" s="13">
        <f t="shared" si="2"/>
        <v>54743.777452415816</v>
      </c>
      <c r="K15" s="14">
        <f t="shared" si="3"/>
        <v>94802.342606149337</v>
      </c>
      <c r="L15" s="13">
        <f t="shared" si="4"/>
        <v>-45256.222547584184</v>
      </c>
      <c r="M15" s="14">
        <f t="shared" si="5"/>
        <v>-5197.6573938506626</v>
      </c>
    </row>
    <row r="16" spans="1:13" x14ac:dyDescent="0.3">
      <c r="A16" s="5" t="s">
        <v>30</v>
      </c>
      <c r="B16" s="6" t="s">
        <v>31</v>
      </c>
      <c r="C16" s="18">
        <v>1850</v>
      </c>
      <c r="D16" s="8"/>
      <c r="E16" s="8"/>
      <c r="F16" s="13">
        <v>100000</v>
      </c>
      <c r="G16" s="20">
        <f t="shared" si="6"/>
        <v>0</v>
      </c>
      <c r="H16" s="23">
        <f t="shared" si="0"/>
        <v>0</v>
      </c>
      <c r="I16" s="22">
        <f t="shared" si="1"/>
        <v>0</v>
      </c>
      <c r="J16" s="13">
        <f t="shared" si="2"/>
        <v>0</v>
      </c>
      <c r="K16" s="14">
        <f t="shared" si="3"/>
        <v>0</v>
      </c>
      <c r="L16" s="13">
        <f t="shared" si="4"/>
        <v>0</v>
      </c>
      <c r="M16" s="14">
        <f t="shared" si="5"/>
        <v>0</v>
      </c>
    </row>
    <row r="17" spans="1:13" x14ac:dyDescent="0.3">
      <c r="A17" s="5" t="s">
        <v>32</v>
      </c>
      <c r="B17" s="6" t="s">
        <v>33</v>
      </c>
      <c r="C17" s="18">
        <v>13.9</v>
      </c>
      <c r="D17" s="8">
        <v>11.9</v>
      </c>
      <c r="E17" s="8">
        <v>12.6</v>
      </c>
      <c r="F17" s="13">
        <v>100000</v>
      </c>
      <c r="G17" s="20">
        <f t="shared" si="6"/>
        <v>8403.3613445378141</v>
      </c>
      <c r="H17" s="23">
        <f t="shared" si="0"/>
        <v>0.16806722689075629</v>
      </c>
      <c r="I17" s="22">
        <f t="shared" si="1"/>
        <v>5.8823529411764643E-2</v>
      </c>
      <c r="J17" s="13">
        <f t="shared" si="2"/>
        <v>116806.72268907561</v>
      </c>
      <c r="K17" s="14">
        <f t="shared" si="3"/>
        <v>105882.35294117646</v>
      </c>
      <c r="L17" s="13">
        <f t="shared" si="4"/>
        <v>16806.722689075614</v>
      </c>
      <c r="M17" s="14">
        <f t="shared" si="5"/>
        <v>5882.3529411764612</v>
      </c>
    </row>
    <row r="18" spans="1:13" x14ac:dyDescent="0.3">
      <c r="A18" s="5" t="s">
        <v>34</v>
      </c>
      <c r="B18" s="6" t="s">
        <v>35</v>
      </c>
      <c r="C18" s="18">
        <v>98860</v>
      </c>
      <c r="D18" s="8">
        <v>480300</v>
      </c>
      <c r="E18" s="8">
        <v>506500</v>
      </c>
      <c r="F18" s="13">
        <v>100000</v>
      </c>
      <c r="G18" s="20">
        <f t="shared" si="6"/>
        <v>0.20820320632937747</v>
      </c>
      <c r="H18" s="23">
        <f t="shared" si="0"/>
        <v>-0.7941703102227774</v>
      </c>
      <c r="I18" s="22">
        <f t="shared" si="1"/>
        <v>5.4549240058296901E-2</v>
      </c>
      <c r="J18" s="13">
        <f t="shared" si="2"/>
        <v>20582.968977722256</v>
      </c>
      <c r="K18" s="14">
        <f t="shared" si="3"/>
        <v>105454.92400582969</v>
      </c>
      <c r="L18" s="13">
        <f t="shared" si="4"/>
        <v>-79417.031022277748</v>
      </c>
      <c r="M18" s="14">
        <f t="shared" si="5"/>
        <v>5454.9240058296855</v>
      </c>
    </row>
    <row r="19" spans="1:13" x14ac:dyDescent="0.3">
      <c r="A19" s="5" t="s">
        <v>36</v>
      </c>
      <c r="B19" s="6" t="s">
        <v>37</v>
      </c>
      <c r="C19" s="18">
        <v>7530</v>
      </c>
      <c r="D19" s="8">
        <v>32890</v>
      </c>
      <c r="E19" s="8">
        <v>33010</v>
      </c>
      <c r="F19" s="13">
        <v>100000</v>
      </c>
      <c r="G19" s="20">
        <f t="shared" si="6"/>
        <v>3.0404378230465188</v>
      </c>
      <c r="H19" s="23">
        <f t="shared" si="0"/>
        <v>-0.77105503192459712</v>
      </c>
      <c r="I19" s="22">
        <f t="shared" si="1"/>
        <v>3.6485253876558225E-3</v>
      </c>
      <c r="J19" s="13">
        <f t="shared" si="2"/>
        <v>22894.496807540287</v>
      </c>
      <c r="K19" s="14">
        <f t="shared" si="3"/>
        <v>100364.85253876558</v>
      </c>
      <c r="L19" s="13">
        <f t="shared" si="4"/>
        <v>-77105.503192459713</v>
      </c>
      <c r="M19" s="14">
        <f t="shared" si="5"/>
        <v>364.85253876558272</v>
      </c>
    </row>
    <row r="20" spans="1:13" x14ac:dyDescent="0.3">
      <c r="A20" s="5" t="s">
        <v>38</v>
      </c>
      <c r="B20" s="6" t="s">
        <v>39</v>
      </c>
      <c r="C20" s="18">
        <v>4540</v>
      </c>
      <c r="D20" s="8">
        <v>8700</v>
      </c>
      <c r="E20" s="8">
        <v>10100</v>
      </c>
      <c r="F20" s="13">
        <v>100000</v>
      </c>
      <c r="G20" s="20">
        <f t="shared" si="6"/>
        <v>11.494252873563218</v>
      </c>
      <c r="H20" s="23">
        <f t="shared" si="0"/>
        <v>-0.47816091954022988</v>
      </c>
      <c r="I20" s="22">
        <f t="shared" si="1"/>
        <v>0.16091954022988506</v>
      </c>
      <c r="J20" s="13">
        <f t="shared" si="2"/>
        <v>52183.908045977005</v>
      </c>
      <c r="K20" s="14">
        <f t="shared" si="3"/>
        <v>116091.9540229885</v>
      </c>
      <c r="L20" s="13">
        <f t="shared" si="4"/>
        <v>-47816.091954022995</v>
      </c>
      <c r="M20" s="14">
        <f t="shared" si="5"/>
        <v>16091.954022988502</v>
      </c>
    </row>
    <row r="21" spans="1:13" x14ac:dyDescent="0.3">
      <c r="A21" s="5" t="s">
        <v>40</v>
      </c>
      <c r="B21" s="6" t="s">
        <v>41</v>
      </c>
      <c r="C21" s="18">
        <v>4185</v>
      </c>
      <c r="D21" s="8">
        <v>7975</v>
      </c>
      <c r="E21" s="8">
        <v>7975</v>
      </c>
      <c r="F21" s="13">
        <v>100000</v>
      </c>
      <c r="G21" s="20">
        <f t="shared" si="6"/>
        <v>12.539184952978056</v>
      </c>
      <c r="H21" s="23">
        <f t="shared" si="0"/>
        <v>-0.47523510971786836</v>
      </c>
      <c r="I21" s="22">
        <f t="shared" si="1"/>
        <v>0</v>
      </c>
      <c r="J21" s="13">
        <f t="shared" si="2"/>
        <v>52476.489028213167</v>
      </c>
      <c r="K21" s="14">
        <f t="shared" si="3"/>
        <v>100000</v>
      </c>
      <c r="L21" s="13">
        <f t="shared" si="4"/>
        <v>-47523.510971786833</v>
      </c>
      <c r="M21" s="14">
        <f t="shared" si="5"/>
        <v>0</v>
      </c>
    </row>
    <row r="22" spans="1:13" x14ac:dyDescent="0.3">
      <c r="A22" s="5" t="s">
        <v>42</v>
      </c>
      <c r="B22" s="6" t="s">
        <v>43</v>
      </c>
      <c r="C22" s="18">
        <v>61</v>
      </c>
      <c r="D22" s="8">
        <v>119</v>
      </c>
      <c r="E22" s="8">
        <v>18</v>
      </c>
      <c r="F22" s="13">
        <v>100000</v>
      </c>
      <c r="G22" s="20">
        <f t="shared" si="6"/>
        <v>840.33613445378148</v>
      </c>
      <c r="H22" s="23">
        <f t="shared" si="0"/>
        <v>-0.48739495798319327</v>
      </c>
      <c r="I22" s="22">
        <f t="shared" si="1"/>
        <v>-0.84873949579831931</v>
      </c>
      <c r="J22" s="13">
        <f t="shared" si="2"/>
        <v>51260.504201680669</v>
      </c>
      <c r="K22" s="14">
        <f t="shared" si="3"/>
        <v>15126.050420168067</v>
      </c>
      <c r="L22" s="13">
        <f t="shared" si="4"/>
        <v>-48739.495798319331</v>
      </c>
      <c r="M22" s="14">
        <f t="shared" si="5"/>
        <v>-84873.94957983194</v>
      </c>
    </row>
    <row r="23" spans="1:13" x14ac:dyDescent="0.3">
      <c r="A23" s="5" t="s">
        <v>44</v>
      </c>
      <c r="B23" s="6" t="s">
        <v>45</v>
      </c>
      <c r="C23" s="18">
        <v>10</v>
      </c>
      <c r="D23" s="8">
        <v>14.2</v>
      </c>
      <c r="E23" s="8">
        <v>14.3</v>
      </c>
      <c r="F23" s="13">
        <v>100000</v>
      </c>
      <c r="G23" s="20">
        <f t="shared" si="6"/>
        <v>7042.2535211267605</v>
      </c>
      <c r="H23" s="23">
        <f t="shared" si="0"/>
        <v>-0.29577464788732388</v>
      </c>
      <c r="I23" s="22">
        <f t="shared" si="1"/>
        <v>7.0422535211268613E-3</v>
      </c>
      <c r="J23" s="13">
        <f t="shared" si="2"/>
        <v>70422.535211267605</v>
      </c>
      <c r="K23" s="14">
        <f t="shared" si="3"/>
        <v>100704.22535211268</v>
      </c>
      <c r="L23" s="13">
        <f t="shared" si="4"/>
        <v>-29577.464788732395</v>
      </c>
      <c r="M23" s="14">
        <f t="shared" si="5"/>
        <v>704.22535211268405</v>
      </c>
    </row>
    <row r="24" spans="1:13" x14ac:dyDescent="0.3">
      <c r="A24" s="5" t="s">
        <v>46</v>
      </c>
      <c r="B24" s="6" t="s">
        <v>47</v>
      </c>
      <c r="C24" s="18">
        <v>25920</v>
      </c>
      <c r="D24" s="8">
        <v>85570</v>
      </c>
      <c r="E24" s="8">
        <v>80850</v>
      </c>
      <c r="F24" s="13">
        <v>100000</v>
      </c>
      <c r="G24" s="20">
        <f t="shared" si="6"/>
        <v>1.168633867009466</v>
      </c>
      <c r="H24" s="23">
        <f t="shared" si="0"/>
        <v>-0.69709010167114638</v>
      </c>
      <c r="I24" s="22">
        <f t="shared" si="1"/>
        <v>-5.5159518522846791E-2</v>
      </c>
      <c r="J24" s="13">
        <f t="shared" si="2"/>
        <v>30290.98983288536</v>
      </c>
      <c r="K24" s="14">
        <f t="shared" si="3"/>
        <v>94484.048147715323</v>
      </c>
      <c r="L24" s="13">
        <f t="shared" si="4"/>
        <v>-69709.01016711464</v>
      </c>
      <c r="M24" s="14">
        <f t="shared" si="5"/>
        <v>-5515.9518522846774</v>
      </c>
    </row>
    <row r="25" spans="1:13" x14ac:dyDescent="0.3">
      <c r="A25" s="5" t="s">
        <v>48</v>
      </c>
      <c r="B25" s="6" t="s">
        <v>49</v>
      </c>
      <c r="C25" s="18">
        <v>52.1</v>
      </c>
      <c r="D25" s="8">
        <v>122</v>
      </c>
      <c r="E25" s="8">
        <v>121</v>
      </c>
      <c r="F25" s="13">
        <v>100000</v>
      </c>
      <c r="G25" s="20">
        <f t="shared" si="6"/>
        <v>819.67213114754099</v>
      </c>
      <c r="H25" s="23">
        <f t="shared" si="0"/>
        <v>-0.57295081967213124</v>
      </c>
      <c r="I25" s="22">
        <f t="shared" si="1"/>
        <v>-8.1967213114754103E-3</v>
      </c>
      <c r="J25" s="13">
        <f t="shared" si="2"/>
        <v>42704.918032786889</v>
      </c>
      <c r="K25" s="14">
        <f t="shared" si="3"/>
        <v>99180.327868852459</v>
      </c>
      <c r="L25" s="13">
        <f t="shared" si="4"/>
        <v>-57295.081967213111</v>
      </c>
      <c r="M25" s="14">
        <f t="shared" si="5"/>
        <v>-819.67213114754122</v>
      </c>
    </row>
    <row r="26" spans="1:13" x14ac:dyDescent="0.3">
      <c r="A26" s="5" t="s">
        <v>50</v>
      </c>
      <c r="B26" s="6" t="s">
        <v>51</v>
      </c>
      <c r="C26" s="18">
        <v>2620</v>
      </c>
      <c r="D26" s="8">
        <v>5860</v>
      </c>
      <c r="E26" s="8">
        <v>5630</v>
      </c>
      <c r="F26" s="13">
        <v>100000</v>
      </c>
      <c r="G26" s="20">
        <f t="shared" si="6"/>
        <v>17.064846416382252</v>
      </c>
      <c r="H26" s="23">
        <f t="shared" si="0"/>
        <v>-0.55290102389078499</v>
      </c>
      <c r="I26" s="22">
        <f t="shared" si="1"/>
        <v>-3.9249146757679182E-2</v>
      </c>
      <c r="J26" s="13">
        <f t="shared" si="2"/>
        <v>44709.8976109215</v>
      </c>
      <c r="K26" s="14">
        <f t="shared" si="3"/>
        <v>96075.085324232088</v>
      </c>
      <c r="L26" s="13">
        <f t="shared" si="4"/>
        <v>-55290.1023890785</v>
      </c>
      <c r="M26" s="14">
        <f t="shared" si="5"/>
        <v>-3924.9146757679118</v>
      </c>
    </row>
    <row r="27" spans="1:13" x14ac:dyDescent="0.3">
      <c r="A27" s="5" t="s">
        <v>52</v>
      </c>
      <c r="B27" s="6" t="s">
        <v>53</v>
      </c>
      <c r="C27" s="18">
        <v>110650</v>
      </c>
      <c r="D27" s="8"/>
      <c r="E27" s="8"/>
      <c r="F27" s="13">
        <v>100000</v>
      </c>
      <c r="G27" s="20">
        <f t="shared" si="6"/>
        <v>0</v>
      </c>
      <c r="H27" s="23">
        <f t="shared" si="0"/>
        <v>0</v>
      </c>
      <c r="I27" s="22">
        <f t="shared" si="1"/>
        <v>0</v>
      </c>
      <c r="J27" s="13">
        <f t="shared" si="2"/>
        <v>0</v>
      </c>
      <c r="K27" s="14">
        <f t="shared" si="3"/>
        <v>0</v>
      </c>
      <c r="L27" s="13">
        <f t="shared" si="4"/>
        <v>0</v>
      </c>
      <c r="M27" s="14">
        <f t="shared" si="5"/>
        <v>0</v>
      </c>
    </row>
    <row r="28" spans="1:13" x14ac:dyDescent="0.3">
      <c r="A28" s="5" t="s">
        <v>54</v>
      </c>
      <c r="B28" s="6" t="s">
        <v>55</v>
      </c>
      <c r="C28" s="18">
        <v>17.8</v>
      </c>
      <c r="D28" s="8">
        <v>36</v>
      </c>
      <c r="E28" s="8">
        <v>36.4</v>
      </c>
      <c r="F28" s="13">
        <v>100000</v>
      </c>
      <c r="G28" s="20">
        <f t="shared" si="6"/>
        <v>2777.7777777777778</v>
      </c>
      <c r="H28" s="23">
        <f t="shared" si="0"/>
        <v>-0.50555555555555554</v>
      </c>
      <c r="I28" s="22">
        <f t="shared" si="1"/>
        <v>1.1111111111111072E-2</v>
      </c>
      <c r="J28" s="13">
        <f t="shared" si="2"/>
        <v>49444.444444444445</v>
      </c>
      <c r="K28" s="14">
        <f t="shared" si="3"/>
        <v>101111.11111111111</v>
      </c>
      <c r="L28" s="13">
        <f t="shared" si="4"/>
        <v>-50555.555555555555</v>
      </c>
      <c r="M28" s="14">
        <f t="shared" si="5"/>
        <v>1111.1111111111095</v>
      </c>
    </row>
    <row r="29" spans="1:13" x14ac:dyDescent="0.3">
      <c r="A29" s="5" t="s">
        <v>56</v>
      </c>
      <c r="B29" s="6" t="s">
        <v>57</v>
      </c>
      <c r="C29" s="18">
        <v>928</v>
      </c>
      <c r="D29" s="8"/>
      <c r="E29" s="8"/>
      <c r="F29" s="13">
        <v>100000</v>
      </c>
      <c r="G29" s="20">
        <f t="shared" si="6"/>
        <v>0</v>
      </c>
      <c r="H29" s="23">
        <f t="shared" si="0"/>
        <v>0</v>
      </c>
      <c r="I29" s="22">
        <f t="shared" si="1"/>
        <v>0</v>
      </c>
      <c r="J29" s="13">
        <f t="shared" si="2"/>
        <v>0</v>
      </c>
      <c r="K29" s="14">
        <f t="shared" si="3"/>
        <v>0</v>
      </c>
      <c r="L29" s="13">
        <f t="shared" si="4"/>
        <v>0</v>
      </c>
      <c r="M29" s="14">
        <f t="shared" si="5"/>
        <v>0</v>
      </c>
    </row>
    <row r="30" spans="1:13" x14ac:dyDescent="0.3">
      <c r="A30" s="5" t="s">
        <v>58</v>
      </c>
      <c r="B30" s="6" t="s">
        <v>59</v>
      </c>
      <c r="C30" s="18">
        <v>28.8</v>
      </c>
      <c r="D30" s="8">
        <v>38.1</v>
      </c>
      <c r="E30" s="8">
        <v>38.200000000000003</v>
      </c>
      <c r="F30" s="13">
        <v>100000</v>
      </c>
      <c r="G30" s="20">
        <f t="shared" si="6"/>
        <v>2624.6719160104985</v>
      </c>
      <c r="H30" s="23">
        <f t="shared" si="0"/>
        <v>-0.24409448818897639</v>
      </c>
      <c r="I30" s="22">
        <f t="shared" si="1"/>
        <v>2.6246719160105359E-3</v>
      </c>
      <c r="J30" s="13">
        <f t="shared" si="2"/>
        <v>75590.551181102361</v>
      </c>
      <c r="K30" s="14">
        <f t="shared" si="3"/>
        <v>100262.46719160106</v>
      </c>
      <c r="L30" s="13">
        <f t="shared" si="4"/>
        <v>-24409.448818897639</v>
      </c>
      <c r="M30" s="14">
        <f t="shared" si="5"/>
        <v>262.46719160105567</v>
      </c>
    </row>
    <row r="31" spans="1:13" x14ac:dyDescent="0.3">
      <c r="A31" s="5" t="s">
        <v>60</v>
      </c>
      <c r="B31" s="6" t="s">
        <v>61</v>
      </c>
      <c r="C31" s="18">
        <v>1930</v>
      </c>
      <c r="D31" s="8">
        <v>5085</v>
      </c>
      <c r="E31" s="8">
        <v>4820</v>
      </c>
      <c r="F31" s="13">
        <v>100000</v>
      </c>
      <c r="G31" s="20">
        <f t="shared" si="6"/>
        <v>19.665683382497541</v>
      </c>
      <c r="H31" s="23">
        <f t="shared" si="0"/>
        <v>-0.62045231071779749</v>
      </c>
      <c r="I31" s="22">
        <f t="shared" si="1"/>
        <v>-5.2114060963618487E-2</v>
      </c>
      <c r="J31" s="13">
        <f t="shared" si="2"/>
        <v>37954.768928220255</v>
      </c>
      <c r="K31" s="14">
        <f t="shared" si="3"/>
        <v>94788.593903638146</v>
      </c>
      <c r="L31" s="13">
        <f t="shared" si="4"/>
        <v>-62045.231071779745</v>
      </c>
      <c r="M31" s="14">
        <f t="shared" si="5"/>
        <v>-5211.406096361854</v>
      </c>
    </row>
    <row r="32" spans="1:13" x14ac:dyDescent="0.3">
      <c r="A32" s="5" t="s">
        <v>62</v>
      </c>
      <c r="B32" s="6" t="s">
        <v>63</v>
      </c>
      <c r="C32" s="18">
        <v>1035</v>
      </c>
      <c r="D32" s="8">
        <v>105</v>
      </c>
      <c r="E32" s="8">
        <v>105</v>
      </c>
      <c r="F32" s="13">
        <v>100000</v>
      </c>
      <c r="G32" s="20">
        <f t="shared" si="6"/>
        <v>952.38095238095241</v>
      </c>
      <c r="H32" s="23">
        <f t="shared" si="0"/>
        <v>8.8571428571428577</v>
      </c>
      <c r="I32" s="22">
        <f t="shared" si="1"/>
        <v>0</v>
      </c>
      <c r="J32" s="13">
        <f t="shared" si="2"/>
        <v>985714.2857142858</v>
      </c>
      <c r="K32" s="14">
        <f t="shared" si="3"/>
        <v>100000</v>
      </c>
      <c r="L32" s="13">
        <f t="shared" si="4"/>
        <v>885714.2857142858</v>
      </c>
      <c r="M32" s="14">
        <f t="shared" si="5"/>
        <v>0</v>
      </c>
    </row>
    <row r="33" spans="1:13" x14ac:dyDescent="0.3">
      <c r="A33" s="5" t="s">
        <v>64</v>
      </c>
      <c r="B33" s="6" t="s">
        <v>65</v>
      </c>
      <c r="C33" s="18">
        <v>11.3</v>
      </c>
      <c r="D33" s="8">
        <v>22.7</v>
      </c>
      <c r="E33" s="8">
        <v>22.8</v>
      </c>
      <c r="F33" s="13">
        <v>100000</v>
      </c>
      <c r="G33" s="20">
        <f t="shared" si="6"/>
        <v>4405.2863436123353</v>
      </c>
      <c r="H33" s="23">
        <f t="shared" si="0"/>
        <v>-0.50220264317180607</v>
      </c>
      <c r="I33" s="22">
        <f t="shared" si="1"/>
        <v>4.4052863436123977E-3</v>
      </c>
      <c r="J33" s="13">
        <f t="shared" si="2"/>
        <v>49779.735682819395</v>
      </c>
      <c r="K33" s="14">
        <f t="shared" si="3"/>
        <v>100440.52863436125</v>
      </c>
      <c r="L33" s="13">
        <f t="shared" si="4"/>
        <v>-50220.264317180605</v>
      </c>
      <c r="M33" s="14">
        <f t="shared" si="5"/>
        <v>440.52863436125335</v>
      </c>
    </row>
    <row r="34" spans="1:13" x14ac:dyDescent="0.3">
      <c r="A34" s="5" t="s">
        <v>66</v>
      </c>
      <c r="B34" s="6" t="s">
        <v>67</v>
      </c>
      <c r="C34" s="18">
        <v>6945</v>
      </c>
      <c r="D34" s="8">
        <v>58980</v>
      </c>
      <c r="E34" s="8">
        <v>59720</v>
      </c>
      <c r="F34" s="13">
        <v>100000</v>
      </c>
      <c r="G34" s="20">
        <f t="shared" si="6"/>
        <v>1.69548999660902</v>
      </c>
      <c r="H34" s="23">
        <f t="shared" si="0"/>
        <v>-0.8822482197355036</v>
      </c>
      <c r="I34" s="22">
        <f t="shared" si="1"/>
        <v>1.2546625974906748E-2</v>
      </c>
      <c r="J34" s="13">
        <f t="shared" si="2"/>
        <v>11775.178026449645</v>
      </c>
      <c r="K34" s="14">
        <f t="shared" si="3"/>
        <v>101254.66259749068</v>
      </c>
      <c r="L34" s="13">
        <f t="shared" si="4"/>
        <v>-88224.821973550352</v>
      </c>
      <c r="M34" s="14">
        <f t="shared" si="5"/>
        <v>1254.6625974906783</v>
      </c>
    </row>
    <row r="35" spans="1:13" x14ac:dyDescent="0.3">
      <c r="A35" s="5" t="s">
        <v>68</v>
      </c>
      <c r="B35" s="6" t="s">
        <v>69</v>
      </c>
      <c r="C35" s="18">
        <v>23260</v>
      </c>
      <c r="D35" s="8">
        <v>48160</v>
      </c>
      <c r="E35" s="8">
        <v>49640</v>
      </c>
      <c r="F35" s="13">
        <v>100000</v>
      </c>
      <c r="G35" s="20">
        <f t="shared" si="6"/>
        <v>2.0764119601328903</v>
      </c>
      <c r="H35" s="23">
        <f t="shared" si="0"/>
        <v>-0.51702657807308972</v>
      </c>
      <c r="I35" s="22">
        <f t="shared" si="1"/>
        <v>3.0730897009966777E-2</v>
      </c>
      <c r="J35" s="13">
        <f t="shared" si="2"/>
        <v>48297.342192691031</v>
      </c>
      <c r="K35" s="14">
        <f t="shared" si="3"/>
        <v>103073.08970099667</v>
      </c>
      <c r="L35" s="13">
        <f t="shared" si="4"/>
        <v>-51702.657807308969</v>
      </c>
      <c r="M35" s="14">
        <f t="shared" si="5"/>
        <v>3073.089700996672</v>
      </c>
    </row>
    <row r="36" spans="1:13" x14ac:dyDescent="0.3">
      <c r="A36" s="5" t="s">
        <v>70</v>
      </c>
      <c r="B36" s="6" t="s">
        <v>71</v>
      </c>
      <c r="C36" s="18">
        <v>137400</v>
      </c>
      <c r="D36" s="8">
        <v>420300</v>
      </c>
      <c r="E36" s="8">
        <v>417100</v>
      </c>
      <c r="F36" s="13">
        <v>100000</v>
      </c>
      <c r="G36" s="20">
        <f t="shared" si="6"/>
        <v>0.23792529145848204</v>
      </c>
      <c r="H36" s="23">
        <f t="shared" si="0"/>
        <v>-0.67309064953604569</v>
      </c>
      <c r="I36" s="22">
        <f t="shared" si="1"/>
        <v>-7.6136093266714255E-3</v>
      </c>
      <c r="J36" s="13">
        <f t="shared" si="2"/>
        <v>32690.935046395432</v>
      </c>
      <c r="K36" s="14">
        <f t="shared" si="3"/>
        <v>99238.639067332857</v>
      </c>
      <c r="L36" s="13">
        <f t="shared" si="4"/>
        <v>-67309.064953604568</v>
      </c>
      <c r="M36" s="14">
        <f t="shared" si="5"/>
        <v>-761.36093266714306</v>
      </c>
    </row>
    <row r="37" spans="1:13" x14ac:dyDescent="0.3">
      <c r="A37" s="5" t="s">
        <v>72</v>
      </c>
      <c r="B37" s="6" t="s">
        <v>73</v>
      </c>
      <c r="C37" s="18">
        <v>122</v>
      </c>
      <c r="D37" s="8">
        <v>180</v>
      </c>
      <c r="E37" s="8">
        <v>178</v>
      </c>
      <c r="F37" s="13">
        <v>100000</v>
      </c>
      <c r="G37" s="20">
        <f t="shared" si="6"/>
        <v>555.55555555555554</v>
      </c>
      <c r="H37" s="23">
        <f t="shared" si="0"/>
        <v>-0.32222222222222224</v>
      </c>
      <c r="I37" s="22">
        <f t="shared" si="1"/>
        <v>-1.1111111111111112E-2</v>
      </c>
      <c r="J37" s="13">
        <f t="shared" si="2"/>
        <v>67777.777777777781</v>
      </c>
      <c r="K37" s="14">
        <f t="shared" si="3"/>
        <v>98888.888888888891</v>
      </c>
      <c r="L37" s="13">
        <f t="shared" si="4"/>
        <v>-32222.222222222219</v>
      </c>
      <c r="M37" s="14">
        <f t="shared" si="5"/>
        <v>-1111.1111111111095</v>
      </c>
    </row>
    <row r="38" spans="1:13" x14ac:dyDescent="0.3">
      <c r="A38" s="5" t="s">
        <v>74</v>
      </c>
      <c r="B38" s="6" t="s">
        <v>75</v>
      </c>
      <c r="C38" s="18">
        <v>143</v>
      </c>
      <c r="D38" s="8">
        <v>81.900000000000006</v>
      </c>
      <c r="E38" s="8">
        <v>69.099999999999994</v>
      </c>
      <c r="F38" s="13">
        <v>100000</v>
      </c>
      <c r="G38" s="20">
        <f t="shared" si="6"/>
        <v>1221.001221001221</v>
      </c>
      <c r="H38" s="23">
        <f t="shared" si="0"/>
        <v>0.74603174603174593</v>
      </c>
      <c r="I38" s="22">
        <f t="shared" si="1"/>
        <v>-0.15628815628815643</v>
      </c>
      <c r="J38" s="13">
        <f t="shared" si="2"/>
        <v>174603.17460317462</v>
      </c>
      <c r="K38" s="14">
        <f t="shared" si="3"/>
        <v>84371.184371184369</v>
      </c>
      <c r="L38" s="13">
        <f t="shared" si="4"/>
        <v>74603.174603174615</v>
      </c>
      <c r="M38" s="14">
        <f t="shared" si="5"/>
        <v>-15628.815628815631</v>
      </c>
    </row>
    <row r="39" spans="1:13" x14ac:dyDescent="0.3">
      <c r="A39" s="5" t="s">
        <v>76</v>
      </c>
      <c r="B39" s="6" t="s">
        <v>77</v>
      </c>
      <c r="C39" s="18">
        <v>3575</v>
      </c>
      <c r="D39" s="8">
        <v>11100</v>
      </c>
      <c r="E39" s="8">
        <v>11090</v>
      </c>
      <c r="F39" s="13">
        <v>100000</v>
      </c>
      <c r="G39" s="20">
        <f t="shared" si="6"/>
        <v>9.0090090090090094</v>
      </c>
      <c r="H39" s="23">
        <f t="shared" si="0"/>
        <v>-0.67792792792792789</v>
      </c>
      <c r="I39" s="22">
        <f t="shared" si="1"/>
        <v>-9.0090090090090091E-4</v>
      </c>
      <c r="J39" s="13">
        <f t="shared" si="2"/>
        <v>32207.207207207208</v>
      </c>
      <c r="K39" s="14">
        <f t="shared" si="3"/>
        <v>99909.909909909911</v>
      </c>
      <c r="L39" s="13">
        <f t="shared" si="4"/>
        <v>-67792.792792792796</v>
      </c>
      <c r="M39" s="14">
        <f t="shared" si="5"/>
        <v>-90.090090090088779</v>
      </c>
    </row>
    <row r="40" spans="1:13" x14ac:dyDescent="0.3">
      <c r="A40" s="5" t="s">
        <v>78</v>
      </c>
      <c r="B40" s="6" t="s">
        <v>79</v>
      </c>
      <c r="C40" s="18">
        <v>3600000</v>
      </c>
      <c r="D40" s="8">
        <v>4201000</v>
      </c>
      <c r="E40" s="8">
        <v>4215000</v>
      </c>
      <c r="F40" s="13">
        <v>100000</v>
      </c>
      <c r="G40" s="20">
        <f t="shared" si="6"/>
        <v>2.3803856224708403E-2</v>
      </c>
      <c r="H40" s="23">
        <f t="shared" si="0"/>
        <v>-0.1430611759104975</v>
      </c>
      <c r="I40" s="22">
        <f t="shared" si="1"/>
        <v>3.3325398714591763E-3</v>
      </c>
      <c r="J40" s="13">
        <f t="shared" si="2"/>
        <v>85693.882408950245</v>
      </c>
      <c r="K40" s="14">
        <f t="shared" si="3"/>
        <v>100333.25398714592</v>
      </c>
      <c r="L40" s="13">
        <f t="shared" si="4"/>
        <v>-14306.117591049755</v>
      </c>
      <c r="M40" s="14">
        <f t="shared" si="5"/>
        <v>333.25398714591574</v>
      </c>
    </row>
    <row r="41" spans="1:13" x14ac:dyDescent="0.3">
      <c r="A41" s="5" t="s">
        <v>80</v>
      </c>
      <c r="B41" s="6" t="s">
        <v>81</v>
      </c>
      <c r="C41" s="18">
        <v>892</v>
      </c>
      <c r="D41" s="8">
        <v>1340</v>
      </c>
      <c r="E41" s="8">
        <v>1295</v>
      </c>
      <c r="F41" s="13">
        <v>100000</v>
      </c>
      <c r="G41" s="20">
        <f t="shared" si="6"/>
        <v>74.626865671641795</v>
      </c>
      <c r="H41" s="23">
        <f t="shared" si="0"/>
        <v>-0.33432835820895523</v>
      </c>
      <c r="I41" s="22">
        <f t="shared" si="1"/>
        <v>-3.3582089552238806E-2</v>
      </c>
      <c r="J41" s="13">
        <f t="shared" si="2"/>
        <v>66567.164179104482</v>
      </c>
      <c r="K41" s="14">
        <f t="shared" si="3"/>
        <v>96641.791044776124</v>
      </c>
      <c r="L41" s="13">
        <f t="shared" si="4"/>
        <v>-33432.835820895518</v>
      </c>
      <c r="M41" s="14">
        <f t="shared" si="5"/>
        <v>-3358.2089552238758</v>
      </c>
    </row>
    <row r="42" spans="1:13" x14ac:dyDescent="0.3">
      <c r="A42" s="5" t="s">
        <v>82</v>
      </c>
      <c r="B42" s="6" t="s">
        <v>83</v>
      </c>
      <c r="C42" s="18">
        <v>657</v>
      </c>
      <c r="D42" s="8">
        <v>969</v>
      </c>
      <c r="E42" s="8">
        <v>971</v>
      </c>
      <c r="F42" s="13">
        <v>100000</v>
      </c>
      <c r="G42" s="20">
        <f t="shared" si="6"/>
        <v>103.19917440660474</v>
      </c>
      <c r="H42" s="23">
        <f t="shared" si="0"/>
        <v>-0.32198142414860681</v>
      </c>
      <c r="I42" s="22">
        <f t="shared" si="1"/>
        <v>2.0639834881320948E-3</v>
      </c>
      <c r="J42" s="13">
        <f t="shared" si="2"/>
        <v>67801.857585139311</v>
      </c>
      <c r="K42" s="14">
        <f t="shared" si="3"/>
        <v>100206.39834881321</v>
      </c>
      <c r="L42" s="13">
        <f t="shared" si="4"/>
        <v>-32198.142414860689</v>
      </c>
      <c r="M42" s="14">
        <f t="shared" si="5"/>
        <v>206.39834881320712</v>
      </c>
    </row>
    <row r="43" spans="1:13" x14ac:dyDescent="0.3">
      <c r="A43" s="5" t="s">
        <v>84</v>
      </c>
      <c r="B43" s="6" t="s">
        <v>85</v>
      </c>
      <c r="C43" s="18">
        <v>61780</v>
      </c>
      <c r="D43" s="8">
        <v>5255</v>
      </c>
      <c r="E43" s="8">
        <v>5535</v>
      </c>
      <c r="F43" s="13">
        <v>100000</v>
      </c>
      <c r="G43" s="20">
        <f t="shared" si="6"/>
        <v>19.029495718363464</v>
      </c>
      <c r="H43" s="23">
        <f t="shared" si="0"/>
        <v>10.756422454804948</v>
      </c>
      <c r="I43" s="22">
        <f t="shared" si="1"/>
        <v>5.3282588011417699E-2</v>
      </c>
      <c r="J43" s="13">
        <f t="shared" si="2"/>
        <v>1175642.2454804948</v>
      </c>
      <c r="K43" s="14">
        <f t="shared" si="3"/>
        <v>105328.25880114177</v>
      </c>
      <c r="L43" s="13">
        <f t="shared" si="4"/>
        <v>1075642.2454804948</v>
      </c>
      <c r="M43" s="14">
        <f t="shared" si="5"/>
        <v>5328.2588011417683</v>
      </c>
    </row>
    <row r="44" spans="1:13" x14ac:dyDescent="0.3">
      <c r="A44" s="5" t="s">
        <v>86</v>
      </c>
      <c r="B44" s="6" t="s">
        <v>87</v>
      </c>
      <c r="C44" s="18">
        <v>904</v>
      </c>
      <c r="D44" s="8">
        <v>956</v>
      </c>
      <c r="E44" s="8">
        <v>980</v>
      </c>
      <c r="F44" s="13">
        <v>100000</v>
      </c>
      <c r="G44" s="20">
        <f t="shared" si="6"/>
        <v>104.60251046025104</v>
      </c>
      <c r="H44" s="23">
        <f t="shared" si="0"/>
        <v>-5.4393305439330547E-2</v>
      </c>
      <c r="I44" s="22">
        <f t="shared" si="1"/>
        <v>2.5104602510460251E-2</v>
      </c>
      <c r="J44" s="13">
        <f t="shared" si="2"/>
        <v>94560.669456066942</v>
      </c>
      <c r="K44" s="14">
        <f t="shared" si="3"/>
        <v>102510.46025104602</v>
      </c>
      <c r="L44" s="13">
        <f t="shared" si="4"/>
        <v>-5439.3305439330579</v>
      </c>
      <c r="M44" s="14">
        <f t="shared" si="5"/>
        <v>2510.4602510460245</v>
      </c>
    </row>
    <row r="45" spans="1:13" x14ac:dyDescent="0.3">
      <c r="A45" s="5" t="s">
        <v>88</v>
      </c>
      <c r="B45" s="6" t="s">
        <v>89</v>
      </c>
      <c r="C45" s="18">
        <v>93.6</v>
      </c>
      <c r="D45" s="8">
        <v>130</v>
      </c>
      <c r="E45" s="8">
        <v>130</v>
      </c>
      <c r="F45" s="13">
        <v>100000</v>
      </c>
      <c r="G45" s="20">
        <f t="shared" si="6"/>
        <v>769.23076923076928</v>
      </c>
      <c r="H45" s="23">
        <f t="shared" si="0"/>
        <v>-0.28000000000000003</v>
      </c>
      <c r="I45" s="22">
        <f t="shared" si="1"/>
        <v>0</v>
      </c>
      <c r="J45" s="13">
        <f t="shared" si="2"/>
        <v>72000</v>
      </c>
      <c r="K45" s="14">
        <f t="shared" si="3"/>
        <v>100000</v>
      </c>
      <c r="L45" s="13">
        <f t="shared" si="4"/>
        <v>-28000</v>
      </c>
      <c r="M45" s="14">
        <f t="shared" si="5"/>
        <v>0</v>
      </c>
    </row>
    <row r="46" spans="1:13" x14ac:dyDescent="0.3">
      <c r="A46" s="5" t="s">
        <v>90</v>
      </c>
      <c r="B46" s="6" t="s">
        <v>91</v>
      </c>
      <c r="C46" s="18">
        <v>235</v>
      </c>
      <c r="D46" s="8">
        <v>351</v>
      </c>
      <c r="E46" s="8">
        <v>356</v>
      </c>
      <c r="F46" s="13">
        <v>100000</v>
      </c>
      <c r="G46" s="20">
        <f t="shared" si="6"/>
        <v>284.90028490028487</v>
      </c>
      <c r="H46" s="23">
        <f t="shared" si="0"/>
        <v>-0.33048433048433046</v>
      </c>
      <c r="I46" s="22">
        <f t="shared" si="1"/>
        <v>1.4245014245014245E-2</v>
      </c>
      <c r="J46" s="13">
        <f t="shared" si="2"/>
        <v>66951.566951566943</v>
      </c>
      <c r="K46" s="14">
        <f t="shared" si="3"/>
        <v>101424.50142450142</v>
      </c>
      <c r="L46" s="13">
        <f t="shared" si="4"/>
        <v>-33048.433048433057</v>
      </c>
      <c r="M46" s="14">
        <f t="shared" si="5"/>
        <v>1424.5014245014172</v>
      </c>
    </row>
    <row r="47" spans="1:13" x14ac:dyDescent="0.3">
      <c r="A47" s="5" t="s">
        <v>92</v>
      </c>
      <c r="B47" s="6" t="s">
        <v>93</v>
      </c>
      <c r="C47" s="18">
        <v>16880</v>
      </c>
      <c r="D47" s="8">
        <v>29830</v>
      </c>
      <c r="E47" s="8">
        <v>30050</v>
      </c>
      <c r="F47" s="13">
        <v>100000</v>
      </c>
      <c r="G47" s="20">
        <f t="shared" si="6"/>
        <v>3.352329869259135</v>
      </c>
      <c r="H47" s="23">
        <f t="shared" si="0"/>
        <v>-0.434126718069058</v>
      </c>
      <c r="I47" s="22">
        <f t="shared" si="1"/>
        <v>7.3751257123700975E-3</v>
      </c>
      <c r="J47" s="13">
        <f t="shared" si="2"/>
        <v>56587.328193094196</v>
      </c>
      <c r="K47" s="14">
        <f t="shared" si="3"/>
        <v>100737.51257123701</v>
      </c>
      <c r="L47" s="13">
        <f t="shared" si="4"/>
        <v>-43412.671806905804</v>
      </c>
      <c r="M47" s="14">
        <f t="shared" si="5"/>
        <v>737.51257123700634</v>
      </c>
    </row>
    <row r="48" spans="1:13" x14ac:dyDescent="0.3">
      <c r="A48" s="5" t="s">
        <v>94</v>
      </c>
      <c r="B48" s="6" t="s">
        <v>95</v>
      </c>
      <c r="C48" s="18">
        <v>496</v>
      </c>
      <c r="D48" s="8">
        <v>129</v>
      </c>
      <c r="E48" s="8">
        <v>128</v>
      </c>
      <c r="F48" s="13">
        <v>100000</v>
      </c>
      <c r="G48" s="20">
        <f t="shared" si="6"/>
        <v>775.19379844961236</v>
      </c>
      <c r="H48" s="23">
        <f t="shared" si="0"/>
        <v>2.8449612403100777</v>
      </c>
      <c r="I48" s="22">
        <f t="shared" si="1"/>
        <v>-7.7519379844961239E-3</v>
      </c>
      <c r="J48" s="13">
        <f t="shared" si="2"/>
        <v>384496.12403100776</v>
      </c>
      <c r="K48" s="14">
        <f t="shared" si="3"/>
        <v>99224.806201550382</v>
      </c>
      <c r="L48" s="13">
        <f t="shared" si="4"/>
        <v>284496.12403100776</v>
      </c>
      <c r="M48" s="14">
        <f t="shared" si="5"/>
        <v>-775.19379844961804</v>
      </c>
    </row>
    <row r="49" spans="1:13" x14ac:dyDescent="0.3">
      <c r="A49" s="5" t="s">
        <v>96</v>
      </c>
      <c r="B49" s="6" t="s">
        <v>97</v>
      </c>
      <c r="C49" s="18">
        <v>50975000</v>
      </c>
      <c r="D49" s="8">
        <v>40920000</v>
      </c>
      <c r="E49" s="8">
        <v>34863000</v>
      </c>
      <c r="F49" s="13">
        <v>100000</v>
      </c>
      <c r="G49" s="20">
        <f t="shared" si="6"/>
        <v>2.4437927663734115E-3</v>
      </c>
      <c r="H49" s="23">
        <f t="shared" si="0"/>
        <v>0.24572336265884653</v>
      </c>
      <c r="I49" s="22">
        <f t="shared" si="1"/>
        <v>-0.14802052785923753</v>
      </c>
      <c r="J49" s="13">
        <f t="shared" si="2"/>
        <v>124572.33626588466</v>
      </c>
      <c r="K49" s="14">
        <f t="shared" si="3"/>
        <v>85197.947214076252</v>
      </c>
      <c r="L49" s="13">
        <f t="shared" si="4"/>
        <v>24572.33626588466</v>
      </c>
      <c r="M49" s="14">
        <f t="shared" si="5"/>
        <v>-14802.052785923748</v>
      </c>
    </row>
    <row r="50" spans="1:13" x14ac:dyDescent="0.3">
      <c r="A50" s="5" t="s">
        <v>98</v>
      </c>
      <c r="B50" s="6" t="s">
        <v>99</v>
      </c>
      <c r="C50" s="18">
        <v>3780</v>
      </c>
      <c r="D50" s="8"/>
      <c r="E50" s="8"/>
      <c r="F50" s="13">
        <v>100000</v>
      </c>
      <c r="G50" s="20">
        <f t="shared" si="6"/>
        <v>0</v>
      </c>
      <c r="H50" s="23">
        <f t="shared" si="0"/>
        <v>0</v>
      </c>
      <c r="I50" s="22">
        <f t="shared" si="1"/>
        <v>0</v>
      </c>
      <c r="J50" s="13">
        <f t="shared" si="2"/>
        <v>0</v>
      </c>
      <c r="K50" s="14">
        <f t="shared" si="3"/>
        <v>0</v>
      </c>
      <c r="L50" s="13">
        <f t="shared" si="4"/>
        <v>0</v>
      </c>
      <c r="M50" s="14">
        <f t="shared" si="5"/>
        <v>0</v>
      </c>
    </row>
    <row r="51" spans="1:13" x14ac:dyDescent="0.3">
      <c r="A51" s="5" t="s">
        <v>100</v>
      </c>
      <c r="B51" s="6" t="s">
        <v>101</v>
      </c>
      <c r="C51" s="18">
        <v>254</v>
      </c>
      <c r="D51" s="8">
        <v>241</v>
      </c>
      <c r="E51" s="8">
        <v>237</v>
      </c>
      <c r="F51" s="13">
        <v>100000</v>
      </c>
      <c r="G51" s="20">
        <f t="shared" si="6"/>
        <v>414.93775933609959</v>
      </c>
      <c r="H51" s="23">
        <f t="shared" si="0"/>
        <v>5.3941908713692949E-2</v>
      </c>
      <c r="I51" s="22">
        <f t="shared" si="1"/>
        <v>-1.6597510373443983E-2</v>
      </c>
      <c r="J51" s="13">
        <f t="shared" si="2"/>
        <v>105394.1908713693</v>
      </c>
      <c r="K51" s="14">
        <f t="shared" si="3"/>
        <v>98340.248962655605</v>
      </c>
      <c r="L51" s="13">
        <f t="shared" si="4"/>
        <v>5394.1908713692974</v>
      </c>
      <c r="M51" s="14">
        <f t="shared" si="5"/>
        <v>-1659.7510373443947</v>
      </c>
    </row>
    <row r="52" spans="1:13" x14ac:dyDescent="0.3">
      <c r="A52" s="5" t="s">
        <v>102</v>
      </c>
      <c r="B52" s="6" t="s">
        <v>103</v>
      </c>
      <c r="C52" s="18">
        <v>254</v>
      </c>
      <c r="D52" s="8">
        <v>592</v>
      </c>
      <c r="E52" s="8">
        <v>591</v>
      </c>
      <c r="F52" s="13">
        <v>100000</v>
      </c>
      <c r="G52" s="20">
        <f t="shared" si="6"/>
        <v>168.91891891891891</v>
      </c>
      <c r="H52" s="23">
        <f t="shared" si="0"/>
        <v>-0.57094594594594594</v>
      </c>
      <c r="I52" s="22">
        <f t="shared" si="1"/>
        <v>-1.6891891891891893E-3</v>
      </c>
      <c r="J52" s="13">
        <f t="shared" si="2"/>
        <v>42905.4054054054</v>
      </c>
      <c r="K52" s="14">
        <f t="shared" si="3"/>
        <v>99831.08108108108</v>
      </c>
      <c r="L52" s="13">
        <f t="shared" si="4"/>
        <v>-57094.5945945946</v>
      </c>
      <c r="M52" s="14">
        <f t="shared" si="5"/>
        <v>-168.9189189189201</v>
      </c>
    </row>
    <row r="53" spans="1:13" x14ac:dyDescent="0.3">
      <c r="A53" s="5" t="s">
        <v>104</v>
      </c>
      <c r="B53" s="6" t="s">
        <v>105</v>
      </c>
      <c r="C53" s="18">
        <v>18330</v>
      </c>
      <c r="D53" s="8">
        <v>27970</v>
      </c>
      <c r="E53" s="8">
        <v>26220</v>
      </c>
      <c r="F53" s="13">
        <v>100000</v>
      </c>
      <c r="G53" s="20">
        <f t="shared" si="6"/>
        <v>3.5752592062924564</v>
      </c>
      <c r="H53" s="23">
        <f t="shared" si="0"/>
        <v>-0.34465498748659279</v>
      </c>
      <c r="I53" s="22">
        <f t="shared" si="1"/>
        <v>-6.2567036110117977E-2</v>
      </c>
      <c r="J53" s="13">
        <f t="shared" si="2"/>
        <v>65534.501251340727</v>
      </c>
      <c r="K53" s="14">
        <f t="shared" si="3"/>
        <v>93743.296388988208</v>
      </c>
      <c r="L53" s="13">
        <f t="shared" si="4"/>
        <v>-34465.498748659273</v>
      </c>
      <c r="M53" s="14">
        <f t="shared" si="5"/>
        <v>-6256.7036110117915</v>
      </c>
    </row>
    <row r="54" spans="1:13" x14ac:dyDescent="0.3">
      <c r="A54" s="5" t="s">
        <v>106</v>
      </c>
      <c r="B54" s="6" t="s">
        <v>107</v>
      </c>
      <c r="C54" s="18">
        <v>1310</v>
      </c>
      <c r="D54" s="8">
        <v>989</v>
      </c>
      <c r="E54" s="8">
        <v>983</v>
      </c>
      <c r="F54" s="13">
        <v>100000</v>
      </c>
      <c r="G54" s="20">
        <f t="shared" si="6"/>
        <v>101.11223458038423</v>
      </c>
      <c r="H54" s="23">
        <f t="shared" si="0"/>
        <v>0.32457027300303337</v>
      </c>
      <c r="I54" s="22">
        <f t="shared" si="1"/>
        <v>-6.0667340748230538E-3</v>
      </c>
      <c r="J54" s="13">
        <f t="shared" si="2"/>
        <v>132457.02730030334</v>
      </c>
      <c r="K54" s="14">
        <f t="shared" si="3"/>
        <v>99393.326592517697</v>
      </c>
      <c r="L54" s="13">
        <f t="shared" si="4"/>
        <v>32457.027300303336</v>
      </c>
      <c r="M54" s="14">
        <f t="shared" si="5"/>
        <v>-606.67340748230345</v>
      </c>
    </row>
    <row r="55" spans="1:13" x14ac:dyDescent="0.3">
      <c r="A55" s="5" t="s">
        <v>108</v>
      </c>
      <c r="B55" s="6" t="s">
        <v>109</v>
      </c>
      <c r="C55" s="18">
        <v>307</v>
      </c>
      <c r="D55" s="8">
        <v>167</v>
      </c>
      <c r="E55" s="8">
        <v>169</v>
      </c>
      <c r="F55" s="13">
        <v>100000</v>
      </c>
      <c r="G55" s="20">
        <f t="shared" si="6"/>
        <v>598.80239520958082</v>
      </c>
      <c r="H55" s="23">
        <f t="shared" si="0"/>
        <v>0.83832335329341312</v>
      </c>
      <c r="I55" s="22">
        <f t="shared" si="1"/>
        <v>1.1976047904191617E-2</v>
      </c>
      <c r="J55" s="13">
        <f t="shared" si="2"/>
        <v>183832.33532934132</v>
      </c>
      <c r="K55" s="14">
        <f t="shared" si="3"/>
        <v>101197.60479041917</v>
      </c>
      <c r="L55" s="13">
        <f t="shared" si="4"/>
        <v>83832.335329341324</v>
      </c>
      <c r="M55" s="14">
        <f t="shared" si="5"/>
        <v>1197.6047904191655</v>
      </c>
    </row>
    <row r="56" spans="1:13" x14ac:dyDescent="0.3">
      <c r="A56" s="5" t="s">
        <v>110</v>
      </c>
      <c r="B56" s="6" t="s">
        <v>111</v>
      </c>
      <c r="C56" s="18">
        <v>993</v>
      </c>
      <c r="D56" s="8">
        <v>219</v>
      </c>
      <c r="E56" s="8">
        <v>217</v>
      </c>
      <c r="F56" s="13">
        <v>100000</v>
      </c>
      <c r="G56" s="20">
        <f t="shared" si="6"/>
        <v>456.62100456621005</v>
      </c>
      <c r="H56" s="23">
        <f t="shared" si="0"/>
        <v>3.5342465753424657</v>
      </c>
      <c r="I56" s="22">
        <f t="shared" si="1"/>
        <v>-9.1324200913242004E-3</v>
      </c>
      <c r="J56" s="13">
        <f t="shared" si="2"/>
        <v>453424.65753424657</v>
      </c>
      <c r="K56" s="14">
        <f t="shared" si="3"/>
        <v>99086.757990867583</v>
      </c>
      <c r="L56" s="13">
        <f t="shared" si="4"/>
        <v>353424.65753424657</v>
      </c>
      <c r="M56" s="14">
        <f t="shared" si="5"/>
        <v>-913.24200913241657</v>
      </c>
    </row>
    <row r="57" spans="1:13" x14ac:dyDescent="0.3">
      <c r="A57" s="5" t="s">
        <v>112</v>
      </c>
      <c r="B57" s="6" t="s">
        <v>113</v>
      </c>
      <c r="C57" s="18">
        <v>1775</v>
      </c>
      <c r="D57" s="8">
        <v>1695</v>
      </c>
      <c r="E57" s="8">
        <v>1540</v>
      </c>
      <c r="F57" s="13">
        <v>100000</v>
      </c>
      <c r="G57" s="20">
        <f t="shared" si="6"/>
        <v>58.997050147492622</v>
      </c>
      <c r="H57" s="23">
        <f t="shared" si="0"/>
        <v>4.71976401179941E-2</v>
      </c>
      <c r="I57" s="22">
        <f t="shared" si="1"/>
        <v>-9.1445427728613568E-2</v>
      </c>
      <c r="J57" s="13">
        <f t="shared" si="2"/>
        <v>104719.7640117994</v>
      </c>
      <c r="K57" s="14">
        <f t="shared" si="3"/>
        <v>90855.457227138642</v>
      </c>
      <c r="L57" s="13">
        <f t="shared" si="4"/>
        <v>4719.7640117994015</v>
      </c>
      <c r="M57" s="14">
        <f t="shared" si="5"/>
        <v>-9144.5427728613577</v>
      </c>
    </row>
    <row r="58" spans="1:13" x14ac:dyDescent="0.3">
      <c r="A58" s="5" t="s">
        <v>114</v>
      </c>
      <c r="B58" s="6" t="s">
        <v>115</v>
      </c>
      <c r="C58" s="18">
        <v>75.2</v>
      </c>
      <c r="D58" s="8">
        <v>69.400000000000006</v>
      </c>
      <c r="E58" s="8">
        <v>100</v>
      </c>
      <c r="F58" s="13">
        <v>100000</v>
      </c>
      <c r="G58" s="20">
        <f t="shared" si="6"/>
        <v>1440.9221902017289</v>
      </c>
      <c r="H58" s="23">
        <f t="shared" si="0"/>
        <v>8.3573487031700242E-2</v>
      </c>
      <c r="I58" s="22">
        <f t="shared" si="1"/>
        <v>0.44092219020172901</v>
      </c>
      <c r="J58" s="13">
        <f t="shared" si="2"/>
        <v>108357.34870317002</v>
      </c>
      <c r="K58" s="14">
        <f t="shared" si="3"/>
        <v>144092.2190201729</v>
      </c>
      <c r="L58" s="13">
        <f t="shared" si="4"/>
        <v>8357.3487031700206</v>
      </c>
      <c r="M58" s="14">
        <f t="shared" si="5"/>
        <v>44092.219020172895</v>
      </c>
    </row>
    <row r="59" spans="1:13" x14ac:dyDescent="0.3">
      <c r="A59" s="5" t="s">
        <v>116</v>
      </c>
      <c r="B59" s="6" t="s">
        <v>117</v>
      </c>
      <c r="C59" s="18">
        <v>2125</v>
      </c>
      <c r="D59" s="8">
        <v>8285</v>
      </c>
      <c r="E59" s="8">
        <v>7770</v>
      </c>
      <c r="F59" s="13">
        <v>100000</v>
      </c>
      <c r="G59" s="20">
        <f t="shared" si="6"/>
        <v>12.070006035003017</v>
      </c>
      <c r="H59" s="23">
        <f t="shared" si="0"/>
        <v>-0.7435123717561859</v>
      </c>
      <c r="I59" s="22">
        <f t="shared" si="1"/>
        <v>-6.2160531080265542E-2</v>
      </c>
      <c r="J59" s="13">
        <f t="shared" si="2"/>
        <v>25648.762824381411</v>
      </c>
      <c r="K59" s="14">
        <f t="shared" si="3"/>
        <v>93783.946891973435</v>
      </c>
      <c r="L59" s="13">
        <f t="shared" si="4"/>
        <v>-74351.237175618589</v>
      </c>
      <c r="M59" s="14">
        <f t="shared" si="5"/>
        <v>-6216.0531080265646</v>
      </c>
    </row>
    <row r="60" spans="1:13" x14ac:dyDescent="0.3">
      <c r="A60" s="5" t="s">
        <v>118</v>
      </c>
      <c r="B60" s="6" t="s">
        <v>119</v>
      </c>
      <c r="C60" s="18">
        <v>49.5</v>
      </c>
      <c r="D60" s="8">
        <v>94.9</v>
      </c>
      <c r="E60" s="8">
        <v>95</v>
      </c>
      <c r="F60" s="13">
        <v>100000</v>
      </c>
      <c r="G60" s="20">
        <f t="shared" si="6"/>
        <v>1053.7407797681769</v>
      </c>
      <c r="H60" s="23">
        <f t="shared" si="0"/>
        <v>-0.47839831401475241</v>
      </c>
      <c r="I60" s="22">
        <f t="shared" si="1"/>
        <v>1.0537407797681171E-3</v>
      </c>
      <c r="J60" s="13">
        <f t="shared" si="2"/>
        <v>52160.16859852476</v>
      </c>
      <c r="K60" s="14">
        <f t="shared" si="3"/>
        <v>100105.37407797681</v>
      </c>
      <c r="L60" s="13">
        <f t="shared" si="4"/>
        <v>-47839.83140147524</v>
      </c>
      <c r="M60" s="14">
        <f t="shared" si="5"/>
        <v>105.37407797681226</v>
      </c>
    </row>
    <row r="61" spans="1:13" x14ac:dyDescent="0.3">
      <c r="A61" s="5" t="s">
        <v>120</v>
      </c>
      <c r="B61" s="6" t="s">
        <v>121</v>
      </c>
      <c r="C61" s="18">
        <v>5350</v>
      </c>
      <c r="D61" s="8"/>
      <c r="E61" s="8"/>
      <c r="F61" s="13">
        <v>100000</v>
      </c>
      <c r="G61" s="20">
        <f t="shared" si="6"/>
        <v>0</v>
      </c>
      <c r="H61" s="23">
        <f t="shared" si="0"/>
        <v>0</v>
      </c>
      <c r="I61" s="22">
        <f t="shared" si="1"/>
        <v>0</v>
      </c>
      <c r="J61" s="13">
        <f t="shared" si="2"/>
        <v>0</v>
      </c>
      <c r="K61" s="14">
        <f t="shared" si="3"/>
        <v>0</v>
      </c>
      <c r="L61" s="13">
        <f t="shared" si="4"/>
        <v>0</v>
      </c>
      <c r="M61" s="14">
        <f t="shared" si="5"/>
        <v>0</v>
      </c>
    </row>
    <row r="62" spans="1:13" x14ac:dyDescent="0.3">
      <c r="A62" s="5" t="s">
        <v>122</v>
      </c>
      <c r="B62" s="6" t="s">
        <v>123</v>
      </c>
      <c r="C62" s="18">
        <v>624</v>
      </c>
      <c r="D62" s="8">
        <v>2760</v>
      </c>
      <c r="E62" s="8">
        <v>3065</v>
      </c>
      <c r="F62" s="13">
        <v>100000</v>
      </c>
      <c r="G62" s="20">
        <f t="shared" si="6"/>
        <v>36.231884057971016</v>
      </c>
      <c r="H62" s="23">
        <f t="shared" si="0"/>
        <v>-0.77391304347826084</v>
      </c>
      <c r="I62" s="22">
        <f t="shared" si="1"/>
        <v>0.1105072463768116</v>
      </c>
      <c r="J62" s="13">
        <f t="shared" si="2"/>
        <v>22608.695652173912</v>
      </c>
      <c r="K62" s="14">
        <f t="shared" si="3"/>
        <v>111050.72463768117</v>
      </c>
      <c r="L62" s="13">
        <f t="shared" si="4"/>
        <v>-77391.304347826081</v>
      </c>
      <c r="M62" s="14">
        <f t="shared" si="5"/>
        <v>11050.724637681167</v>
      </c>
    </row>
    <row r="63" spans="1:13" x14ac:dyDescent="0.3">
      <c r="A63" s="5" t="s">
        <v>124</v>
      </c>
      <c r="B63" s="6" t="s">
        <v>125</v>
      </c>
      <c r="C63" s="18">
        <v>63</v>
      </c>
      <c r="D63" s="8">
        <v>85.9</v>
      </c>
      <c r="E63" s="8">
        <v>86.1</v>
      </c>
      <c r="F63" s="13">
        <v>100000</v>
      </c>
      <c r="G63" s="20">
        <f t="shared" si="6"/>
        <v>1164.1443538998835</v>
      </c>
      <c r="H63" s="23">
        <f t="shared" si="0"/>
        <v>-0.2665890570430734</v>
      </c>
      <c r="I63" s="22">
        <f t="shared" si="1"/>
        <v>2.3282887077996348E-3</v>
      </c>
      <c r="J63" s="13">
        <f t="shared" si="2"/>
        <v>73341.094295692659</v>
      </c>
      <c r="K63" s="14">
        <f t="shared" si="3"/>
        <v>100232.82887077997</v>
      </c>
      <c r="L63" s="13">
        <f t="shared" si="4"/>
        <v>-26658.905704307341</v>
      </c>
      <c r="M63" s="14">
        <f t="shared" si="5"/>
        <v>232.82887077996565</v>
      </c>
    </row>
    <row r="64" spans="1:13" x14ac:dyDescent="0.3">
      <c r="A64" s="5" t="s">
        <v>126</v>
      </c>
      <c r="B64" s="6" t="s">
        <v>127</v>
      </c>
      <c r="C64" s="18">
        <v>971</v>
      </c>
      <c r="D64" s="8">
        <v>948</v>
      </c>
      <c r="E64" s="8">
        <v>937</v>
      </c>
      <c r="F64" s="13">
        <v>100000</v>
      </c>
      <c r="G64" s="20">
        <f t="shared" si="6"/>
        <v>105.48523206751055</v>
      </c>
      <c r="H64" s="23">
        <f t="shared" si="0"/>
        <v>2.4261603375527425E-2</v>
      </c>
      <c r="I64" s="22">
        <f t="shared" si="1"/>
        <v>-1.1603375527426161E-2</v>
      </c>
      <c r="J64" s="13">
        <f t="shared" si="2"/>
        <v>102426.16033755275</v>
      </c>
      <c r="K64" s="14">
        <f t="shared" si="3"/>
        <v>98839.662447257389</v>
      </c>
      <c r="L64" s="13">
        <f t="shared" si="4"/>
        <v>2426.1603375527484</v>
      </c>
      <c r="M64" s="14">
        <f t="shared" si="5"/>
        <v>-1160.3375527426106</v>
      </c>
    </row>
    <row r="65" spans="1:13" x14ac:dyDescent="0.3">
      <c r="A65" s="5" t="s">
        <v>128</v>
      </c>
      <c r="B65" s="6" t="s">
        <v>129</v>
      </c>
      <c r="C65" s="18">
        <v>9.89</v>
      </c>
      <c r="D65" s="8">
        <v>13.2</v>
      </c>
      <c r="E65" s="8">
        <v>13.3</v>
      </c>
      <c r="F65" s="13">
        <v>100000</v>
      </c>
      <c r="G65" s="20">
        <f t="shared" si="6"/>
        <v>7575.757575757576</v>
      </c>
      <c r="H65" s="23">
        <f t="shared" si="0"/>
        <v>-0.25075757575757568</v>
      </c>
      <c r="I65" s="22">
        <f t="shared" si="1"/>
        <v>7.5757575757576835E-3</v>
      </c>
      <c r="J65" s="13">
        <f t="shared" si="2"/>
        <v>74924.242424242431</v>
      </c>
      <c r="K65" s="14">
        <f t="shared" si="3"/>
        <v>100757.57575757576</v>
      </c>
      <c r="L65" s="13">
        <f t="shared" si="4"/>
        <v>-25075.757575757569</v>
      </c>
      <c r="M65" s="14">
        <f t="shared" si="5"/>
        <v>757.57575757575978</v>
      </c>
    </row>
    <row r="66" spans="1:13" x14ac:dyDescent="0.3">
      <c r="A66" s="5" t="s">
        <v>130</v>
      </c>
      <c r="B66" s="6" t="s">
        <v>131</v>
      </c>
      <c r="C66" s="18">
        <v>1060</v>
      </c>
      <c r="D66" s="8">
        <v>1280</v>
      </c>
      <c r="E66" s="8">
        <v>1230</v>
      </c>
      <c r="F66" s="13">
        <v>100000</v>
      </c>
      <c r="G66" s="20">
        <f t="shared" si="6"/>
        <v>78.125</v>
      </c>
      <c r="H66" s="23">
        <f t="shared" si="0"/>
        <v>-0.171875</v>
      </c>
      <c r="I66" s="22">
        <f t="shared" si="1"/>
        <v>-3.90625E-2</v>
      </c>
      <c r="J66" s="13">
        <f t="shared" si="2"/>
        <v>82812.5</v>
      </c>
      <c r="K66" s="14">
        <f t="shared" si="3"/>
        <v>96093.75</v>
      </c>
      <c r="L66" s="13">
        <f t="shared" si="4"/>
        <v>-17187.5</v>
      </c>
      <c r="M66" s="14">
        <f t="shared" si="5"/>
        <v>-3906.25</v>
      </c>
    </row>
    <row r="67" spans="1:13" x14ac:dyDescent="0.3">
      <c r="A67" s="5" t="s">
        <v>132</v>
      </c>
      <c r="B67" s="6" t="s">
        <v>133</v>
      </c>
      <c r="C67" s="18">
        <v>19.7</v>
      </c>
      <c r="D67" s="8">
        <v>24.7</v>
      </c>
      <c r="E67" s="8">
        <v>25.7</v>
      </c>
      <c r="F67" s="13">
        <v>100000</v>
      </c>
      <c r="G67" s="20">
        <f t="shared" si="6"/>
        <v>4048.5829959514172</v>
      </c>
      <c r="H67" s="23">
        <f t="shared" ref="H67:H114" si="7">IFERROR((C67 - D67) / D67, 0)</f>
        <v>-0.20242914979757085</v>
      </c>
      <c r="I67" s="22">
        <f t="shared" ref="I67:I114" si="8">IFERROR((E67 - D67) / D67, 0)</f>
        <v>4.048582995951417E-2</v>
      </c>
      <c r="J67" s="13">
        <f t="shared" ref="J67:J114" si="9">G67 * C67</f>
        <v>79757.085020242914</v>
      </c>
      <c r="K67" s="14">
        <f t="shared" ref="K67:K114" si="10">G67 * E67</f>
        <v>104048.58299595142</v>
      </c>
      <c r="L67" s="13">
        <f t="shared" ref="L67:L114" si="11">IF(G67 = 0, 0, J67 - F67)</f>
        <v>-20242.914979757086</v>
      </c>
      <c r="M67" s="14">
        <f t="shared" ref="M67:M114" si="12">IF(G67 = 0, 0, K67 - F67)</f>
        <v>4048.5829959514231</v>
      </c>
    </row>
    <row r="68" spans="1:13" x14ac:dyDescent="0.3">
      <c r="A68" s="5" t="s">
        <v>134</v>
      </c>
      <c r="B68" s="6" t="s">
        <v>135</v>
      </c>
      <c r="C68" s="18">
        <v>2.3E-3</v>
      </c>
      <c r="D68" s="8">
        <v>5.5</v>
      </c>
      <c r="E68" s="8">
        <v>5.19</v>
      </c>
      <c r="F68" s="13">
        <v>100000</v>
      </c>
      <c r="G68" s="20">
        <f t="shared" ref="G68:G114" si="13">IFERROR(F68 / D68,0)</f>
        <v>18181.81818181818</v>
      </c>
      <c r="H68" s="23">
        <f t="shared" si="7"/>
        <v>-0.99958181818181824</v>
      </c>
      <c r="I68" s="22">
        <f t="shared" si="8"/>
        <v>-5.6363636363636289E-2</v>
      </c>
      <c r="J68" s="13">
        <f t="shared" si="9"/>
        <v>41.818181818181813</v>
      </c>
      <c r="K68" s="14">
        <f t="shared" si="10"/>
        <v>94363.636363636368</v>
      </c>
      <c r="L68" s="13">
        <f t="shared" si="11"/>
        <v>-99958.181818181823</v>
      </c>
      <c r="M68" s="14">
        <f t="shared" si="12"/>
        <v>-5636.3636363636324</v>
      </c>
    </row>
    <row r="69" spans="1:13" x14ac:dyDescent="0.3">
      <c r="A69" s="5" t="s">
        <v>136</v>
      </c>
      <c r="B69" s="6" t="s">
        <v>137</v>
      </c>
      <c r="C69" s="18">
        <v>2985</v>
      </c>
      <c r="D69" s="8">
        <v>757</v>
      </c>
      <c r="E69" s="8">
        <v>764</v>
      </c>
      <c r="F69" s="13">
        <v>100000</v>
      </c>
      <c r="G69" s="20">
        <f t="shared" si="13"/>
        <v>132.10039630118891</v>
      </c>
      <c r="H69" s="23">
        <f t="shared" si="7"/>
        <v>2.9431968295904887</v>
      </c>
      <c r="I69" s="22">
        <f t="shared" si="8"/>
        <v>9.247027741083224E-3</v>
      </c>
      <c r="J69" s="13">
        <f t="shared" si="9"/>
        <v>394319.68295904889</v>
      </c>
      <c r="K69" s="14">
        <f t="shared" si="10"/>
        <v>100924.70277410833</v>
      </c>
      <c r="L69" s="13">
        <f t="shared" si="11"/>
        <v>294319.68295904889</v>
      </c>
      <c r="M69" s="14">
        <f t="shared" si="12"/>
        <v>924.70277410832932</v>
      </c>
    </row>
    <row r="70" spans="1:13" x14ac:dyDescent="0.3">
      <c r="A70" s="5" t="s">
        <v>138</v>
      </c>
      <c r="B70" s="6" t="s">
        <v>139</v>
      </c>
      <c r="C70" s="18">
        <v>270</v>
      </c>
      <c r="D70" s="8">
        <v>183</v>
      </c>
      <c r="E70" s="8">
        <v>170</v>
      </c>
      <c r="F70" s="13">
        <v>100000</v>
      </c>
      <c r="G70" s="20">
        <f t="shared" si="13"/>
        <v>546.44808743169403</v>
      </c>
      <c r="H70" s="23">
        <f t="shared" si="7"/>
        <v>0.47540983606557374</v>
      </c>
      <c r="I70" s="22">
        <f t="shared" si="8"/>
        <v>-7.1038251366120214E-2</v>
      </c>
      <c r="J70" s="13">
        <f t="shared" si="9"/>
        <v>147540.98360655739</v>
      </c>
      <c r="K70" s="14">
        <f t="shared" si="10"/>
        <v>92896.174863387991</v>
      </c>
      <c r="L70" s="13">
        <f t="shared" si="11"/>
        <v>47540.983606557391</v>
      </c>
      <c r="M70" s="14">
        <f t="shared" si="12"/>
        <v>-7103.8251366120094</v>
      </c>
    </row>
    <row r="71" spans="1:13" x14ac:dyDescent="0.3">
      <c r="A71" s="5" t="s">
        <v>140</v>
      </c>
      <c r="B71" s="6" t="s">
        <v>141</v>
      </c>
      <c r="C71" s="18">
        <v>9.61</v>
      </c>
      <c r="D71" s="8">
        <v>13.8</v>
      </c>
      <c r="E71" s="8">
        <v>13.9</v>
      </c>
      <c r="F71" s="13">
        <v>100000</v>
      </c>
      <c r="G71" s="20">
        <f t="shared" si="13"/>
        <v>7246.3768115942021</v>
      </c>
      <c r="H71" s="23">
        <f t="shared" si="7"/>
        <v>-0.30362318840579716</v>
      </c>
      <c r="I71" s="22">
        <f t="shared" si="8"/>
        <v>7.246376811594177E-3</v>
      </c>
      <c r="J71" s="13">
        <f t="shared" si="9"/>
        <v>69637.681159420274</v>
      </c>
      <c r="K71" s="14">
        <f t="shared" si="10"/>
        <v>100724.63768115941</v>
      </c>
      <c r="L71" s="13">
        <f t="shared" si="11"/>
        <v>-30362.318840579726</v>
      </c>
      <c r="M71" s="14">
        <f t="shared" si="12"/>
        <v>724.63768115940911</v>
      </c>
    </row>
    <row r="72" spans="1:13" x14ac:dyDescent="0.3">
      <c r="A72" s="5" t="s">
        <v>142</v>
      </c>
      <c r="B72" s="6" t="s">
        <v>143</v>
      </c>
      <c r="C72" s="18">
        <v>1000</v>
      </c>
      <c r="D72" s="8">
        <v>1160</v>
      </c>
      <c r="E72" s="8">
        <v>1170</v>
      </c>
      <c r="F72" s="13">
        <v>100000</v>
      </c>
      <c r="G72" s="20">
        <f t="shared" si="13"/>
        <v>86.206896551724142</v>
      </c>
      <c r="H72" s="23">
        <f t="shared" si="7"/>
        <v>-0.13793103448275862</v>
      </c>
      <c r="I72" s="22">
        <f t="shared" si="8"/>
        <v>8.6206896551724137E-3</v>
      </c>
      <c r="J72" s="13">
        <f t="shared" si="9"/>
        <v>86206.896551724145</v>
      </c>
      <c r="K72" s="14">
        <f t="shared" si="10"/>
        <v>100862.06896551725</v>
      </c>
      <c r="L72" s="13">
        <f t="shared" si="11"/>
        <v>-13793.103448275855</v>
      </c>
      <c r="M72" s="14">
        <f t="shared" si="12"/>
        <v>862.0689655172464</v>
      </c>
    </row>
    <row r="73" spans="1:13" x14ac:dyDescent="0.3">
      <c r="A73" s="5" t="s">
        <v>144</v>
      </c>
      <c r="B73" s="6" t="s">
        <v>145</v>
      </c>
      <c r="C73" s="18">
        <v>116</v>
      </c>
      <c r="D73" s="8">
        <v>251</v>
      </c>
      <c r="E73" s="8">
        <v>197</v>
      </c>
      <c r="F73" s="13">
        <v>100000</v>
      </c>
      <c r="G73" s="20">
        <f t="shared" si="13"/>
        <v>398.40637450199205</v>
      </c>
      <c r="H73" s="23">
        <f t="shared" si="7"/>
        <v>-0.53784860557768921</v>
      </c>
      <c r="I73" s="22">
        <f t="shared" si="8"/>
        <v>-0.2151394422310757</v>
      </c>
      <c r="J73" s="13">
        <f t="shared" si="9"/>
        <v>46215.139442231077</v>
      </c>
      <c r="K73" s="14">
        <f t="shared" si="10"/>
        <v>78486.055776892434</v>
      </c>
      <c r="L73" s="13">
        <f t="shared" si="11"/>
        <v>-53784.860557768923</v>
      </c>
      <c r="M73" s="14">
        <f t="shared" si="12"/>
        <v>-21513.944223107566</v>
      </c>
    </row>
    <row r="74" spans="1:13" x14ac:dyDescent="0.3">
      <c r="A74" s="5" t="s">
        <v>146</v>
      </c>
      <c r="B74" s="6" t="s">
        <v>147</v>
      </c>
      <c r="C74" s="18">
        <v>1165</v>
      </c>
      <c r="D74" s="8">
        <v>2430</v>
      </c>
      <c r="E74" s="8">
        <v>2460</v>
      </c>
      <c r="F74" s="13">
        <v>100000</v>
      </c>
      <c r="G74" s="20">
        <f t="shared" si="13"/>
        <v>41.152263374485599</v>
      </c>
      <c r="H74" s="23">
        <f t="shared" si="7"/>
        <v>-0.52057613168724282</v>
      </c>
      <c r="I74" s="22">
        <f t="shared" si="8"/>
        <v>1.2345679012345678E-2</v>
      </c>
      <c r="J74" s="13">
        <f t="shared" si="9"/>
        <v>47942.386831275726</v>
      </c>
      <c r="K74" s="14">
        <f t="shared" si="10"/>
        <v>101234.56790123458</v>
      </c>
      <c r="L74" s="13">
        <f t="shared" si="11"/>
        <v>-52057.613168724274</v>
      </c>
      <c r="M74" s="14">
        <f t="shared" si="12"/>
        <v>1234.567901234579</v>
      </c>
    </row>
    <row r="75" spans="1:13" x14ac:dyDescent="0.3">
      <c r="A75" s="5" t="s">
        <v>148</v>
      </c>
      <c r="B75" s="6" t="s">
        <v>149</v>
      </c>
      <c r="C75" s="18">
        <v>52.4</v>
      </c>
      <c r="D75" s="8">
        <v>76.7</v>
      </c>
      <c r="E75" s="8">
        <v>82.2</v>
      </c>
      <c r="F75" s="13">
        <v>100000</v>
      </c>
      <c r="G75" s="20">
        <f t="shared" si="13"/>
        <v>1303.7809647979138</v>
      </c>
      <c r="H75" s="23">
        <f t="shared" si="7"/>
        <v>-0.31681877444589313</v>
      </c>
      <c r="I75" s="22">
        <f t="shared" si="8"/>
        <v>7.1707953063885263E-2</v>
      </c>
      <c r="J75" s="13">
        <f t="shared" si="9"/>
        <v>68318.122555410679</v>
      </c>
      <c r="K75" s="14">
        <f t="shared" si="10"/>
        <v>107170.79530638852</v>
      </c>
      <c r="L75" s="13">
        <f t="shared" si="11"/>
        <v>-31681.877444589321</v>
      </c>
      <c r="M75" s="14">
        <f t="shared" si="12"/>
        <v>7170.7953063885216</v>
      </c>
    </row>
    <row r="76" spans="1:13" x14ac:dyDescent="0.3">
      <c r="A76" s="5" t="s">
        <v>150</v>
      </c>
      <c r="B76" s="6" t="s">
        <v>151</v>
      </c>
      <c r="C76" s="18">
        <v>119</v>
      </c>
      <c r="D76" s="8">
        <v>75</v>
      </c>
      <c r="E76" s="8">
        <v>43.15</v>
      </c>
      <c r="F76" s="13">
        <v>100000</v>
      </c>
      <c r="G76" s="20">
        <f t="shared" si="13"/>
        <v>1333.3333333333333</v>
      </c>
      <c r="H76" s="23">
        <f t="shared" si="7"/>
        <v>0.58666666666666667</v>
      </c>
      <c r="I76" s="22">
        <f t="shared" si="8"/>
        <v>-0.42466666666666669</v>
      </c>
      <c r="J76" s="13">
        <f t="shared" si="9"/>
        <v>158666.66666666666</v>
      </c>
      <c r="K76" s="14">
        <f t="shared" si="10"/>
        <v>57533.333333333328</v>
      </c>
      <c r="L76" s="13">
        <f t="shared" si="11"/>
        <v>58666.666666666657</v>
      </c>
      <c r="M76" s="14">
        <f t="shared" si="12"/>
        <v>-42466.666666666672</v>
      </c>
    </row>
    <row r="77" spans="1:13" x14ac:dyDescent="0.3">
      <c r="A77" s="5" t="s">
        <v>152</v>
      </c>
      <c r="B77" s="6" t="s">
        <v>153</v>
      </c>
      <c r="C77" s="18">
        <v>148</v>
      </c>
      <c r="D77" s="8">
        <v>342</v>
      </c>
      <c r="E77" s="8">
        <v>346</v>
      </c>
      <c r="F77" s="13">
        <v>100000</v>
      </c>
      <c r="G77" s="20">
        <f t="shared" si="13"/>
        <v>292.39766081871346</v>
      </c>
      <c r="H77" s="23">
        <f t="shared" si="7"/>
        <v>-0.56725146198830412</v>
      </c>
      <c r="I77" s="22">
        <f t="shared" si="8"/>
        <v>1.1695906432748537E-2</v>
      </c>
      <c r="J77" s="13">
        <f t="shared" si="9"/>
        <v>43274.853801169593</v>
      </c>
      <c r="K77" s="14">
        <f t="shared" si="10"/>
        <v>101169.59064327486</v>
      </c>
      <c r="L77" s="13">
        <f t="shared" si="11"/>
        <v>-56725.146198830407</v>
      </c>
      <c r="M77" s="14">
        <f t="shared" si="12"/>
        <v>1169.5906432748598</v>
      </c>
    </row>
    <row r="78" spans="1:13" x14ac:dyDescent="0.3">
      <c r="A78" s="5" t="s">
        <v>154</v>
      </c>
      <c r="B78" s="6" t="s">
        <v>155</v>
      </c>
      <c r="C78" s="18">
        <v>1580</v>
      </c>
      <c r="D78" s="8">
        <v>3390</v>
      </c>
      <c r="E78" s="8">
        <v>3210</v>
      </c>
      <c r="F78" s="13">
        <v>100000</v>
      </c>
      <c r="G78" s="20">
        <f t="shared" si="13"/>
        <v>29.498525073746311</v>
      </c>
      <c r="H78" s="23">
        <f t="shared" si="7"/>
        <v>-0.53392330383480824</v>
      </c>
      <c r="I78" s="22">
        <f t="shared" si="8"/>
        <v>-5.3097345132743362E-2</v>
      </c>
      <c r="J78" s="13">
        <f t="shared" si="9"/>
        <v>46607.669616519175</v>
      </c>
      <c r="K78" s="14">
        <f t="shared" si="10"/>
        <v>94690.265486725664</v>
      </c>
      <c r="L78" s="13">
        <f t="shared" si="11"/>
        <v>-53392.330383480825</v>
      </c>
      <c r="M78" s="14">
        <f t="shared" si="12"/>
        <v>-5309.7345132743358</v>
      </c>
    </row>
    <row r="79" spans="1:13" x14ac:dyDescent="0.3">
      <c r="A79" s="5" t="s">
        <v>156</v>
      </c>
      <c r="B79" s="6" t="s">
        <v>157</v>
      </c>
      <c r="C79" s="18">
        <v>5120</v>
      </c>
      <c r="D79" s="8">
        <v>7175</v>
      </c>
      <c r="E79" s="8">
        <v>7530</v>
      </c>
      <c r="F79" s="13">
        <v>100000</v>
      </c>
      <c r="G79" s="20">
        <f t="shared" si="13"/>
        <v>13.937282229965156</v>
      </c>
      <c r="H79" s="23">
        <f t="shared" si="7"/>
        <v>-0.28641114982578397</v>
      </c>
      <c r="I79" s="22">
        <f t="shared" si="8"/>
        <v>4.9477351916376304E-2</v>
      </c>
      <c r="J79" s="13">
        <f t="shared" si="9"/>
        <v>71358.885017421591</v>
      </c>
      <c r="K79" s="14">
        <f t="shared" si="10"/>
        <v>104947.73519163762</v>
      </c>
      <c r="L79" s="13">
        <f t="shared" si="11"/>
        <v>-28641.114982578409</v>
      </c>
      <c r="M79" s="14">
        <f t="shared" si="12"/>
        <v>4947.735191637621</v>
      </c>
    </row>
    <row r="80" spans="1:13" x14ac:dyDescent="0.3">
      <c r="A80" s="5" t="s">
        <v>158</v>
      </c>
      <c r="B80" s="6" t="s">
        <v>159</v>
      </c>
      <c r="C80" s="18">
        <v>9.8900000000000002E-2</v>
      </c>
      <c r="D80" s="8"/>
      <c r="E80" s="8"/>
      <c r="F80" s="13">
        <v>100000</v>
      </c>
      <c r="G80" s="20">
        <f t="shared" si="13"/>
        <v>0</v>
      </c>
      <c r="H80" s="23">
        <f t="shared" si="7"/>
        <v>0</v>
      </c>
      <c r="I80" s="22">
        <f t="shared" si="8"/>
        <v>0</v>
      </c>
      <c r="J80" s="13">
        <f t="shared" si="9"/>
        <v>0</v>
      </c>
      <c r="K80" s="14">
        <f t="shared" si="10"/>
        <v>0</v>
      </c>
      <c r="L80" s="13">
        <f t="shared" si="11"/>
        <v>0</v>
      </c>
      <c r="M80" s="14">
        <f t="shared" si="12"/>
        <v>0</v>
      </c>
    </row>
    <row r="81" spans="1:13" x14ac:dyDescent="0.3">
      <c r="A81" s="5" t="s">
        <v>160</v>
      </c>
      <c r="B81" s="6" t="s">
        <v>161</v>
      </c>
      <c r="C81" s="18">
        <v>88.9</v>
      </c>
      <c r="D81" s="8">
        <v>83.6</v>
      </c>
      <c r="E81" s="8">
        <v>58.8</v>
      </c>
      <c r="F81" s="13">
        <v>100000</v>
      </c>
      <c r="G81" s="20">
        <f t="shared" si="13"/>
        <v>1196.1722488038279</v>
      </c>
      <c r="H81" s="23">
        <f t="shared" si="7"/>
        <v>6.3397129186603007E-2</v>
      </c>
      <c r="I81" s="22">
        <f t="shared" si="8"/>
        <v>-0.29665071770334928</v>
      </c>
      <c r="J81" s="13">
        <f t="shared" si="9"/>
        <v>106339.7129186603</v>
      </c>
      <c r="K81" s="14">
        <f t="shared" si="10"/>
        <v>70334.928229665078</v>
      </c>
      <c r="L81" s="13">
        <f t="shared" si="11"/>
        <v>6339.7129186602979</v>
      </c>
      <c r="M81" s="14">
        <f t="shared" si="12"/>
        <v>-29665.071770334922</v>
      </c>
    </row>
    <row r="82" spans="1:13" x14ac:dyDescent="0.3">
      <c r="A82" s="5" t="s">
        <v>162</v>
      </c>
      <c r="B82" s="6" t="s">
        <v>163</v>
      </c>
      <c r="C82" s="18">
        <v>88.5</v>
      </c>
      <c r="D82" s="8">
        <v>62</v>
      </c>
      <c r="E82" s="8">
        <v>39</v>
      </c>
      <c r="F82" s="13">
        <v>100000</v>
      </c>
      <c r="G82" s="20">
        <f t="shared" si="13"/>
        <v>1612.9032258064517</v>
      </c>
      <c r="H82" s="23">
        <f t="shared" si="7"/>
        <v>0.42741935483870969</v>
      </c>
      <c r="I82" s="22">
        <f t="shared" si="8"/>
        <v>-0.37096774193548387</v>
      </c>
      <c r="J82" s="13">
        <f t="shared" si="9"/>
        <v>142741.93548387097</v>
      </c>
      <c r="K82" s="14">
        <f t="shared" si="10"/>
        <v>62903.225806451614</v>
      </c>
      <c r="L82" s="13">
        <f t="shared" si="11"/>
        <v>42741.93548387097</v>
      </c>
      <c r="M82" s="14">
        <f t="shared" si="12"/>
        <v>-37096.774193548386</v>
      </c>
    </row>
    <row r="83" spans="1:13" x14ac:dyDescent="0.3">
      <c r="A83" s="5" t="s">
        <v>164</v>
      </c>
      <c r="B83" s="6" t="s">
        <v>165</v>
      </c>
      <c r="C83" s="18">
        <v>3060</v>
      </c>
      <c r="D83" s="8"/>
      <c r="E83" s="8"/>
      <c r="F83" s="13">
        <v>100000</v>
      </c>
      <c r="G83" s="20">
        <f t="shared" si="13"/>
        <v>0</v>
      </c>
      <c r="H83" s="23">
        <f t="shared" si="7"/>
        <v>0</v>
      </c>
      <c r="I83" s="22">
        <f t="shared" si="8"/>
        <v>0</v>
      </c>
      <c r="J83" s="13">
        <f t="shared" si="9"/>
        <v>0</v>
      </c>
      <c r="K83" s="14">
        <f t="shared" si="10"/>
        <v>0</v>
      </c>
      <c r="L83" s="13">
        <f t="shared" si="11"/>
        <v>0</v>
      </c>
      <c r="M83" s="14">
        <f t="shared" si="12"/>
        <v>0</v>
      </c>
    </row>
    <row r="84" spans="1:13" x14ac:dyDescent="0.3">
      <c r="A84" s="5" t="s">
        <v>166</v>
      </c>
      <c r="B84" s="6" t="s">
        <v>167</v>
      </c>
      <c r="C84" s="18">
        <v>2660</v>
      </c>
      <c r="D84" s="8"/>
      <c r="E84" s="8"/>
      <c r="F84" s="13">
        <v>100000</v>
      </c>
      <c r="G84" s="20">
        <f t="shared" si="13"/>
        <v>0</v>
      </c>
      <c r="H84" s="23">
        <f t="shared" si="7"/>
        <v>0</v>
      </c>
      <c r="I84" s="22">
        <f t="shared" si="8"/>
        <v>0</v>
      </c>
      <c r="J84" s="13">
        <f t="shared" si="9"/>
        <v>0</v>
      </c>
      <c r="K84" s="14">
        <f t="shared" si="10"/>
        <v>0</v>
      </c>
      <c r="L84" s="13">
        <f t="shared" si="11"/>
        <v>0</v>
      </c>
      <c r="M84" s="14">
        <f t="shared" si="12"/>
        <v>0</v>
      </c>
    </row>
    <row r="85" spans="1:13" x14ac:dyDescent="0.3">
      <c r="A85" s="5" t="s">
        <v>168</v>
      </c>
      <c r="B85" s="6" t="s">
        <v>169</v>
      </c>
      <c r="C85" s="18">
        <v>919</v>
      </c>
      <c r="D85" s="8">
        <v>1735</v>
      </c>
      <c r="E85" s="8">
        <v>1725</v>
      </c>
      <c r="F85" s="13">
        <v>100000</v>
      </c>
      <c r="G85" s="20">
        <f t="shared" si="13"/>
        <v>57.636887608069166</v>
      </c>
      <c r="H85" s="23">
        <f t="shared" si="7"/>
        <v>-0.47031700288184436</v>
      </c>
      <c r="I85" s="22">
        <f t="shared" si="8"/>
        <v>-5.763688760806916E-3</v>
      </c>
      <c r="J85" s="13">
        <f t="shared" si="9"/>
        <v>52968.299711815562</v>
      </c>
      <c r="K85" s="14">
        <f t="shared" si="10"/>
        <v>99423.631123919316</v>
      </c>
      <c r="L85" s="13">
        <f t="shared" si="11"/>
        <v>-47031.700288184438</v>
      </c>
      <c r="M85" s="14">
        <f t="shared" si="12"/>
        <v>-576.36887608068355</v>
      </c>
    </row>
    <row r="86" spans="1:13" x14ac:dyDescent="0.3">
      <c r="A86" s="5" t="s">
        <v>170</v>
      </c>
      <c r="B86" s="6" t="s">
        <v>171</v>
      </c>
      <c r="C86" s="18">
        <v>400</v>
      </c>
      <c r="D86" s="8">
        <v>1550</v>
      </c>
      <c r="E86" s="8">
        <v>1420</v>
      </c>
      <c r="F86" s="13">
        <v>100000</v>
      </c>
      <c r="G86" s="20">
        <f t="shared" si="13"/>
        <v>64.516129032258064</v>
      </c>
      <c r="H86" s="23">
        <f t="shared" si="7"/>
        <v>-0.74193548387096775</v>
      </c>
      <c r="I86" s="22">
        <f t="shared" si="8"/>
        <v>-8.387096774193549E-2</v>
      </c>
      <c r="J86" s="13">
        <f t="shared" si="9"/>
        <v>25806.451612903227</v>
      </c>
      <c r="K86" s="14">
        <f t="shared" si="10"/>
        <v>91612.903225806454</v>
      </c>
      <c r="L86" s="13">
        <f t="shared" si="11"/>
        <v>-74193.548387096773</v>
      </c>
      <c r="M86" s="14">
        <f t="shared" si="12"/>
        <v>-8387.0967741935456</v>
      </c>
    </row>
    <row r="87" spans="1:13" x14ac:dyDescent="0.3">
      <c r="A87" s="5" t="s">
        <v>172</v>
      </c>
      <c r="B87" s="6" t="s">
        <v>173</v>
      </c>
      <c r="C87" s="18">
        <v>737</v>
      </c>
      <c r="D87" s="8">
        <v>1900</v>
      </c>
      <c r="E87" s="8">
        <v>2175</v>
      </c>
      <c r="F87" s="13">
        <v>100000</v>
      </c>
      <c r="G87" s="20">
        <f t="shared" si="13"/>
        <v>52.631578947368418</v>
      </c>
      <c r="H87" s="23">
        <f t="shared" si="7"/>
        <v>-0.61210526315789471</v>
      </c>
      <c r="I87" s="22">
        <f t="shared" si="8"/>
        <v>0.14473684210526316</v>
      </c>
      <c r="J87" s="13">
        <f t="shared" si="9"/>
        <v>38789.473684210527</v>
      </c>
      <c r="K87" s="14">
        <f t="shared" si="10"/>
        <v>114473.68421052631</v>
      </c>
      <c r="L87" s="13">
        <f t="shared" si="11"/>
        <v>-61210.526315789473</v>
      </c>
      <c r="M87" s="14">
        <f t="shared" si="12"/>
        <v>14473.684210526306</v>
      </c>
    </row>
    <row r="88" spans="1:13" x14ac:dyDescent="0.3">
      <c r="A88" s="5" t="s">
        <v>174</v>
      </c>
      <c r="B88" s="6" t="s">
        <v>175</v>
      </c>
      <c r="C88" s="18">
        <v>344</v>
      </c>
      <c r="D88" s="8">
        <v>247</v>
      </c>
      <c r="E88" s="8">
        <v>257</v>
      </c>
      <c r="F88" s="13">
        <v>100000</v>
      </c>
      <c r="G88" s="20">
        <f t="shared" si="13"/>
        <v>404.85829959514172</v>
      </c>
      <c r="H88" s="23">
        <f t="shared" si="7"/>
        <v>0.39271255060728744</v>
      </c>
      <c r="I88" s="22">
        <f t="shared" si="8"/>
        <v>4.048582995951417E-2</v>
      </c>
      <c r="J88" s="13">
        <f t="shared" si="9"/>
        <v>139271.25506072876</v>
      </c>
      <c r="K88" s="14">
        <f t="shared" si="10"/>
        <v>104048.58299595142</v>
      </c>
      <c r="L88" s="13">
        <f t="shared" si="11"/>
        <v>39271.255060728756</v>
      </c>
      <c r="M88" s="14">
        <f t="shared" si="12"/>
        <v>4048.5829959514231</v>
      </c>
    </row>
    <row r="89" spans="1:13" x14ac:dyDescent="0.3">
      <c r="A89" s="5" t="s">
        <v>176</v>
      </c>
      <c r="B89" s="6" t="s">
        <v>177</v>
      </c>
      <c r="C89" s="18">
        <v>13760</v>
      </c>
      <c r="D89" s="8"/>
      <c r="E89" s="8"/>
      <c r="F89" s="13">
        <v>100000</v>
      </c>
      <c r="G89" s="20">
        <f t="shared" si="13"/>
        <v>0</v>
      </c>
      <c r="H89" s="23">
        <f t="shared" si="7"/>
        <v>0</v>
      </c>
      <c r="I89" s="22">
        <f t="shared" si="8"/>
        <v>0</v>
      </c>
      <c r="J89" s="13">
        <f t="shared" si="9"/>
        <v>0</v>
      </c>
      <c r="K89" s="14">
        <f t="shared" si="10"/>
        <v>0</v>
      </c>
      <c r="L89" s="13">
        <f t="shared" si="11"/>
        <v>0</v>
      </c>
      <c r="M89" s="14">
        <f t="shared" si="12"/>
        <v>0</v>
      </c>
    </row>
    <row r="90" spans="1:13" x14ac:dyDescent="0.3">
      <c r="A90" s="5" t="s">
        <v>178</v>
      </c>
      <c r="B90" s="6" t="s">
        <v>179</v>
      </c>
      <c r="C90" s="18">
        <v>623</v>
      </c>
      <c r="D90" s="8">
        <v>533</v>
      </c>
      <c r="E90" s="8">
        <v>488</v>
      </c>
      <c r="F90" s="13">
        <v>100000</v>
      </c>
      <c r="G90" s="20">
        <f t="shared" si="13"/>
        <v>187.61726078799251</v>
      </c>
      <c r="H90" s="23">
        <f t="shared" si="7"/>
        <v>0.16885553470919323</v>
      </c>
      <c r="I90" s="22">
        <f t="shared" si="8"/>
        <v>-8.4427767354596617E-2</v>
      </c>
      <c r="J90" s="13">
        <f t="shared" si="9"/>
        <v>116885.55347091933</v>
      </c>
      <c r="K90" s="14">
        <f t="shared" si="10"/>
        <v>91557.223264540342</v>
      </c>
      <c r="L90" s="13">
        <f t="shared" si="11"/>
        <v>16885.553470919331</v>
      </c>
      <c r="M90" s="14">
        <f t="shared" si="12"/>
        <v>-8442.7767354596581</v>
      </c>
    </row>
    <row r="91" spans="1:13" x14ac:dyDescent="0.3">
      <c r="A91" s="5" t="s">
        <v>180</v>
      </c>
      <c r="B91" s="6" t="s">
        <v>181</v>
      </c>
      <c r="C91" s="18">
        <v>5610</v>
      </c>
      <c r="D91" s="8">
        <v>9030</v>
      </c>
      <c r="E91" s="8">
        <v>9085</v>
      </c>
      <c r="F91" s="13">
        <v>100000</v>
      </c>
      <c r="G91" s="20">
        <f t="shared" si="13"/>
        <v>11.074197120708748</v>
      </c>
      <c r="H91" s="23">
        <f t="shared" si="7"/>
        <v>-0.37873754152823919</v>
      </c>
      <c r="I91" s="22">
        <f t="shared" si="8"/>
        <v>6.090808416389812E-3</v>
      </c>
      <c r="J91" s="13">
        <f t="shared" si="9"/>
        <v>62126.245847176076</v>
      </c>
      <c r="K91" s="14">
        <f t="shared" si="10"/>
        <v>100609.08084163898</v>
      </c>
      <c r="L91" s="13">
        <f t="shared" si="11"/>
        <v>-37873.754152823924</v>
      </c>
      <c r="M91" s="14">
        <f t="shared" si="12"/>
        <v>609.08084163897729</v>
      </c>
    </row>
    <row r="92" spans="1:13" x14ac:dyDescent="0.3">
      <c r="A92" s="5" t="s">
        <v>182</v>
      </c>
      <c r="B92" s="6" t="s">
        <v>183</v>
      </c>
      <c r="C92" s="18">
        <v>2580</v>
      </c>
      <c r="D92" s="8">
        <v>3510</v>
      </c>
      <c r="E92" s="8">
        <v>3445</v>
      </c>
      <c r="F92" s="13">
        <v>100000</v>
      </c>
      <c r="G92" s="20">
        <f t="shared" si="13"/>
        <v>28.490028490028489</v>
      </c>
      <c r="H92" s="23">
        <f t="shared" si="7"/>
        <v>-0.26495726495726496</v>
      </c>
      <c r="I92" s="22">
        <f t="shared" si="8"/>
        <v>-1.8518518518518517E-2</v>
      </c>
      <c r="J92" s="13">
        <f t="shared" si="9"/>
        <v>73504.2735042735</v>
      </c>
      <c r="K92" s="14">
        <f t="shared" si="10"/>
        <v>98148.148148148146</v>
      </c>
      <c r="L92" s="13">
        <f t="shared" si="11"/>
        <v>-26495.7264957265</v>
      </c>
      <c r="M92" s="14">
        <f t="shared" si="12"/>
        <v>-1851.851851851854</v>
      </c>
    </row>
    <row r="93" spans="1:13" x14ac:dyDescent="0.3">
      <c r="A93" s="5" t="s">
        <v>184</v>
      </c>
      <c r="B93" s="6" t="s">
        <v>185</v>
      </c>
      <c r="C93" s="18">
        <v>4095</v>
      </c>
      <c r="D93" s="8">
        <v>4637.5</v>
      </c>
      <c r="E93" s="8">
        <v>4540</v>
      </c>
      <c r="F93" s="13">
        <v>100000</v>
      </c>
      <c r="G93" s="20">
        <f t="shared" si="13"/>
        <v>21.563342318059298</v>
      </c>
      <c r="H93" s="23">
        <f t="shared" si="7"/>
        <v>-0.1169811320754717</v>
      </c>
      <c r="I93" s="22">
        <f t="shared" si="8"/>
        <v>-2.1024258760107817E-2</v>
      </c>
      <c r="J93" s="13">
        <f t="shared" si="9"/>
        <v>88301.886792452831</v>
      </c>
      <c r="K93" s="14">
        <f t="shared" si="10"/>
        <v>97897.574123989209</v>
      </c>
      <c r="L93" s="13">
        <f t="shared" si="11"/>
        <v>-11698.113207547169</v>
      </c>
      <c r="M93" s="14">
        <f t="shared" si="12"/>
        <v>-2102.4258760107914</v>
      </c>
    </row>
    <row r="94" spans="1:13" x14ac:dyDescent="0.3">
      <c r="A94" s="5" t="s">
        <v>186</v>
      </c>
      <c r="B94" s="6" t="s">
        <v>187</v>
      </c>
      <c r="C94" s="18">
        <v>202</v>
      </c>
      <c r="D94" s="8">
        <v>676</v>
      </c>
      <c r="E94" s="8">
        <v>712</v>
      </c>
      <c r="F94" s="13">
        <v>100000</v>
      </c>
      <c r="G94" s="20">
        <f t="shared" si="13"/>
        <v>147.92899408284023</v>
      </c>
      <c r="H94" s="23">
        <f t="shared" si="7"/>
        <v>-0.70118343195266275</v>
      </c>
      <c r="I94" s="22">
        <f t="shared" si="8"/>
        <v>5.3254437869822487E-2</v>
      </c>
      <c r="J94" s="13">
        <f t="shared" si="9"/>
        <v>29881.656804733728</v>
      </c>
      <c r="K94" s="14">
        <f t="shared" si="10"/>
        <v>105325.44378698224</v>
      </c>
      <c r="L94" s="13">
        <f t="shared" si="11"/>
        <v>-70118.343195266265</v>
      </c>
      <c r="M94" s="14">
        <f t="shared" si="12"/>
        <v>5325.4437869822432</v>
      </c>
    </row>
    <row r="95" spans="1:13" x14ac:dyDescent="0.3">
      <c r="A95" s="5" t="s">
        <v>188</v>
      </c>
      <c r="B95" s="6" t="s">
        <v>189</v>
      </c>
      <c r="C95" s="18">
        <v>196</v>
      </c>
      <c r="D95" s="8">
        <v>173</v>
      </c>
      <c r="E95" s="8">
        <v>180</v>
      </c>
      <c r="F95" s="13">
        <v>100000</v>
      </c>
      <c r="G95" s="20">
        <f t="shared" si="13"/>
        <v>578.03468208092488</v>
      </c>
      <c r="H95" s="23">
        <f t="shared" si="7"/>
        <v>0.13294797687861271</v>
      </c>
      <c r="I95" s="22">
        <f t="shared" si="8"/>
        <v>4.046242774566474E-2</v>
      </c>
      <c r="J95" s="13">
        <f t="shared" si="9"/>
        <v>113294.79768786128</v>
      </c>
      <c r="K95" s="14">
        <f t="shared" si="10"/>
        <v>104046.24277456648</v>
      </c>
      <c r="L95" s="13">
        <f t="shared" si="11"/>
        <v>13294.797687861283</v>
      </c>
      <c r="M95" s="14">
        <f t="shared" si="12"/>
        <v>4046.2427745664754</v>
      </c>
    </row>
    <row r="96" spans="1:13" x14ac:dyDescent="0.3">
      <c r="A96" s="5" t="s">
        <v>190</v>
      </c>
      <c r="B96" s="6" t="s">
        <v>191</v>
      </c>
      <c r="C96" s="18">
        <v>525</v>
      </c>
      <c r="D96" s="8"/>
      <c r="E96" s="8"/>
      <c r="F96" s="13">
        <v>100000</v>
      </c>
      <c r="G96" s="20">
        <f t="shared" si="13"/>
        <v>0</v>
      </c>
      <c r="H96" s="23">
        <f t="shared" si="7"/>
        <v>0</v>
      </c>
      <c r="I96" s="22">
        <f t="shared" si="8"/>
        <v>0</v>
      </c>
      <c r="J96" s="13">
        <f t="shared" si="9"/>
        <v>0</v>
      </c>
      <c r="K96" s="14">
        <f t="shared" si="10"/>
        <v>0</v>
      </c>
      <c r="L96" s="13">
        <f t="shared" si="11"/>
        <v>0</v>
      </c>
      <c r="M96" s="14">
        <f t="shared" si="12"/>
        <v>0</v>
      </c>
    </row>
    <row r="97" spans="1:13" x14ac:dyDescent="0.3">
      <c r="A97" s="5" t="s">
        <v>192</v>
      </c>
      <c r="B97" s="6" t="s">
        <v>193</v>
      </c>
      <c r="C97" s="18">
        <v>484</v>
      </c>
      <c r="D97" s="8">
        <v>235</v>
      </c>
      <c r="E97" s="8">
        <v>226</v>
      </c>
      <c r="F97" s="13">
        <v>100000</v>
      </c>
      <c r="G97" s="20">
        <f t="shared" si="13"/>
        <v>425.531914893617</v>
      </c>
      <c r="H97" s="23">
        <f t="shared" si="7"/>
        <v>1.0595744680851065</v>
      </c>
      <c r="I97" s="22">
        <f t="shared" si="8"/>
        <v>-3.8297872340425532E-2</v>
      </c>
      <c r="J97" s="13">
        <f t="shared" si="9"/>
        <v>205957.44680851063</v>
      </c>
      <c r="K97" s="14">
        <f t="shared" si="10"/>
        <v>96170.212765957447</v>
      </c>
      <c r="L97" s="13">
        <f t="shared" si="11"/>
        <v>105957.44680851063</v>
      </c>
      <c r="M97" s="14">
        <f t="shared" si="12"/>
        <v>-3829.7872340425529</v>
      </c>
    </row>
    <row r="98" spans="1:13" x14ac:dyDescent="0.3">
      <c r="A98" s="5" t="s">
        <v>194</v>
      </c>
      <c r="B98" s="6" t="s">
        <v>195</v>
      </c>
      <c r="C98" s="18">
        <v>157</v>
      </c>
      <c r="D98" s="8"/>
      <c r="E98" s="8"/>
      <c r="F98" s="13">
        <v>100000</v>
      </c>
      <c r="G98" s="20">
        <f t="shared" si="13"/>
        <v>0</v>
      </c>
      <c r="H98" s="23">
        <f t="shared" si="7"/>
        <v>0</v>
      </c>
      <c r="I98" s="22">
        <f t="shared" si="8"/>
        <v>0</v>
      </c>
      <c r="J98" s="13">
        <f t="shared" si="9"/>
        <v>0</v>
      </c>
      <c r="K98" s="14">
        <f t="shared" si="10"/>
        <v>0</v>
      </c>
      <c r="L98" s="13">
        <f t="shared" si="11"/>
        <v>0</v>
      </c>
      <c r="M98" s="14">
        <f t="shared" si="12"/>
        <v>0</v>
      </c>
    </row>
    <row r="99" spans="1:13" x14ac:dyDescent="0.3">
      <c r="A99" s="5" t="s">
        <v>196</v>
      </c>
      <c r="B99" s="6" t="s">
        <v>197</v>
      </c>
      <c r="C99" s="18">
        <v>12.1</v>
      </c>
      <c r="D99" s="8">
        <v>12.9</v>
      </c>
      <c r="E99" s="8">
        <v>13</v>
      </c>
      <c r="F99" s="13">
        <v>100000</v>
      </c>
      <c r="G99" s="20">
        <f t="shared" si="13"/>
        <v>7751.937984496124</v>
      </c>
      <c r="H99" s="23">
        <f t="shared" si="7"/>
        <v>-6.2015503875969047E-2</v>
      </c>
      <c r="I99" s="22">
        <f t="shared" si="8"/>
        <v>7.7519379844960962E-3</v>
      </c>
      <c r="J99" s="13">
        <f t="shared" si="9"/>
        <v>93798.449612403099</v>
      </c>
      <c r="K99" s="14">
        <f t="shared" si="10"/>
        <v>100775.19379844962</v>
      </c>
      <c r="L99" s="13">
        <f t="shared" si="11"/>
        <v>-6201.5503875969007</v>
      </c>
      <c r="M99" s="14">
        <f t="shared" si="12"/>
        <v>775.19379844961804</v>
      </c>
    </row>
    <row r="100" spans="1:13" x14ac:dyDescent="0.3">
      <c r="A100" s="5" t="s">
        <v>198</v>
      </c>
      <c r="B100" s="6" t="s">
        <v>199</v>
      </c>
      <c r="C100" s="18">
        <v>240</v>
      </c>
      <c r="D100" s="8">
        <v>186</v>
      </c>
      <c r="E100" s="8">
        <v>182</v>
      </c>
      <c r="F100" s="13">
        <v>100000</v>
      </c>
      <c r="G100" s="20">
        <f t="shared" si="13"/>
        <v>537.63440860215053</v>
      </c>
      <c r="H100" s="23">
        <f t="shared" si="7"/>
        <v>0.29032258064516131</v>
      </c>
      <c r="I100" s="22">
        <f t="shared" si="8"/>
        <v>-2.1505376344086023E-2</v>
      </c>
      <c r="J100" s="13">
        <f t="shared" si="9"/>
        <v>129032.25806451612</v>
      </c>
      <c r="K100" s="14">
        <f t="shared" si="10"/>
        <v>97849.462365591389</v>
      </c>
      <c r="L100" s="13">
        <f t="shared" si="11"/>
        <v>29032.258064516122</v>
      </c>
      <c r="M100" s="14">
        <f t="shared" si="12"/>
        <v>-2150.5376344086108</v>
      </c>
    </row>
    <row r="101" spans="1:13" x14ac:dyDescent="0.3">
      <c r="A101" s="5" t="s">
        <v>200</v>
      </c>
      <c r="B101" s="6" t="s">
        <v>201</v>
      </c>
      <c r="C101" s="18">
        <v>11.8</v>
      </c>
      <c r="D101" s="8">
        <v>16.3</v>
      </c>
      <c r="E101" s="8">
        <v>16.5</v>
      </c>
      <c r="F101" s="13">
        <v>100000</v>
      </c>
      <c r="G101" s="20">
        <f t="shared" si="13"/>
        <v>6134.9693251533736</v>
      </c>
      <c r="H101" s="23">
        <f t="shared" si="7"/>
        <v>-0.2760736196319018</v>
      </c>
      <c r="I101" s="22">
        <f t="shared" si="8"/>
        <v>1.2269938650306704E-2</v>
      </c>
      <c r="J101" s="13">
        <f t="shared" si="9"/>
        <v>72392.638036809818</v>
      </c>
      <c r="K101" s="14">
        <f t="shared" si="10"/>
        <v>101226.99386503066</v>
      </c>
      <c r="L101" s="13">
        <f t="shared" si="11"/>
        <v>-27607.361963190182</v>
      </c>
      <c r="M101" s="14">
        <f t="shared" si="12"/>
        <v>1226.9938650306576</v>
      </c>
    </row>
    <row r="102" spans="1:13" x14ac:dyDescent="0.3">
      <c r="A102" s="5" t="s">
        <v>202</v>
      </c>
      <c r="B102" s="6" t="s">
        <v>203</v>
      </c>
      <c r="C102" s="18">
        <v>70.400000000000006</v>
      </c>
      <c r="D102" s="8">
        <v>253</v>
      </c>
      <c r="E102" s="8">
        <v>260</v>
      </c>
      <c r="F102" s="13">
        <v>100000</v>
      </c>
      <c r="G102" s="20">
        <f t="shared" si="13"/>
        <v>395.25691699604744</v>
      </c>
      <c r="H102" s="23">
        <f t="shared" si="7"/>
        <v>-0.72173913043478255</v>
      </c>
      <c r="I102" s="22">
        <f t="shared" si="8"/>
        <v>2.766798418972332E-2</v>
      </c>
      <c r="J102" s="13">
        <f t="shared" si="9"/>
        <v>27826.086956521744</v>
      </c>
      <c r="K102" s="14">
        <f t="shared" si="10"/>
        <v>102766.79841897234</v>
      </c>
      <c r="L102" s="13">
        <f t="shared" si="11"/>
        <v>-72173.913043478256</v>
      </c>
      <c r="M102" s="14">
        <f t="shared" si="12"/>
        <v>2766.7984189723356</v>
      </c>
    </row>
    <row r="103" spans="1:13" x14ac:dyDescent="0.3">
      <c r="A103" s="5" t="s">
        <v>204</v>
      </c>
      <c r="B103" s="6" t="s">
        <v>205</v>
      </c>
      <c r="C103" s="18">
        <v>582</v>
      </c>
      <c r="D103" s="8">
        <v>308</v>
      </c>
      <c r="E103" s="8">
        <v>310</v>
      </c>
      <c r="F103" s="13">
        <v>100000</v>
      </c>
      <c r="G103" s="20">
        <f t="shared" si="13"/>
        <v>324.6753246753247</v>
      </c>
      <c r="H103" s="23">
        <f t="shared" si="7"/>
        <v>0.88961038961038963</v>
      </c>
      <c r="I103" s="22">
        <f t="shared" si="8"/>
        <v>6.4935064935064939E-3</v>
      </c>
      <c r="J103" s="13">
        <f t="shared" si="9"/>
        <v>188961.03896103898</v>
      </c>
      <c r="K103" s="14">
        <f t="shared" si="10"/>
        <v>100649.35064935066</v>
      </c>
      <c r="L103" s="13">
        <f t="shared" si="11"/>
        <v>88961.038961038983</v>
      </c>
      <c r="M103" s="14">
        <f t="shared" si="12"/>
        <v>649.35064935065748</v>
      </c>
    </row>
    <row r="104" spans="1:13" x14ac:dyDescent="0.3">
      <c r="A104" s="5" t="s">
        <v>206</v>
      </c>
      <c r="B104" s="6" t="s">
        <v>207</v>
      </c>
      <c r="C104" s="18">
        <v>1110</v>
      </c>
      <c r="D104" s="8">
        <v>375</v>
      </c>
      <c r="E104" s="8">
        <v>355</v>
      </c>
      <c r="F104" s="13">
        <v>100000</v>
      </c>
      <c r="G104" s="20">
        <f t="shared" si="13"/>
        <v>266.66666666666669</v>
      </c>
      <c r="H104" s="23">
        <f t="shared" si="7"/>
        <v>1.96</v>
      </c>
      <c r="I104" s="22">
        <f t="shared" si="8"/>
        <v>-5.3333333333333337E-2</v>
      </c>
      <c r="J104" s="13">
        <f t="shared" si="9"/>
        <v>296000</v>
      </c>
      <c r="K104" s="14">
        <f t="shared" si="10"/>
        <v>94666.666666666672</v>
      </c>
      <c r="L104" s="13">
        <f t="shared" si="11"/>
        <v>196000</v>
      </c>
      <c r="M104" s="14">
        <f t="shared" si="12"/>
        <v>-5333.3333333333285</v>
      </c>
    </row>
    <row r="105" spans="1:13" x14ac:dyDescent="0.3">
      <c r="A105" s="5" t="s">
        <v>208</v>
      </c>
      <c r="B105" s="6" t="s">
        <v>209</v>
      </c>
      <c r="C105" s="18">
        <v>3870</v>
      </c>
      <c r="D105" s="8">
        <v>302</v>
      </c>
      <c r="E105" s="8">
        <v>297</v>
      </c>
      <c r="F105" s="13">
        <v>100000</v>
      </c>
      <c r="G105" s="20">
        <f t="shared" si="13"/>
        <v>331.12582781456956</v>
      </c>
      <c r="H105" s="23">
        <f t="shared" si="7"/>
        <v>11.814569536423841</v>
      </c>
      <c r="I105" s="22">
        <f t="shared" si="8"/>
        <v>-1.6556291390728478E-2</v>
      </c>
      <c r="J105" s="13">
        <f t="shared" si="9"/>
        <v>1281456.9536423841</v>
      </c>
      <c r="K105" s="14">
        <f t="shared" si="10"/>
        <v>98344.370860927156</v>
      </c>
      <c r="L105" s="13">
        <f t="shared" si="11"/>
        <v>1181456.9536423841</v>
      </c>
      <c r="M105" s="14">
        <f t="shared" si="12"/>
        <v>-1655.6291390728438</v>
      </c>
    </row>
    <row r="106" spans="1:13" x14ac:dyDescent="0.3">
      <c r="A106" s="5" t="s">
        <v>210</v>
      </c>
      <c r="B106" s="6" t="s">
        <v>211</v>
      </c>
      <c r="C106" s="18">
        <v>10.9</v>
      </c>
      <c r="D106" s="8">
        <v>17.8</v>
      </c>
      <c r="E106" s="8">
        <v>17.899999999999999</v>
      </c>
      <c r="F106" s="13">
        <v>100000</v>
      </c>
      <c r="G106" s="20">
        <f t="shared" si="13"/>
        <v>5617.9775280898875</v>
      </c>
      <c r="H106" s="23">
        <f t="shared" si="7"/>
        <v>-0.38764044943820225</v>
      </c>
      <c r="I106" s="22">
        <f t="shared" si="8"/>
        <v>5.6179775280897678E-3</v>
      </c>
      <c r="J106" s="13">
        <f t="shared" si="9"/>
        <v>61235.955056179773</v>
      </c>
      <c r="K106" s="14">
        <f t="shared" si="10"/>
        <v>100561.79775280898</v>
      </c>
      <c r="L106" s="13">
        <f t="shared" si="11"/>
        <v>-38764.044943820227</v>
      </c>
      <c r="M106" s="14">
        <f t="shared" si="12"/>
        <v>561.7977528089832</v>
      </c>
    </row>
    <row r="107" spans="1:13" x14ac:dyDescent="0.3">
      <c r="A107" s="5" t="s">
        <v>212</v>
      </c>
      <c r="B107" s="6" t="s">
        <v>213</v>
      </c>
      <c r="C107" s="18">
        <v>109</v>
      </c>
      <c r="D107" s="8">
        <v>76.099999999999994</v>
      </c>
      <c r="E107" s="8">
        <v>76.7</v>
      </c>
      <c r="F107" s="13">
        <v>100000</v>
      </c>
      <c r="G107" s="20">
        <f t="shared" si="13"/>
        <v>1314.060446780552</v>
      </c>
      <c r="H107" s="23">
        <f t="shared" si="7"/>
        <v>0.43232588699080171</v>
      </c>
      <c r="I107" s="22">
        <f t="shared" si="8"/>
        <v>7.8843626806834235E-3</v>
      </c>
      <c r="J107" s="13">
        <f t="shared" si="9"/>
        <v>143232.58869908017</v>
      </c>
      <c r="K107" s="14">
        <f t="shared" si="10"/>
        <v>100788.43626806834</v>
      </c>
      <c r="L107" s="13">
        <f t="shared" si="11"/>
        <v>43232.588699080166</v>
      </c>
      <c r="M107" s="14">
        <f t="shared" si="12"/>
        <v>788.43626806834072</v>
      </c>
    </row>
    <row r="108" spans="1:13" x14ac:dyDescent="0.3">
      <c r="A108" s="5" t="s">
        <v>214</v>
      </c>
      <c r="B108" s="6" t="s">
        <v>215</v>
      </c>
      <c r="C108" s="18">
        <v>10.3</v>
      </c>
      <c r="D108" s="8">
        <v>19.7</v>
      </c>
      <c r="E108" s="8">
        <v>19.8</v>
      </c>
      <c r="F108" s="13">
        <v>100000</v>
      </c>
      <c r="G108" s="20">
        <f t="shared" si="13"/>
        <v>5076.1421319796955</v>
      </c>
      <c r="H108" s="23">
        <f t="shared" si="7"/>
        <v>-0.4771573604060913</v>
      </c>
      <c r="I108" s="22">
        <f t="shared" si="8"/>
        <v>5.0761421319797679E-3</v>
      </c>
      <c r="J108" s="13">
        <f t="shared" si="9"/>
        <v>52284.263959390868</v>
      </c>
      <c r="K108" s="14">
        <f t="shared" si="10"/>
        <v>100507.61421319797</v>
      </c>
      <c r="L108" s="13">
        <f t="shared" si="11"/>
        <v>-47715.736040609132</v>
      </c>
      <c r="M108" s="14">
        <f t="shared" si="12"/>
        <v>507.61421319797228</v>
      </c>
    </row>
    <row r="109" spans="1:13" x14ac:dyDescent="0.3">
      <c r="A109" s="5" t="s">
        <v>216</v>
      </c>
      <c r="B109" s="6" t="s">
        <v>217</v>
      </c>
      <c r="C109" s="18">
        <v>359</v>
      </c>
      <c r="D109" s="8">
        <v>684</v>
      </c>
      <c r="E109" s="8">
        <v>635</v>
      </c>
      <c r="F109" s="13">
        <v>100000</v>
      </c>
      <c r="G109" s="20">
        <f t="shared" si="13"/>
        <v>146.19883040935673</v>
      </c>
      <c r="H109" s="23">
        <f t="shared" si="7"/>
        <v>-0.47514619883040937</v>
      </c>
      <c r="I109" s="22">
        <f t="shared" si="8"/>
        <v>-7.1637426900584791E-2</v>
      </c>
      <c r="J109" s="13">
        <f t="shared" si="9"/>
        <v>52485.380116959066</v>
      </c>
      <c r="K109" s="14">
        <f t="shared" si="10"/>
        <v>92836.257309941531</v>
      </c>
      <c r="L109" s="13">
        <f t="shared" si="11"/>
        <v>-47514.619883040934</v>
      </c>
      <c r="M109" s="14">
        <f t="shared" si="12"/>
        <v>-7163.7426900584687</v>
      </c>
    </row>
    <row r="110" spans="1:13" x14ac:dyDescent="0.3">
      <c r="A110" s="5" t="s">
        <v>218</v>
      </c>
      <c r="B110" s="6" t="s">
        <v>219</v>
      </c>
      <c r="C110" s="18">
        <v>403</v>
      </c>
      <c r="D110" s="8">
        <v>231</v>
      </c>
      <c r="E110" s="8">
        <v>224</v>
      </c>
      <c r="F110" s="13">
        <v>100000</v>
      </c>
      <c r="G110" s="20">
        <f t="shared" si="13"/>
        <v>432.90043290043292</v>
      </c>
      <c r="H110" s="23">
        <f t="shared" si="7"/>
        <v>0.74458874458874458</v>
      </c>
      <c r="I110" s="22">
        <f t="shared" si="8"/>
        <v>-3.0303030303030304E-2</v>
      </c>
      <c r="J110" s="13">
        <f t="shared" si="9"/>
        <v>174458.87445887446</v>
      </c>
      <c r="K110" s="14">
        <f t="shared" si="10"/>
        <v>96969.696969696975</v>
      </c>
      <c r="L110" s="13">
        <f t="shared" si="11"/>
        <v>74458.874458874459</v>
      </c>
      <c r="M110" s="14">
        <f t="shared" si="12"/>
        <v>-3030.3030303030246</v>
      </c>
    </row>
    <row r="111" spans="1:13" x14ac:dyDescent="0.3">
      <c r="A111" s="5" t="s">
        <v>220</v>
      </c>
      <c r="B111" s="6" t="s">
        <v>221</v>
      </c>
      <c r="C111" s="18">
        <v>935</v>
      </c>
      <c r="D111" s="8">
        <v>1327.5</v>
      </c>
      <c r="E111" s="8">
        <v>1190</v>
      </c>
      <c r="F111" s="13">
        <v>100000</v>
      </c>
      <c r="G111" s="20">
        <f t="shared" si="13"/>
        <v>75.329566854990588</v>
      </c>
      <c r="H111" s="23">
        <f t="shared" si="7"/>
        <v>-0.29566854990583802</v>
      </c>
      <c r="I111" s="22">
        <f t="shared" si="8"/>
        <v>-0.10357815442561205</v>
      </c>
      <c r="J111" s="13">
        <f t="shared" si="9"/>
        <v>70433.145009416199</v>
      </c>
      <c r="K111" s="14">
        <f t="shared" si="10"/>
        <v>89642.184557438799</v>
      </c>
      <c r="L111" s="13">
        <f t="shared" si="11"/>
        <v>-29566.854990583801</v>
      </c>
      <c r="M111" s="14">
        <f t="shared" si="12"/>
        <v>-10357.815442561201</v>
      </c>
    </row>
    <row r="112" spans="1:13" x14ac:dyDescent="0.3">
      <c r="A112" s="5" t="s">
        <v>222</v>
      </c>
      <c r="B112" s="6" t="s">
        <v>223</v>
      </c>
      <c r="C112" s="18">
        <v>48350</v>
      </c>
      <c r="D112" s="8">
        <v>77690</v>
      </c>
      <c r="E112" s="8">
        <v>80300</v>
      </c>
      <c r="F112" s="13">
        <v>100000</v>
      </c>
      <c r="G112" s="20">
        <f t="shared" si="13"/>
        <v>1.2871669455528383</v>
      </c>
      <c r="H112" s="23">
        <f t="shared" si="7"/>
        <v>-0.37765478182520273</v>
      </c>
      <c r="I112" s="22">
        <f t="shared" si="8"/>
        <v>3.3595057278929079E-2</v>
      </c>
      <c r="J112" s="13">
        <f t="shared" si="9"/>
        <v>62234.521817479734</v>
      </c>
      <c r="K112" s="14">
        <f t="shared" si="10"/>
        <v>103359.50572789292</v>
      </c>
      <c r="L112" s="13">
        <f t="shared" si="11"/>
        <v>-37765.478182520266</v>
      </c>
      <c r="M112" s="14">
        <f t="shared" si="12"/>
        <v>3359.5057278929162</v>
      </c>
    </row>
    <row r="113" spans="1:13" x14ac:dyDescent="0.3">
      <c r="A113" s="5" t="s">
        <v>224</v>
      </c>
      <c r="B113" s="6" t="s">
        <v>225</v>
      </c>
      <c r="C113" s="18">
        <v>982</v>
      </c>
      <c r="D113" s="8">
        <v>570</v>
      </c>
      <c r="E113" s="8">
        <v>250</v>
      </c>
      <c r="F113" s="13">
        <v>100000</v>
      </c>
      <c r="G113" s="20">
        <f t="shared" si="13"/>
        <v>175.43859649122808</v>
      </c>
      <c r="H113" s="23">
        <f t="shared" si="7"/>
        <v>0.72280701754385968</v>
      </c>
      <c r="I113" s="22">
        <f t="shared" si="8"/>
        <v>-0.56140350877192979</v>
      </c>
      <c r="J113" s="13">
        <f t="shared" si="9"/>
        <v>172280.70175438598</v>
      </c>
      <c r="K113" s="14">
        <f t="shared" si="10"/>
        <v>43859.649122807023</v>
      </c>
      <c r="L113" s="13">
        <f t="shared" si="11"/>
        <v>72280.701754385984</v>
      </c>
      <c r="M113" s="14">
        <f t="shared" si="12"/>
        <v>-56140.350877192977</v>
      </c>
    </row>
    <row r="114" spans="1:13" ht="17.25" thickBot="1" x14ac:dyDescent="0.35">
      <c r="A114" s="10" t="s">
        <v>226</v>
      </c>
      <c r="B114" s="11" t="s">
        <v>227</v>
      </c>
      <c r="C114" s="19">
        <v>99.9</v>
      </c>
      <c r="D114" s="12">
        <v>60.8</v>
      </c>
      <c r="E114" s="12">
        <v>39.299999999999997</v>
      </c>
      <c r="F114" s="15">
        <v>100000</v>
      </c>
      <c r="G114" s="21">
        <f t="shared" si="13"/>
        <v>1644.7368421052631</v>
      </c>
      <c r="H114" s="24">
        <f t="shared" si="7"/>
        <v>0.64309210526315808</v>
      </c>
      <c r="I114" s="25">
        <f t="shared" si="8"/>
        <v>-0.35361842105263158</v>
      </c>
      <c r="J114" s="15">
        <f t="shared" si="9"/>
        <v>164309.21052631579</v>
      </c>
      <c r="K114" s="16">
        <f t="shared" si="10"/>
        <v>64638.157894736833</v>
      </c>
      <c r="L114" s="15">
        <f t="shared" si="11"/>
        <v>64309.210526315786</v>
      </c>
      <c r="M114" s="16">
        <f t="shared" si="12"/>
        <v>-35361.842105263167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3787-4240-4CA9-A457-7A1306D3950C}">
  <dimension ref="A1:M120"/>
  <sheetViews>
    <sheetView tabSelected="1" topLeftCell="B91" workbookViewId="0">
      <selection activeCell="E107" sqref="E107"/>
    </sheetView>
  </sheetViews>
  <sheetFormatPr defaultRowHeight="16.5" x14ac:dyDescent="0.3"/>
  <cols>
    <col min="1" max="1" width="13.5" style="4" bestFit="1" customWidth="1"/>
    <col min="2" max="2" width="23.5" style="4" bestFit="1" customWidth="1"/>
    <col min="3" max="3" width="18" style="4" bestFit="1" customWidth="1"/>
    <col min="4" max="5" width="20.5" style="4" bestFit="1" customWidth="1"/>
    <col min="6" max="6" width="20.5" style="9" bestFit="1" customWidth="1"/>
    <col min="7" max="7" width="15" style="9" customWidth="1"/>
    <col min="8" max="9" width="14.625" style="4" bestFit="1" customWidth="1"/>
    <col min="10" max="10" width="20.5" style="4" bestFit="1" customWidth="1"/>
    <col min="11" max="11" width="19.25" style="4" bestFit="1" customWidth="1"/>
    <col min="12" max="12" width="21.875" style="4" bestFit="1" customWidth="1"/>
    <col min="13" max="13" width="18.25" style="4" bestFit="1" customWidth="1"/>
    <col min="14" max="16384" width="9" style="4"/>
  </cols>
  <sheetData>
    <row r="1" spans="1:13" s="7" customFormat="1" ht="17.25" thickBot="1" x14ac:dyDescent="0.35">
      <c r="A1" s="1" t="s">
        <v>0</v>
      </c>
      <c r="B1" s="2" t="s">
        <v>1</v>
      </c>
      <c r="C1" s="17" t="s">
        <v>228</v>
      </c>
      <c r="D1" s="3" t="s">
        <v>229</v>
      </c>
      <c r="E1" s="3" t="s">
        <v>230</v>
      </c>
      <c r="F1" s="1" t="s">
        <v>234</v>
      </c>
      <c r="G1" s="2" t="s">
        <v>233</v>
      </c>
      <c r="H1" s="1" t="s">
        <v>231</v>
      </c>
      <c r="I1" s="2" t="s">
        <v>232</v>
      </c>
      <c r="J1" s="3" t="s">
        <v>237</v>
      </c>
      <c r="K1" s="2" t="s">
        <v>238</v>
      </c>
      <c r="L1" s="1" t="s">
        <v>235</v>
      </c>
      <c r="M1" s="2" t="s">
        <v>236</v>
      </c>
    </row>
    <row r="2" spans="1:13" x14ac:dyDescent="0.3">
      <c r="A2" s="5" t="s">
        <v>2</v>
      </c>
      <c r="B2" s="6" t="s">
        <v>3</v>
      </c>
      <c r="C2" s="18">
        <v>2965</v>
      </c>
      <c r="D2" s="8">
        <v>4765</v>
      </c>
      <c r="E2" s="8">
        <v>4870</v>
      </c>
      <c r="F2" s="13">
        <v>100000</v>
      </c>
      <c r="G2" s="20">
        <f>IFERROR(F2 / D2,0)</f>
        <v>20.986358866736619</v>
      </c>
      <c r="H2" s="23">
        <f>IFERROR((C2 - D2) / D2, 0)</f>
        <v>-0.3777544596012592</v>
      </c>
      <c r="I2" s="22">
        <f>IFERROR((E2 - D2) / D2, 0)</f>
        <v>2.2035676810073453E-2</v>
      </c>
      <c r="J2" s="13">
        <f>G2 * C2</f>
        <v>62224.554039874078</v>
      </c>
      <c r="K2" s="14">
        <f>G2 * E2</f>
        <v>102203.56768100733</v>
      </c>
      <c r="L2" s="26">
        <f>IF(G2 = 0, 0, J2 - F2)</f>
        <v>-37775.445960125922</v>
      </c>
      <c r="M2" s="27">
        <f>IF(G2 = 0, 0, K2 - F2)</f>
        <v>2203.5676810073346</v>
      </c>
    </row>
    <row r="3" spans="1:13" x14ac:dyDescent="0.3">
      <c r="A3" s="5" t="s">
        <v>4</v>
      </c>
      <c r="B3" s="6" t="s">
        <v>5</v>
      </c>
      <c r="C3" s="18">
        <v>5645</v>
      </c>
      <c r="D3" s="8">
        <v>6110</v>
      </c>
      <c r="E3" s="8">
        <v>5820</v>
      </c>
      <c r="F3" s="13">
        <v>100000</v>
      </c>
      <c r="G3" s="20">
        <f>IFERROR(F3 / D3,0)</f>
        <v>16.366612111292962</v>
      </c>
      <c r="H3" s="23">
        <f t="shared" ref="H3:H66" si="0">IFERROR((C3 - D3) / D3, 0)</f>
        <v>-7.6104746317512281E-2</v>
      </c>
      <c r="I3" s="22">
        <f t="shared" ref="I3:I66" si="1">IFERROR((E3 - D3) / D3, 0)</f>
        <v>-4.7463175122749592E-2</v>
      </c>
      <c r="J3" s="13">
        <f t="shared" ref="J3:J66" si="2">G3 * C3</f>
        <v>92389.525368248767</v>
      </c>
      <c r="K3" s="14">
        <f t="shared" ref="K3:K66" si="3">G3 * E3</f>
        <v>95253.682487725047</v>
      </c>
      <c r="L3" s="13">
        <f t="shared" ref="L3:L66" si="4">IF(G3 = 0, 0, J3 - F3)</f>
        <v>-7610.4746317512327</v>
      </c>
      <c r="M3" s="14">
        <f t="shared" ref="M3:M66" si="5">IF(G3 = 0, 0, K3 - F3)</f>
        <v>-4746.3175122749526</v>
      </c>
    </row>
    <row r="4" spans="1:13" x14ac:dyDescent="0.3">
      <c r="A4" s="5" t="s">
        <v>6</v>
      </c>
      <c r="B4" s="6" t="s">
        <v>7</v>
      </c>
      <c r="C4" s="18">
        <v>36200</v>
      </c>
      <c r="D4" s="8">
        <v>68230</v>
      </c>
      <c r="E4" s="8">
        <v>69780</v>
      </c>
      <c r="F4" s="13">
        <v>100000</v>
      </c>
      <c r="G4" s="20">
        <f t="shared" ref="G4:G67" si="6">IFERROR(F4 / D4,0)</f>
        <v>1.4656309541257511</v>
      </c>
      <c r="H4" s="23">
        <f t="shared" si="0"/>
        <v>-0.46944159460647811</v>
      </c>
      <c r="I4" s="22">
        <f t="shared" si="1"/>
        <v>2.2717279788949142E-2</v>
      </c>
      <c r="J4" s="13">
        <f t="shared" si="2"/>
        <v>53055.84053935219</v>
      </c>
      <c r="K4" s="14">
        <f t="shared" si="3"/>
        <v>102271.72797889491</v>
      </c>
      <c r="L4" s="13">
        <f t="shared" si="4"/>
        <v>-46944.15946064781</v>
      </c>
      <c r="M4" s="14">
        <f t="shared" si="5"/>
        <v>2271.727978894909</v>
      </c>
    </row>
    <row r="5" spans="1:13" x14ac:dyDescent="0.3">
      <c r="A5" s="5" t="s">
        <v>8</v>
      </c>
      <c r="B5" s="6" t="s">
        <v>9</v>
      </c>
      <c r="C5" s="18">
        <v>2035</v>
      </c>
      <c r="D5" s="8"/>
      <c r="E5" s="8"/>
      <c r="F5" s="13">
        <v>100000</v>
      </c>
      <c r="G5" s="20">
        <f t="shared" si="6"/>
        <v>0</v>
      </c>
      <c r="H5" s="23">
        <f t="shared" si="0"/>
        <v>0</v>
      </c>
      <c r="I5" s="22">
        <f t="shared" si="1"/>
        <v>0</v>
      </c>
      <c r="J5" s="13">
        <f t="shared" si="2"/>
        <v>0</v>
      </c>
      <c r="K5" s="14">
        <f t="shared" si="3"/>
        <v>0</v>
      </c>
      <c r="L5" s="13">
        <f t="shared" si="4"/>
        <v>0</v>
      </c>
      <c r="M5" s="14">
        <f t="shared" si="5"/>
        <v>0</v>
      </c>
    </row>
    <row r="6" spans="1:13" x14ac:dyDescent="0.3">
      <c r="A6" s="5" t="s">
        <v>10</v>
      </c>
      <c r="B6" s="6" t="s">
        <v>11</v>
      </c>
      <c r="C6" s="18">
        <v>41470</v>
      </c>
      <c r="D6" s="8">
        <v>21890</v>
      </c>
      <c r="E6" s="8">
        <v>20000</v>
      </c>
      <c r="F6" s="13">
        <v>100000</v>
      </c>
      <c r="G6" s="20">
        <f t="shared" si="6"/>
        <v>4.5682960255824581</v>
      </c>
      <c r="H6" s="23">
        <f t="shared" si="0"/>
        <v>0.89447236180904521</v>
      </c>
      <c r="I6" s="22">
        <f t="shared" si="1"/>
        <v>-8.6340794883508445E-2</v>
      </c>
      <c r="J6" s="13">
        <f t="shared" si="2"/>
        <v>189447.23618090453</v>
      </c>
      <c r="K6" s="14">
        <f t="shared" si="3"/>
        <v>91365.920511649165</v>
      </c>
      <c r="L6" s="13">
        <f t="shared" si="4"/>
        <v>89447.236180904525</v>
      </c>
      <c r="M6" s="14">
        <f t="shared" si="5"/>
        <v>-8634.0794883508352</v>
      </c>
    </row>
    <row r="7" spans="1:13" x14ac:dyDescent="0.3">
      <c r="A7" s="5" t="s">
        <v>12</v>
      </c>
      <c r="B7" s="6" t="s">
        <v>13</v>
      </c>
      <c r="C7" s="18">
        <v>1845</v>
      </c>
      <c r="D7" s="8">
        <v>2340</v>
      </c>
      <c r="E7" s="8">
        <v>2430</v>
      </c>
      <c r="F7" s="13">
        <v>100000</v>
      </c>
      <c r="G7" s="20">
        <f t="shared" si="6"/>
        <v>42.735042735042732</v>
      </c>
      <c r="H7" s="23">
        <f t="shared" si="0"/>
        <v>-0.21153846153846154</v>
      </c>
      <c r="I7" s="22">
        <f t="shared" si="1"/>
        <v>3.8461538461538464E-2</v>
      </c>
      <c r="J7" s="13">
        <f t="shared" si="2"/>
        <v>78846.153846153844</v>
      </c>
      <c r="K7" s="14">
        <f t="shared" si="3"/>
        <v>103846.15384615384</v>
      </c>
      <c r="L7" s="13">
        <f t="shared" si="4"/>
        <v>-21153.846153846156</v>
      </c>
      <c r="M7" s="14">
        <f t="shared" si="5"/>
        <v>3846.1538461538439</v>
      </c>
    </row>
    <row r="8" spans="1:13" x14ac:dyDescent="0.3">
      <c r="A8" s="5" t="s">
        <v>14</v>
      </c>
      <c r="B8" s="6" t="s">
        <v>15</v>
      </c>
      <c r="C8" s="18">
        <v>200600</v>
      </c>
      <c r="D8" s="8"/>
      <c r="E8" s="8"/>
      <c r="F8" s="13">
        <v>100000</v>
      </c>
      <c r="G8" s="20">
        <f t="shared" si="6"/>
        <v>0</v>
      </c>
      <c r="H8" s="23">
        <f t="shared" si="0"/>
        <v>0</v>
      </c>
      <c r="I8" s="22">
        <f t="shared" si="1"/>
        <v>0</v>
      </c>
      <c r="J8" s="13">
        <f t="shared" si="2"/>
        <v>0</v>
      </c>
      <c r="K8" s="14">
        <f t="shared" si="3"/>
        <v>0</v>
      </c>
      <c r="L8" s="13">
        <f t="shared" si="4"/>
        <v>0</v>
      </c>
      <c r="M8" s="14">
        <f t="shared" si="5"/>
        <v>0</v>
      </c>
    </row>
    <row r="9" spans="1:13" x14ac:dyDescent="0.3">
      <c r="A9" s="5" t="s">
        <v>16</v>
      </c>
      <c r="B9" s="6" t="s">
        <v>17</v>
      </c>
      <c r="C9" s="18">
        <v>35870</v>
      </c>
      <c r="D9" s="8">
        <v>16590</v>
      </c>
      <c r="E9" s="8">
        <v>15140</v>
      </c>
      <c r="F9" s="13">
        <v>100000</v>
      </c>
      <c r="G9" s="20">
        <f t="shared" si="6"/>
        <v>6.0277275467148881</v>
      </c>
      <c r="H9" s="23">
        <f t="shared" si="0"/>
        <v>1.1621458710066306</v>
      </c>
      <c r="I9" s="22">
        <f t="shared" si="1"/>
        <v>-8.7402049427365888E-2</v>
      </c>
      <c r="J9" s="13">
        <f t="shared" si="2"/>
        <v>216214.58710066305</v>
      </c>
      <c r="K9" s="14">
        <f t="shared" si="3"/>
        <v>91259.7950572634</v>
      </c>
      <c r="L9" s="13">
        <f t="shared" si="4"/>
        <v>116214.58710066305</v>
      </c>
      <c r="M9" s="14">
        <f t="shared" si="5"/>
        <v>-8740.2049427366001</v>
      </c>
    </row>
    <row r="10" spans="1:13" x14ac:dyDescent="0.3">
      <c r="A10" s="5" t="s">
        <v>18</v>
      </c>
      <c r="B10" s="6" t="s">
        <v>19</v>
      </c>
      <c r="C10" s="18">
        <v>106900</v>
      </c>
      <c r="D10" s="8"/>
      <c r="E10" s="8"/>
      <c r="F10" s="13">
        <v>100000</v>
      </c>
      <c r="G10" s="20">
        <f t="shared" si="6"/>
        <v>0</v>
      </c>
      <c r="H10" s="23">
        <f t="shared" si="0"/>
        <v>0</v>
      </c>
      <c r="I10" s="22">
        <f t="shared" si="1"/>
        <v>0</v>
      </c>
      <c r="J10" s="13">
        <f t="shared" si="2"/>
        <v>0</v>
      </c>
      <c r="K10" s="14">
        <f t="shared" si="3"/>
        <v>0</v>
      </c>
      <c r="L10" s="13">
        <f t="shared" si="4"/>
        <v>0</v>
      </c>
      <c r="M10" s="14">
        <f t="shared" si="5"/>
        <v>0</v>
      </c>
    </row>
    <row r="11" spans="1:13" x14ac:dyDescent="0.3">
      <c r="A11" s="5" t="s">
        <v>20</v>
      </c>
      <c r="B11" s="6" t="s">
        <v>21</v>
      </c>
      <c r="C11" s="18">
        <v>380150</v>
      </c>
      <c r="D11" s="8">
        <v>714700</v>
      </c>
      <c r="E11" s="8">
        <v>690100</v>
      </c>
      <c r="F11" s="13">
        <v>100000</v>
      </c>
      <c r="G11" s="20">
        <f t="shared" si="6"/>
        <v>0.13991884706870014</v>
      </c>
      <c r="H11" s="23">
        <f t="shared" si="0"/>
        <v>-0.46809850286833637</v>
      </c>
      <c r="I11" s="22">
        <f t="shared" si="1"/>
        <v>-3.4420036378900239E-2</v>
      </c>
      <c r="J11" s="13">
        <f t="shared" si="2"/>
        <v>53190.149713166356</v>
      </c>
      <c r="K11" s="14">
        <f t="shared" si="3"/>
        <v>96557.996362109974</v>
      </c>
      <c r="L11" s="13">
        <f t="shared" si="4"/>
        <v>-46809.850286833644</v>
      </c>
      <c r="M11" s="14">
        <f t="shared" si="5"/>
        <v>-3442.0036378900259</v>
      </c>
    </row>
    <row r="12" spans="1:13" x14ac:dyDescent="0.3">
      <c r="A12" s="5" t="s">
        <v>22</v>
      </c>
      <c r="B12" s="6" t="s">
        <v>23</v>
      </c>
      <c r="C12" s="18">
        <v>1040</v>
      </c>
      <c r="D12" s="8">
        <v>943</v>
      </c>
      <c r="E12" s="8">
        <v>974</v>
      </c>
      <c r="F12" s="13">
        <v>100000</v>
      </c>
      <c r="G12" s="20">
        <f t="shared" si="6"/>
        <v>106.04453870625663</v>
      </c>
      <c r="H12" s="23">
        <f t="shared" si="0"/>
        <v>0.10286320254506894</v>
      </c>
      <c r="I12" s="22">
        <f t="shared" si="1"/>
        <v>3.2873806998939555E-2</v>
      </c>
      <c r="J12" s="13">
        <f t="shared" si="2"/>
        <v>110286.32025450689</v>
      </c>
      <c r="K12" s="14">
        <f t="shared" si="3"/>
        <v>103287.38069989395</v>
      </c>
      <c r="L12" s="13">
        <f t="shared" si="4"/>
        <v>10286.320254506893</v>
      </c>
      <c r="M12" s="14">
        <f t="shared" si="5"/>
        <v>3287.3806998939544</v>
      </c>
    </row>
    <row r="13" spans="1:13" x14ac:dyDescent="0.3">
      <c r="A13" s="5" t="s">
        <v>24</v>
      </c>
      <c r="B13" s="6" t="s">
        <v>25</v>
      </c>
      <c r="C13" s="18">
        <v>3910</v>
      </c>
      <c r="D13" s="8">
        <v>3995</v>
      </c>
      <c r="E13" s="8">
        <v>3770</v>
      </c>
      <c r="F13" s="13">
        <v>100000</v>
      </c>
      <c r="G13" s="20">
        <f t="shared" si="6"/>
        <v>25.031289111389235</v>
      </c>
      <c r="H13" s="23">
        <f t="shared" si="0"/>
        <v>-2.1276595744680851E-2</v>
      </c>
      <c r="I13" s="22">
        <f t="shared" si="1"/>
        <v>-5.6320400500625784E-2</v>
      </c>
      <c r="J13" s="13">
        <f t="shared" si="2"/>
        <v>97872.340425531904</v>
      </c>
      <c r="K13" s="14">
        <f t="shared" si="3"/>
        <v>94367.959949937416</v>
      </c>
      <c r="L13" s="13">
        <f t="shared" si="4"/>
        <v>-2127.6595744680963</v>
      </c>
      <c r="M13" s="14">
        <f t="shared" si="5"/>
        <v>-5632.0400500625838</v>
      </c>
    </row>
    <row r="14" spans="1:13" x14ac:dyDescent="0.3">
      <c r="A14" s="5" t="s">
        <v>26</v>
      </c>
      <c r="B14" s="6" t="s">
        <v>27</v>
      </c>
      <c r="C14" s="18">
        <v>1055</v>
      </c>
      <c r="D14" s="8">
        <v>1975</v>
      </c>
      <c r="E14" s="8">
        <v>2030</v>
      </c>
      <c r="F14" s="13">
        <v>100000</v>
      </c>
      <c r="G14" s="20">
        <f t="shared" si="6"/>
        <v>50.632911392405063</v>
      </c>
      <c r="H14" s="23">
        <f t="shared" si="0"/>
        <v>-0.46582278481012657</v>
      </c>
      <c r="I14" s="22">
        <f t="shared" si="1"/>
        <v>2.7848101265822784E-2</v>
      </c>
      <c r="J14" s="13">
        <f t="shared" si="2"/>
        <v>53417.721518987339</v>
      </c>
      <c r="K14" s="14">
        <f t="shared" si="3"/>
        <v>102784.81012658228</v>
      </c>
      <c r="L14" s="13">
        <f t="shared" si="4"/>
        <v>-46582.278481012661</v>
      </c>
      <c r="M14" s="14">
        <f t="shared" si="5"/>
        <v>2784.810126582277</v>
      </c>
    </row>
    <row r="15" spans="1:13" x14ac:dyDescent="0.3">
      <c r="A15" s="5" t="s">
        <v>28</v>
      </c>
      <c r="B15" s="6" t="s">
        <v>29</v>
      </c>
      <c r="C15" s="18">
        <v>37390</v>
      </c>
      <c r="D15" s="8">
        <v>68300</v>
      </c>
      <c r="E15" s="8">
        <v>64750</v>
      </c>
      <c r="F15" s="13">
        <v>100000</v>
      </c>
      <c r="G15" s="20">
        <f t="shared" si="6"/>
        <v>1.4641288433382138</v>
      </c>
      <c r="H15" s="23">
        <f t="shared" si="0"/>
        <v>-0.45256222547584185</v>
      </c>
      <c r="I15" s="22">
        <f t="shared" si="1"/>
        <v>-5.197657393850659E-2</v>
      </c>
      <c r="J15" s="13">
        <f t="shared" si="2"/>
        <v>54743.777452415816</v>
      </c>
      <c r="K15" s="14">
        <f t="shared" si="3"/>
        <v>94802.342606149337</v>
      </c>
      <c r="L15" s="13">
        <f t="shared" si="4"/>
        <v>-45256.222547584184</v>
      </c>
      <c r="M15" s="14">
        <f t="shared" si="5"/>
        <v>-5197.6573938506626</v>
      </c>
    </row>
    <row r="16" spans="1:13" x14ac:dyDescent="0.3">
      <c r="A16" s="5" t="s">
        <v>30</v>
      </c>
      <c r="B16" s="6" t="s">
        <v>31</v>
      </c>
      <c r="C16" s="18">
        <v>1850</v>
      </c>
      <c r="D16" s="8"/>
      <c r="E16" s="8"/>
      <c r="F16" s="13">
        <v>100000</v>
      </c>
      <c r="G16" s="20">
        <f t="shared" si="6"/>
        <v>0</v>
      </c>
      <c r="H16" s="23">
        <f t="shared" si="0"/>
        <v>0</v>
      </c>
      <c r="I16" s="22">
        <f t="shared" si="1"/>
        <v>0</v>
      </c>
      <c r="J16" s="13">
        <f t="shared" si="2"/>
        <v>0</v>
      </c>
      <c r="K16" s="14">
        <f t="shared" si="3"/>
        <v>0</v>
      </c>
      <c r="L16" s="13">
        <f t="shared" si="4"/>
        <v>0</v>
      </c>
      <c r="M16" s="14">
        <f t="shared" si="5"/>
        <v>0</v>
      </c>
    </row>
    <row r="17" spans="1:13" x14ac:dyDescent="0.3">
      <c r="A17" s="5" t="s">
        <v>32</v>
      </c>
      <c r="B17" s="6" t="s">
        <v>33</v>
      </c>
      <c r="C17" s="18">
        <v>13.9</v>
      </c>
      <c r="D17" s="8">
        <v>11.9</v>
      </c>
      <c r="E17" s="8">
        <v>12.6</v>
      </c>
      <c r="F17" s="13">
        <v>100000</v>
      </c>
      <c r="G17" s="20">
        <f t="shared" si="6"/>
        <v>8403.3613445378141</v>
      </c>
      <c r="H17" s="23">
        <f t="shared" si="0"/>
        <v>0.16806722689075629</v>
      </c>
      <c r="I17" s="22">
        <f t="shared" si="1"/>
        <v>5.8823529411764643E-2</v>
      </c>
      <c r="J17" s="13">
        <f t="shared" si="2"/>
        <v>116806.72268907561</v>
      </c>
      <c r="K17" s="14">
        <f t="shared" si="3"/>
        <v>105882.35294117646</v>
      </c>
      <c r="L17" s="13">
        <f t="shared" si="4"/>
        <v>16806.722689075614</v>
      </c>
      <c r="M17" s="14">
        <f t="shared" si="5"/>
        <v>5882.3529411764612</v>
      </c>
    </row>
    <row r="18" spans="1:13" x14ac:dyDescent="0.3">
      <c r="A18" s="5" t="s">
        <v>34</v>
      </c>
      <c r="B18" s="6" t="s">
        <v>35</v>
      </c>
      <c r="C18" s="18">
        <v>98860</v>
      </c>
      <c r="D18" s="8">
        <v>480300</v>
      </c>
      <c r="E18" s="8">
        <v>506500</v>
      </c>
      <c r="F18" s="13">
        <v>100000</v>
      </c>
      <c r="G18" s="20">
        <f t="shared" si="6"/>
        <v>0.20820320632937747</v>
      </c>
      <c r="H18" s="23">
        <f t="shared" si="0"/>
        <v>-0.7941703102227774</v>
      </c>
      <c r="I18" s="22">
        <f t="shared" si="1"/>
        <v>5.4549240058296901E-2</v>
      </c>
      <c r="J18" s="13">
        <f t="shared" si="2"/>
        <v>20582.968977722256</v>
      </c>
      <c r="K18" s="14">
        <f t="shared" si="3"/>
        <v>105454.92400582969</v>
      </c>
      <c r="L18" s="13">
        <f t="shared" si="4"/>
        <v>-79417.031022277748</v>
      </c>
      <c r="M18" s="14">
        <f t="shared" si="5"/>
        <v>5454.9240058296855</v>
      </c>
    </row>
    <row r="19" spans="1:13" x14ac:dyDescent="0.3">
      <c r="A19" s="5" t="s">
        <v>36</v>
      </c>
      <c r="B19" s="6" t="s">
        <v>37</v>
      </c>
      <c r="C19" s="18">
        <v>7530</v>
      </c>
      <c r="D19" s="8">
        <v>32890</v>
      </c>
      <c r="E19" s="8">
        <v>33010</v>
      </c>
      <c r="F19" s="13">
        <v>100000</v>
      </c>
      <c r="G19" s="20">
        <f t="shared" si="6"/>
        <v>3.0404378230465188</v>
      </c>
      <c r="H19" s="23">
        <f t="shared" si="0"/>
        <v>-0.77105503192459712</v>
      </c>
      <c r="I19" s="22">
        <f t="shared" si="1"/>
        <v>3.6485253876558225E-3</v>
      </c>
      <c r="J19" s="13">
        <f t="shared" si="2"/>
        <v>22894.496807540287</v>
      </c>
      <c r="K19" s="14">
        <f t="shared" si="3"/>
        <v>100364.85253876558</v>
      </c>
      <c r="L19" s="13">
        <f t="shared" si="4"/>
        <v>-77105.503192459713</v>
      </c>
      <c r="M19" s="14">
        <f t="shared" si="5"/>
        <v>364.85253876558272</v>
      </c>
    </row>
    <row r="20" spans="1:13" x14ac:dyDescent="0.3">
      <c r="A20" s="5" t="s">
        <v>38</v>
      </c>
      <c r="B20" s="6" t="s">
        <v>39</v>
      </c>
      <c r="C20" s="18">
        <v>4540</v>
      </c>
      <c r="D20" s="8">
        <v>8700</v>
      </c>
      <c r="E20" s="8">
        <v>10100</v>
      </c>
      <c r="F20" s="13">
        <v>100000</v>
      </c>
      <c r="G20" s="20">
        <f t="shared" si="6"/>
        <v>11.494252873563218</v>
      </c>
      <c r="H20" s="23">
        <f t="shared" si="0"/>
        <v>-0.47816091954022988</v>
      </c>
      <c r="I20" s="22">
        <f t="shared" si="1"/>
        <v>0.16091954022988506</v>
      </c>
      <c r="J20" s="13">
        <f t="shared" si="2"/>
        <v>52183.908045977005</v>
      </c>
      <c r="K20" s="14">
        <f t="shared" si="3"/>
        <v>116091.9540229885</v>
      </c>
      <c r="L20" s="13">
        <f t="shared" si="4"/>
        <v>-47816.091954022995</v>
      </c>
      <c r="M20" s="14">
        <f t="shared" si="5"/>
        <v>16091.954022988502</v>
      </c>
    </row>
    <row r="21" spans="1:13" x14ac:dyDescent="0.3">
      <c r="A21" s="5" t="s">
        <v>40</v>
      </c>
      <c r="B21" s="6" t="s">
        <v>41</v>
      </c>
      <c r="C21" s="18">
        <v>4185</v>
      </c>
      <c r="D21" s="8">
        <v>7975</v>
      </c>
      <c r="E21" s="8">
        <v>7975</v>
      </c>
      <c r="F21" s="13">
        <v>100000</v>
      </c>
      <c r="G21" s="20">
        <f t="shared" si="6"/>
        <v>12.539184952978056</v>
      </c>
      <c r="H21" s="23">
        <f t="shared" si="0"/>
        <v>-0.47523510971786836</v>
      </c>
      <c r="I21" s="22">
        <f t="shared" si="1"/>
        <v>0</v>
      </c>
      <c r="J21" s="13">
        <f t="shared" si="2"/>
        <v>52476.489028213167</v>
      </c>
      <c r="K21" s="14">
        <f t="shared" si="3"/>
        <v>100000</v>
      </c>
      <c r="L21" s="13">
        <f t="shared" si="4"/>
        <v>-47523.510971786833</v>
      </c>
      <c r="M21" s="14">
        <f t="shared" si="5"/>
        <v>0</v>
      </c>
    </row>
    <row r="22" spans="1:13" x14ac:dyDescent="0.3">
      <c r="A22" s="5" t="s">
        <v>42</v>
      </c>
      <c r="B22" s="6" t="s">
        <v>43</v>
      </c>
      <c r="C22" s="18">
        <v>61</v>
      </c>
      <c r="D22" s="8">
        <v>119</v>
      </c>
      <c r="E22" s="8">
        <v>18</v>
      </c>
      <c r="F22" s="13">
        <v>100000</v>
      </c>
      <c r="G22" s="20">
        <f t="shared" si="6"/>
        <v>840.33613445378148</v>
      </c>
      <c r="H22" s="23">
        <f t="shared" si="0"/>
        <v>-0.48739495798319327</v>
      </c>
      <c r="I22" s="22">
        <f t="shared" si="1"/>
        <v>-0.84873949579831931</v>
      </c>
      <c r="J22" s="13">
        <f t="shared" si="2"/>
        <v>51260.504201680669</v>
      </c>
      <c r="K22" s="14">
        <f t="shared" si="3"/>
        <v>15126.050420168067</v>
      </c>
      <c r="L22" s="13">
        <f t="shared" si="4"/>
        <v>-48739.495798319331</v>
      </c>
      <c r="M22" s="14">
        <f t="shared" si="5"/>
        <v>-84873.94957983194</v>
      </c>
    </row>
    <row r="23" spans="1:13" x14ac:dyDescent="0.3">
      <c r="A23" s="5" t="s">
        <v>44</v>
      </c>
      <c r="B23" s="6" t="s">
        <v>45</v>
      </c>
      <c r="C23" s="18">
        <v>10</v>
      </c>
      <c r="D23" s="8">
        <v>14.2</v>
      </c>
      <c r="E23" s="8">
        <v>14.3</v>
      </c>
      <c r="F23" s="13">
        <v>100000</v>
      </c>
      <c r="G23" s="20">
        <f t="shared" si="6"/>
        <v>7042.2535211267605</v>
      </c>
      <c r="H23" s="23">
        <f t="shared" si="0"/>
        <v>-0.29577464788732388</v>
      </c>
      <c r="I23" s="22">
        <f t="shared" si="1"/>
        <v>7.0422535211268613E-3</v>
      </c>
      <c r="J23" s="13">
        <f t="shared" si="2"/>
        <v>70422.535211267605</v>
      </c>
      <c r="K23" s="14">
        <f t="shared" si="3"/>
        <v>100704.22535211268</v>
      </c>
      <c r="L23" s="13">
        <f t="shared" si="4"/>
        <v>-29577.464788732395</v>
      </c>
      <c r="M23" s="14">
        <f t="shared" si="5"/>
        <v>704.22535211268405</v>
      </c>
    </row>
    <row r="24" spans="1:13" x14ac:dyDescent="0.3">
      <c r="A24" s="5" t="s">
        <v>46</v>
      </c>
      <c r="B24" s="6" t="s">
        <v>47</v>
      </c>
      <c r="C24" s="18">
        <v>25920</v>
      </c>
      <c r="D24" s="8">
        <v>85570</v>
      </c>
      <c r="E24" s="8">
        <v>80850</v>
      </c>
      <c r="F24" s="13">
        <v>100000</v>
      </c>
      <c r="G24" s="20">
        <f t="shared" si="6"/>
        <v>1.168633867009466</v>
      </c>
      <c r="H24" s="23">
        <f t="shared" si="0"/>
        <v>-0.69709010167114638</v>
      </c>
      <c r="I24" s="22">
        <f t="shared" si="1"/>
        <v>-5.5159518522846791E-2</v>
      </c>
      <c r="J24" s="13">
        <f t="shared" si="2"/>
        <v>30290.98983288536</v>
      </c>
      <c r="K24" s="14">
        <f t="shared" si="3"/>
        <v>94484.048147715323</v>
      </c>
      <c r="L24" s="13">
        <f t="shared" si="4"/>
        <v>-69709.01016711464</v>
      </c>
      <c r="M24" s="14">
        <f t="shared" si="5"/>
        <v>-5515.9518522846774</v>
      </c>
    </row>
    <row r="25" spans="1:13" x14ac:dyDescent="0.3">
      <c r="A25" s="5" t="s">
        <v>48</v>
      </c>
      <c r="B25" s="6" t="s">
        <v>49</v>
      </c>
      <c r="C25" s="18">
        <v>52.1</v>
      </c>
      <c r="D25" s="8">
        <v>122</v>
      </c>
      <c r="E25" s="8">
        <v>121</v>
      </c>
      <c r="F25" s="13">
        <v>100000</v>
      </c>
      <c r="G25" s="20">
        <f t="shared" si="6"/>
        <v>819.67213114754099</v>
      </c>
      <c r="H25" s="23">
        <f t="shared" si="0"/>
        <v>-0.57295081967213124</v>
      </c>
      <c r="I25" s="22">
        <f t="shared" si="1"/>
        <v>-8.1967213114754103E-3</v>
      </c>
      <c r="J25" s="13">
        <f t="shared" si="2"/>
        <v>42704.918032786889</v>
      </c>
      <c r="K25" s="14">
        <f t="shared" si="3"/>
        <v>99180.327868852459</v>
      </c>
      <c r="L25" s="13">
        <f t="shared" si="4"/>
        <v>-57295.081967213111</v>
      </c>
      <c r="M25" s="14">
        <f t="shared" si="5"/>
        <v>-819.67213114754122</v>
      </c>
    </row>
    <row r="26" spans="1:13" x14ac:dyDescent="0.3">
      <c r="A26" s="5" t="s">
        <v>50</v>
      </c>
      <c r="B26" s="6" t="s">
        <v>51</v>
      </c>
      <c r="C26" s="18">
        <v>2620</v>
      </c>
      <c r="D26" s="8">
        <v>5860</v>
      </c>
      <c r="E26" s="8">
        <v>5630</v>
      </c>
      <c r="F26" s="13">
        <v>100000</v>
      </c>
      <c r="G26" s="20">
        <f t="shared" si="6"/>
        <v>17.064846416382252</v>
      </c>
      <c r="H26" s="23">
        <f t="shared" si="0"/>
        <v>-0.55290102389078499</v>
      </c>
      <c r="I26" s="22">
        <f t="shared" si="1"/>
        <v>-3.9249146757679182E-2</v>
      </c>
      <c r="J26" s="13">
        <f t="shared" si="2"/>
        <v>44709.8976109215</v>
      </c>
      <c r="K26" s="14">
        <f t="shared" si="3"/>
        <v>96075.085324232088</v>
      </c>
      <c r="L26" s="13">
        <f t="shared" si="4"/>
        <v>-55290.1023890785</v>
      </c>
      <c r="M26" s="14">
        <f t="shared" si="5"/>
        <v>-3924.9146757679118</v>
      </c>
    </row>
    <row r="27" spans="1:13" x14ac:dyDescent="0.3">
      <c r="A27" s="5" t="s">
        <v>52</v>
      </c>
      <c r="B27" s="6" t="s">
        <v>53</v>
      </c>
      <c r="C27" s="18">
        <v>110650</v>
      </c>
      <c r="D27" s="8"/>
      <c r="E27" s="8"/>
      <c r="F27" s="13">
        <v>100000</v>
      </c>
      <c r="G27" s="20">
        <f t="shared" si="6"/>
        <v>0</v>
      </c>
      <c r="H27" s="23">
        <f t="shared" si="0"/>
        <v>0</v>
      </c>
      <c r="I27" s="22">
        <f t="shared" si="1"/>
        <v>0</v>
      </c>
      <c r="J27" s="13">
        <f t="shared" si="2"/>
        <v>0</v>
      </c>
      <c r="K27" s="14">
        <f t="shared" si="3"/>
        <v>0</v>
      </c>
      <c r="L27" s="13">
        <f t="shared" si="4"/>
        <v>0</v>
      </c>
      <c r="M27" s="14">
        <f t="shared" si="5"/>
        <v>0</v>
      </c>
    </row>
    <row r="28" spans="1:13" x14ac:dyDescent="0.3">
      <c r="A28" s="5" t="s">
        <v>54</v>
      </c>
      <c r="B28" s="6" t="s">
        <v>55</v>
      </c>
      <c r="C28" s="18">
        <v>17.8</v>
      </c>
      <c r="D28" s="8">
        <v>36</v>
      </c>
      <c r="E28" s="8">
        <v>36.4</v>
      </c>
      <c r="F28" s="13">
        <v>100000</v>
      </c>
      <c r="G28" s="20">
        <f t="shared" si="6"/>
        <v>2777.7777777777778</v>
      </c>
      <c r="H28" s="23">
        <f t="shared" si="0"/>
        <v>-0.50555555555555554</v>
      </c>
      <c r="I28" s="22">
        <f t="shared" si="1"/>
        <v>1.1111111111111072E-2</v>
      </c>
      <c r="J28" s="13">
        <f t="shared" si="2"/>
        <v>49444.444444444445</v>
      </c>
      <c r="K28" s="14">
        <f t="shared" si="3"/>
        <v>101111.11111111111</v>
      </c>
      <c r="L28" s="13">
        <f t="shared" si="4"/>
        <v>-50555.555555555555</v>
      </c>
      <c r="M28" s="14">
        <f t="shared" si="5"/>
        <v>1111.1111111111095</v>
      </c>
    </row>
    <row r="29" spans="1:13" x14ac:dyDescent="0.3">
      <c r="A29" s="5" t="s">
        <v>56</v>
      </c>
      <c r="B29" s="6" t="s">
        <v>57</v>
      </c>
      <c r="C29" s="18">
        <v>928</v>
      </c>
      <c r="D29" s="8"/>
      <c r="E29" s="8"/>
      <c r="F29" s="13">
        <v>100000</v>
      </c>
      <c r="G29" s="20">
        <f t="shared" si="6"/>
        <v>0</v>
      </c>
      <c r="H29" s="23">
        <f t="shared" si="0"/>
        <v>0</v>
      </c>
      <c r="I29" s="22">
        <f t="shared" si="1"/>
        <v>0</v>
      </c>
      <c r="J29" s="13">
        <f t="shared" si="2"/>
        <v>0</v>
      </c>
      <c r="K29" s="14">
        <f t="shared" si="3"/>
        <v>0</v>
      </c>
      <c r="L29" s="13">
        <f t="shared" si="4"/>
        <v>0</v>
      </c>
      <c r="M29" s="14">
        <f t="shared" si="5"/>
        <v>0</v>
      </c>
    </row>
    <row r="30" spans="1:13" x14ac:dyDescent="0.3">
      <c r="A30" s="5" t="s">
        <v>58</v>
      </c>
      <c r="B30" s="6" t="s">
        <v>59</v>
      </c>
      <c r="C30" s="18">
        <v>28.8</v>
      </c>
      <c r="D30" s="8">
        <v>38.1</v>
      </c>
      <c r="E30" s="8">
        <v>38.200000000000003</v>
      </c>
      <c r="F30" s="13">
        <v>100000</v>
      </c>
      <c r="G30" s="20">
        <f t="shared" si="6"/>
        <v>2624.6719160104985</v>
      </c>
      <c r="H30" s="23">
        <f t="shared" si="0"/>
        <v>-0.24409448818897639</v>
      </c>
      <c r="I30" s="22">
        <f t="shared" si="1"/>
        <v>2.6246719160105359E-3</v>
      </c>
      <c r="J30" s="13">
        <f t="shared" si="2"/>
        <v>75590.551181102361</v>
      </c>
      <c r="K30" s="14">
        <f t="shared" si="3"/>
        <v>100262.46719160106</v>
      </c>
      <c r="L30" s="13">
        <f t="shared" si="4"/>
        <v>-24409.448818897639</v>
      </c>
      <c r="M30" s="14">
        <f t="shared" si="5"/>
        <v>262.46719160105567</v>
      </c>
    </row>
    <row r="31" spans="1:13" x14ac:dyDescent="0.3">
      <c r="A31" s="5" t="s">
        <v>60</v>
      </c>
      <c r="B31" s="6" t="s">
        <v>61</v>
      </c>
      <c r="C31" s="18">
        <v>1930</v>
      </c>
      <c r="D31" s="8">
        <v>5085</v>
      </c>
      <c r="E31" s="8">
        <v>4820</v>
      </c>
      <c r="F31" s="13">
        <v>100000</v>
      </c>
      <c r="G31" s="20">
        <f t="shared" si="6"/>
        <v>19.665683382497541</v>
      </c>
      <c r="H31" s="23">
        <f t="shared" si="0"/>
        <v>-0.62045231071779749</v>
      </c>
      <c r="I31" s="22">
        <f t="shared" si="1"/>
        <v>-5.2114060963618487E-2</v>
      </c>
      <c r="J31" s="13">
        <f t="shared" si="2"/>
        <v>37954.768928220255</v>
      </c>
      <c r="K31" s="14">
        <f t="shared" si="3"/>
        <v>94788.593903638146</v>
      </c>
      <c r="L31" s="13">
        <f t="shared" si="4"/>
        <v>-62045.231071779745</v>
      </c>
      <c r="M31" s="14">
        <f t="shared" si="5"/>
        <v>-5211.406096361854</v>
      </c>
    </row>
    <row r="32" spans="1:13" x14ac:dyDescent="0.3">
      <c r="A32" s="5" t="s">
        <v>62</v>
      </c>
      <c r="B32" s="6" t="s">
        <v>63</v>
      </c>
      <c r="C32" s="18">
        <v>1035</v>
      </c>
      <c r="D32" s="8">
        <v>105</v>
      </c>
      <c r="E32" s="8">
        <v>105</v>
      </c>
      <c r="F32" s="13">
        <v>100000</v>
      </c>
      <c r="G32" s="20">
        <f t="shared" si="6"/>
        <v>952.38095238095241</v>
      </c>
      <c r="H32" s="23">
        <f t="shared" si="0"/>
        <v>8.8571428571428577</v>
      </c>
      <c r="I32" s="22">
        <f t="shared" si="1"/>
        <v>0</v>
      </c>
      <c r="J32" s="13">
        <f t="shared" si="2"/>
        <v>985714.2857142858</v>
      </c>
      <c r="K32" s="14">
        <f t="shared" si="3"/>
        <v>100000</v>
      </c>
      <c r="L32" s="13">
        <f t="shared" si="4"/>
        <v>885714.2857142858</v>
      </c>
      <c r="M32" s="14">
        <f t="shared" si="5"/>
        <v>0</v>
      </c>
    </row>
    <row r="33" spans="1:13" x14ac:dyDescent="0.3">
      <c r="A33" s="5" t="s">
        <v>64</v>
      </c>
      <c r="B33" s="6" t="s">
        <v>65</v>
      </c>
      <c r="C33" s="18">
        <v>11.3</v>
      </c>
      <c r="D33" s="8">
        <v>22.7</v>
      </c>
      <c r="E33" s="8">
        <v>22.8</v>
      </c>
      <c r="F33" s="13">
        <v>100000</v>
      </c>
      <c r="G33" s="20">
        <f t="shared" si="6"/>
        <v>4405.2863436123353</v>
      </c>
      <c r="H33" s="23">
        <f t="shared" si="0"/>
        <v>-0.50220264317180607</v>
      </c>
      <c r="I33" s="22">
        <f t="shared" si="1"/>
        <v>4.4052863436123977E-3</v>
      </c>
      <c r="J33" s="13">
        <f t="shared" si="2"/>
        <v>49779.735682819395</v>
      </c>
      <c r="K33" s="14">
        <f t="shared" si="3"/>
        <v>100440.52863436125</v>
      </c>
      <c r="L33" s="13">
        <f t="shared" si="4"/>
        <v>-50220.264317180605</v>
      </c>
      <c r="M33" s="14">
        <f t="shared" si="5"/>
        <v>440.52863436125335</v>
      </c>
    </row>
    <row r="34" spans="1:13" x14ac:dyDescent="0.3">
      <c r="A34" s="5" t="s">
        <v>66</v>
      </c>
      <c r="B34" s="6" t="s">
        <v>67</v>
      </c>
      <c r="C34" s="18">
        <v>6945</v>
      </c>
      <c r="D34" s="8">
        <v>58980</v>
      </c>
      <c r="E34" s="8">
        <v>59720</v>
      </c>
      <c r="F34" s="13">
        <v>100000</v>
      </c>
      <c r="G34" s="20">
        <f t="shared" si="6"/>
        <v>1.69548999660902</v>
      </c>
      <c r="H34" s="23">
        <f t="shared" si="0"/>
        <v>-0.8822482197355036</v>
      </c>
      <c r="I34" s="22">
        <f t="shared" si="1"/>
        <v>1.2546625974906748E-2</v>
      </c>
      <c r="J34" s="13">
        <f t="shared" si="2"/>
        <v>11775.178026449645</v>
      </c>
      <c r="K34" s="14">
        <f t="shared" si="3"/>
        <v>101254.66259749068</v>
      </c>
      <c r="L34" s="13">
        <f t="shared" si="4"/>
        <v>-88224.821973550352</v>
      </c>
      <c r="M34" s="14">
        <f t="shared" si="5"/>
        <v>1254.6625974906783</v>
      </c>
    </row>
    <row r="35" spans="1:13" x14ac:dyDescent="0.3">
      <c r="A35" s="5" t="s">
        <v>68</v>
      </c>
      <c r="B35" s="6" t="s">
        <v>69</v>
      </c>
      <c r="C35" s="18">
        <v>23260</v>
      </c>
      <c r="D35" s="8">
        <v>48160</v>
      </c>
      <c r="E35" s="8">
        <v>49640</v>
      </c>
      <c r="F35" s="13">
        <v>100000</v>
      </c>
      <c r="G35" s="20">
        <f t="shared" si="6"/>
        <v>2.0764119601328903</v>
      </c>
      <c r="H35" s="23">
        <f t="shared" si="0"/>
        <v>-0.51702657807308972</v>
      </c>
      <c r="I35" s="22">
        <f t="shared" si="1"/>
        <v>3.0730897009966777E-2</v>
      </c>
      <c r="J35" s="13">
        <f t="shared" si="2"/>
        <v>48297.342192691031</v>
      </c>
      <c r="K35" s="14">
        <f t="shared" si="3"/>
        <v>103073.08970099667</v>
      </c>
      <c r="L35" s="13">
        <f t="shared" si="4"/>
        <v>-51702.657807308969</v>
      </c>
      <c r="M35" s="14">
        <f t="shared" si="5"/>
        <v>3073.089700996672</v>
      </c>
    </row>
    <row r="36" spans="1:13" x14ac:dyDescent="0.3">
      <c r="A36" s="5" t="s">
        <v>70</v>
      </c>
      <c r="B36" s="6" t="s">
        <v>71</v>
      </c>
      <c r="C36" s="18">
        <v>137400</v>
      </c>
      <c r="D36" s="8">
        <v>420300</v>
      </c>
      <c r="E36" s="8">
        <v>417100</v>
      </c>
      <c r="F36" s="13">
        <v>100000</v>
      </c>
      <c r="G36" s="20">
        <f t="shared" si="6"/>
        <v>0.23792529145848204</v>
      </c>
      <c r="H36" s="23">
        <f t="shared" si="0"/>
        <v>-0.67309064953604569</v>
      </c>
      <c r="I36" s="22">
        <f t="shared" si="1"/>
        <v>-7.6136093266714255E-3</v>
      </c>
      <c r="J36" s="13">
        <f t="shared" si="2"/>
        <v>32690.935046395432</v>
      </c>
      <c r="K36" s="14">
        <f t="shared" si="3"/>
        <v>99238.639067332857</v>
      </c>
      <c r="L36" s="13">
        <f t="shared" si="4"/>
        <v>-67309.064953604568</v>
      </c>
      <c r="M36" s="14">
        <f t="shared" si="5"/>
        <v>-761.36093266714306</v>
      </c>
    </row>
    <row r="37" spans="1:13" x14ac:dyDescent="0.3">
      <c r="A37" s="5" t="s">
        <v>72</v>
      </c>
      <c r="B37" s="6" t="s">
        <v>73</v>
      </c>
      <c r="C37" s="18">
        <v>122</v>
      </c>
      <c r="D37" s="8">
        <v>180</v>
      </c>
      <c r="E37" s="8">
        <v>178</v>
      </c>
      <c r="F37" s="13">
        <v>100000</v>
      </c>
      <c r="G37" s="20">
        <f t="shared" si="6"/>
        <v>555.55555555555554</v>
      </c>
      <c r="H37" s="23">
        <f t="shared" si="0"/>
        <v>-0.32222222222222224</v>
      </c>
      <c r="I37" s="22">
        <f t="shared" si="1"/>
        <v>-1.1111111111111112E-2</v>
      </c>
      <c r="J37" s="13">
        <f t="shared" si="2"/>
        <v>67777.777777777781</v>
      </c>
      <c r="K37" s="14">
        <f t="shared" si="3"/>
        <v>98888.888888888891</v>
      </c>
      <c r="L37" s="13">
        <f t="shared" si="4"/>
        <v>-32222.222222222219</v>
      </c>
      <c r="M37" s="14">
        <f t="shared" si="5"/>
        <v>-1111.1111111111095</v>
      </c>
    </row>
    <row r="38" spans="1:13" x14ac:dyDescent="0.3">
      <c r="A38" s="5" t="s">
        <v>74</v>
      </c>
      <c r="B38" s="6" t="s">
        <v>75</v>
      </c>
      <c r="C38" s="18">
        <v>143</v>
      </c>
      <c r="D38" s="8">
        <v>81.900000000000006</v>
      </c>
      <c r="E38" s="8">
        <v>69.099999999999994</v>
      </c>
      <c r="F38" s="13">
        <v>100000</v>
      </c>
      <c r="G38" s="20">
        <f t="shared" si="6"/>
        <v>1221.001221001221</v>
      </c>
      <c r="H38" s="23">
        <f t="shared" si="0"/>
        <v>0.74603174603174593</v>
      </c>
      <c r="I38" s="22">
        <f t="shared" si="1"/>
        <v>-0.15628815628815643</v>
      </c>
      <c r="J38" s="13">
        <f t="shared" si="2"/>
        <v>174603.17460317462</v>
      </c>
      <c r="K38" s="14">
        <f t="shared" si="3"/>
        <v>84371.184371184369</v>
      </c>
      <c r="L38" s="13">
        <f t="shared" si="4"/>
        <v>74603.174603174615</v>
      </c>
      <c r="M38" s="14">
        <f t="shared" si="5"/>
        <v>-15628.815628815631</v>
      </c>
    </row>
    <row r="39" spans="1:13" x14ac:dyDescent="0.3">
      <c r="A39" s="5" t="s">
        <v>76</v>
      </c>
      <c r="B39" s="6" t="s">
        <v>77</v>
      </c>
      <c r="C39" s="18">
        <v>3575</v>
      </c>
      <c r="D39" s="8">
        <v>11100</v>
      </c>
      <c r="E39" s="8">
        <v>11090</v>
      </c>
      <c r="F39" s="13">
        <v>100000</v>
      </c>
      <c r="G39" s="20">
        <f t="shared" si="6"/>
        <v>9.0090090090090094</v>
      </c>
      <c r="H39" s="23">
        <f t="shared" si="0"/>
        <v>-0.67792792792792789</v>
      </c>
      <c r="I39" s="22">
        <f t="shared" si="1"/>
        <v>-9.0090090090090091E-4</v>
      </c>
      <c r="J39" s="13">
        <f t="shared" si="2"/>
        <v>32207.207207207208</v>
      </c>
      <c r="K39" s="14">
        <f t="shared" si="3"/>
        <v>99909.909909909911</v>
      </c>
      <c r="L39" s="13">
        <f t="shared" si="4"/>
        <v>-67792.792792792796</v>
      </c>
      <c r="M39" s="14">
        <f t="shared" si="5"/>
        <v>-90.090090090088779</v>
      </c>
    </row>
    <row r="40" spans="1:13" x14ac:dyDescent="0.3">
      <c r="A40" s="5" t="s">
        <v>78</v>
      </c>
      <c r="B40" s="6" t="s">
        <v>79</v>
      </c>
      <c r="C40" s="18">
        <v>3600000</v>
      </c>
      <c r="D40" s="8">
        <v>4201000</v>
      </c>
      <c r="E40" s="8">
        <v>4215000</v>
      </c>
      <c r="F40" s="13">
        <v>100000</v>
      </c>
      <c r="G40" s="20">
        <f t="shared" si="6"/>
        <v>2.3803856224708403E-2</v>
      </c>
      <c r="H40" s="23">
        <f t="shared" si="0"/>
        <v>-0.1430611759104975</v>
      </c>
      <c r="I40" s="22">
        <f t="shared" si="1"/>
        <v>3.3325398714591763E-3</v>
      </c>
      <c r="J40" s="13">
        <f t="shared" si="2"/>
        <v>85693.882408950245</v>
      </c>
      <c r="K40" s="14">
        <f t="shared" si="3"/>
        <v>100333.25398714592</v>
      </c>
      <c r="L40" s="13">
        <f t="shared" si="4"/>
        <v>-14306.117591049755</v>
      </c>
      <c r="M40" s="14">
        <f t="shared" si="5"/>
        <v>333.25398714591574</v>
      </c>
    </row>
    <row r="41" spans="1:13" x14ac:dyDescent="0.3">
      <c r="A41" s="5" t="s">
        <v>80</v>
      </c>
      <c r="B41" s="6" t="s">
        <v>81</v>
      </c>
      <c r="C41" s="18">
        <v>892</v>
      </c>
      <c r="D41" s="8">
        <v>1340</v>
      </c>
      <c r="E41" s="8">
        <v>1295</v>
      </c>
      <c r="F41" s="13">
        <v>100000</v>
      </c>
      <c r="G41" s="20">
        <f t="shared" si="6"/>
        <v>74.626865671641795</v>
      </c>
      <c r="H41" s="23">
        <f t="shared" si="0"/>
        <v>-0.33432835820895523</v>
      </c>
      <c r="I41" s="22">
        <f t="shared" si="1"/>
        <v>-3.3582089552238806E-2</v>
      </c>
      <c r="J41" s="13">
        <f t="shared" si="2"/>
        <v>66567.164179104482</v>
      </c>
      <c r="K41" s="14">
        <f t="shared" si="3"/>
        <v>96641.791044776124</v>
      </c>
      <c r="L41" s="13">
        <f t="shared" si="4"/>
        <v>-33432.835820895518</v>
      </c>
      <c r="M41" s="14">
        <f t="shared" si="5"/>
        <v>-3358.2089552238758</v>
      </c>
    </row>
    <row r="42" spans="1:13" x14ac:dyDescent="0.3">
      <c r="A42" s="5" t="s">
        <v>82</v>
      </c>
      <c r="B42" s="6" t="s">
        <v>83</v>
      </c>
      <c r="C42" s="18">
        <v>657</v>
      </c>
      <c r="D42" s="8">
        <v>969</v>
      </c>
      <c r="E42" s="8">
        <v>971</v>
      </c>
      <c r="F42" s="13">
        <v>100000</v>
      </c>
      <c r="G42" s="20">
        <f t="shared" si="6"/>
        <v>103.19917440660474</v>
      </c>
      <c r="H42" s="23">
        <f t="shared" si="0"/>
        <v>-0.32198142414860681</v>
      </c>
      <c r="I42" s="22">
        <f t="shared" si="1"/>
        <v>2.0639834881320948E-3</v>
      </c>
      <c r="J42" s="13">
        <f t="shared" si="2"/>
        <v>67801.857585139311</v>
      </c>
      <c r="K42" s="14">
        <f t="shared" si="3"/>
        <v>100206.39834881321</v>
      </c>
      <c r="L42" s="13">
        <f t="shared" si="4"/>
        <v>-32198.142414860689</v>
      </c>
      <c r="M42" s="14">
        <f t="shared" si="5"/>
        <v>206.39834881320712</v>
      </c>
    </row>
    <row r="43" spans="1:13" x14ac:dyDescent="0.3">
      <c r="A43" s="5" t="s">
        <v>84</v>
      </c>
      <c r="B43" s="6" t="s">
        <v>85</v>
      </c>
      <c r="C43" s="18">
        <v>61780</v>
      </c>
      <c r="D43" s="8">
        <v>5255</v>
      </c>
      <c r="E43" s="8">
        <v>5535</v>
      </c>
      <c r="F43" s="13">
        <v>100000</v>
      </c>
      <c r="G43" s="20">
        <f t="shared" si="6"/>
        <v>19.029495718363464</v>
      </c>
      <c r="H43" s="23">
        <f t="shared" si="0"/>
        <v>10.756422454804948</v>
      </c>
      <c r="I43" s="22">
        <f t="shared" si="1"/>
        <v>5.3282588011417699E-2</v>
      </c>
      <c r="J43" s="13">
        <f t="shared" si="2"/>
        <v>1175642.2454804948</v>
      </c>
      <c r="K43" s="14">
        <f t="shared" si="3"/>
        <v>105328.25880114177</v>
      </c>
      <c r="L43" s="13">
        <f t="shared" si="4"/>
        <v>1075642.2454804948</v>
      </c>
      <c r="M43" s="14">
        <f t="shared" si="5"/>
        <v>5328.2588011417683</v>
      </c>
    </row>
    <row r="44" spans="1:13" x14ac:dyDescent="0.3">
      <c r="A44" s="5" t="s">
        <v>86</v>
      </c>
      <c r="B44" s="6" t="s">
        <v>87</v>
      </c>
      <c r="C44" s="18">
        <v>904</v>
      </c>
      <c r="D44" s="8">
        <v>956</v>
      </c>
      <c r="E44" s="8">
        <v>980</v>
      </c>
      <c r="F44" s="13">
        <v>100000</v>
      </c>
      <c r="G44" s="20">
        <f t="shared" si="6"/>
        <v>104.60251046025104</v>
      </c>
      <c r="H44" s="23">
        <f t="shared" si="0"/>
        <v>-5.4393305439330547E-2</v>
      </c>
      <c r="I44" s="22">
        <f t="shared" si="1"/>
        <v>2.5104602510460251E-2</v>
      </c>
      <c r="J44" s="13">
        <f t="shared" si="2"/>
        <v>94560.669456066942</v>
      </c>
      <c r="K44" s="14">
        <f t="shared" si="3"/>
        <v>102510.46025104602</v>
      </c>
      <c r="L44" s="13">
        <f t="shared" si="4"/>
        <v>-5439.3305439330579</v>
      </c>
      <c r="M44" s="14">
        <f t="shared" si="5"/>
        <v>2510.4602510460245</v>
      </c>
    </row>
    <row r="45" spans="1:13" x14ac:dyDescent="0.3">
      <c r="A45" s="5" t="s">
        <v>88</v>
      </c>
      <c r="B45" s="6" t="s">
        <v>89</v>
      </c>
      <c r="C45" s="18">
        <v>93.6</v>
      </c>
      <c r="D45" s="8">
        <v>130</v>
      </c>
      <c r="E45" s="8">
        <v>130</v>
      </c>
      <c r="F45" s="13">
        <v>100000</v>
      </c>
      <c r="G45" s="20">
        <f t="shared" si="6"/>
        <v>769.23076923076928</v>
      </c>
      <c r="H45" s="23">
        <f t="shared" si="0"/>
        <v>-0.28000000000000003</v>
      </c>
      <c r="I45" s="22">
        <f t="shared" si="1"/>
        <v>0</v>
      </c>
      <c r="J45" s="13">
        <f t="shared" si="2"/>
        <v>72000</v>
      </c>
      <c r="K45" s="14">
        <f t="shared" si="3"/>
        <v>100000</v>
      </c>
      <c r="L45" s="13">
        <f t="shared" si="4"/>
        <v>-28000</v>
      </c>
      <c r="M45" s="14">
        <f t="shared" si="5"/>
        <v>0</v>
      </c>
    </row>
    <row r="46" spans="1:13" x14ac:dyDescent="0.3">
      <c r="A46" s="5" t="s">
        <v>90</v>
      </c>
      <c r="B46" s="6" t="s">
        <v>91</v>
      </c>
      <c r="C46" s="18">
        <v>235</v>
      </c>
      <c r="D46" s="8">
        <v>351</v>
      </c>
      <c r="E46" s="8">
        <v>356</v>
      </c>
      <c r="F46" s="13">
        <v>100000</v>
      </c>
      <c r="G46" s="20">
        <f t="shared" si="6"/>
        <v>284.90028490028487</v>
      </c>
      <c r="H46" s="23">
        <f t="shared" si="0"/>
        <v>-0.33048433048433046</v>
      </c>
      <c r="I46" s="22">
        <f t="shared" si="1"/>
        <v>1.4245014245014245E-2</v>
      </c>
      <c r="J46" s="13">
        <f t="shared" si="2"/>
        <v>66951.566951566943</v>
      </c>
      <c r="K46" s="14">
        <f t="shared" si="3"/>
        <v>101424.50142450142</v>
      </c>
      <c r="L46" s="13">
        <f t="shared" si="4"/>
        <v>-33048.433048433057</v>
      </c>
      <c r="M46" s="14">
        <f t="shared" si="5"/>
        <v>1424.5014245014172</v>
      </c>
    </row>
    <row r="47" spans="1:13" x14ac:dyDescent="0.3">
      <c r="A47" s="5" t="s">
        <v>92</v>
      </c>
      <c r="B47" s="6" t="s">
        <v>93</v>
      </c>
      <c r="C47" s="18">
        <v>16880</v>
      </c>
      <c r="D47" s="8">
        <v>29830</v>
      </c>
      <c r="E47" s="8">
        <v>30050</v>
      </c>
      <c r="F47" s="13">
        <v>100000</v>
      </c>
      <c r="G47" s="20">
        <f t="shared" si="6"/>
        <v>3.352329869259135</v>
      </c>
      <c r="H47" s="23">
        <f t="shared" si="0"/>
        <v>-0.434126718069058</v>
      </c>
      <c r="I47" s="22">
        <f t="shared" si="1"/>
        <v>7.3751257123700975E-3</v>
      </c>
      <c r="J47" s="13">
        <f t="shared" si="2"/>
        <v>56587.328193094196</v>
      </c>
      <c r="K47" s="14">
        <f t="shared" si="3"/>
        <v>100737.51257123701</v>
      </c>
      <c r="L47" s="13">
        <f t="shared" si="4"/>
        <v>-43412.671806905804</v>
      </c>
      <c r="M47" s="14">
        <f t="shared" si="5"/>
        <v>737.51257123700634</v>
      </c>
    </row>
    <row r="48" spans="1:13" x14ac:dyDescent="0.3">
      <c r="A48" s="5" t="s">
        <v>94</v>
      </c>
      <c r="B48" s="6" t="s">
        <v>95</v>
      </c>
      <c r="C48" s="18">
        <v>496</v>
      </c>
      <c r="D48" s="8">
        <v>129</v>
      </c>
      <c r="E48" s="8">
        <v>128</v>
      </c>
      <c r="F48" s="13">
        <v>100000</v>
      </c>
      <c r="G48" s="20">
        <f t="shared" si="6"/>
        <v>775.19379844961236</v>
      </c>
      <c r="H48" s="23">
        <f t="shared" si="0"/>
        <v>2.8449612403100777</v>
      </c>
      <c r="I48" s="22">
        <f t="shared" si="1"/>
        <v>-7.7519379844961239E-3</v>
      </c>
      <c r="J48" s="13">
        <f t="shared" si="2"/>
        <v>384496.12403100776</v>
      </c>
      <c r="K48" s="14">
        <f t="shared" si="3"/>
        <v>99224.806201550382</v>
      </c>
      <c r="L48" s="13">
        <f t="shared" si="4"/>
        <v>284496.12403100776</v>
      </c>
      <c r="M48" s="14">
        <f t="shared" si="5"/>
        <v>-775.19379844961804</v>
      </c>
    </row>
    <row r="49" spans="1:13" x14ac:dyDescent="0.3">
      <c r="A49" s="5" t="s">
        <v>96</v>
      </c>
      <c r="B49" s="6" t="s">
        <v>97</v>
      </c>
      <c r="C49" s="18">
        <v>50975000</v>
      </c>
      <c r="D49" s="8">
        <v>40920000</v>
      </c>
      <c r="E49" s="8">
        <v>34863000</v>
      </c>
      <c r="F49" s="13">
        <v>100000</v>
      </c>
      <c r="G49" s="20">
        <f t="shared" si="6"/>
        <v>2.4437927663734115E-3</v>
      </c>
      <c r="H49" s="23">
        <f t="shared" si="0"/>
        <v>0.24572336265884653</v>
      </c>
      <c r="I49" s="22">
        <f t="shared" si="1"/>
        <v>-0.14802052785923753</v>
      </c>
      <c r="J49" s="13">
        <f t="shared" si="2"/>
        <v>124572.33626588466</v>
      </c>
      <c r="K49" s="14">
        <f t="shared" si="3"/>
        <v>85197.947214076252</v>
      </c>
      <c r="L49" s="13">
        <f t="shared" si="4"/>
        <v>24572.33626588466</v>
      </c>
      <c r="M49" s="14">
        <f t="shared" si="5"/>
        <v>-14802.052785923748</v>
      </c>
    </row>
    <row r="50" spans="1:13" x14ac:dyDescent="0.3">
      <c r="A50" s="5" t="s">
        <v>98</v>
      </c>
      <c r="B50" s="6" t="s">
        <v>99</v>
      </c>
      <c r="C50" s="18">
        <v>3780</v>
      </c>
      <c r="D50" s="8"/>
      <c r="E50" s="8"/>
      <c r="F50" s="13">
        <v>100000</v>
      </c>
      <c r="G50" s="20">
        <f t="shared" si="6"/>
        <v>0</v>
      </c>
      <c r="H50" s="23">
        <f t="shared" si="0"/>
        <v>0</v>
      </c>
      <c r="I50" s="22">
        <f t="shared" si="1"/>
        <v>0</v>
      </c>
      <c r="J50" s="13">
        <f t="shared" si="2"/>
        <v>0</v>
      </c>
      <c r="K50" s="14">
        <f t="shared" si="3"/>
        <v>0</v>
      </c>
      <c r="L50" s="13">
        <f t="shared" si="4"/>
        <v>0</v>
      </c>
      <c r="M50" s="14">
        <f t="shared" si="5"/>
        <v>0</v>
      </c>
    </row>
    <row r="51" spans="1:13" x14ac:dyDescent="0.3">
      <c r="A51" s="5" t="s">
        <v>100</v>
      </c>
      <c r="B51" s="6" t="s">
        <v>101</v>
      </c>
      <c r="C51" s="18">
        <v>254</v>
      </c>
      <c r="D51" s="8">
        <v>241</v>
      </c>
      <c r="E51" s="8">
        <v>237</v>
      </c>
      <c r="F51" s="13">
        <v>100000</v>
      </c>
      <c r="G51" s="20">
        <f t="shared" si="6"/>
        <v>414.93775933609959</v>
      </c>
      <c r="H51" s="23">
        <f t="shared" si="0"/>
        <v>5.3941908713692949E-2</v>
      </c>
      <c r="I51" s="22">
        <f t="shared" si="1"/>
        <v>-1.6597510373443983E-2</v>
      </c>
      <c r="J51" s="13">
        <f t="shared" si="2"/>
        <v>105394.1908713693</v>
      </c>
      <c r="K51" s="14">
        <f t="shared" si="3"/>
        <v>98340.248962655605</v>
      </c>
      <c r="L51" s="13">
        <f t="shared" si="4"/>
        <v>5394.1908713692974</v>
      </c>
      <c r="M51" s="14">
        <f t="shared" si="5"/>
        <v>-1659.7510373443947</v>
      </c>
    </row>
    <row r="52" spans="1:13" x14ac:dyDescent="0.3">
      <c r="A52" s="5" t="s">
        <v>102</v>
      </c>
      <c r="B52" s="6" t="s">
        <v>103</v>
      </c>
      <c r="C52" s="18">
        <v>254</v>
      </c>
      <c r="D52" s="8">
        <v>592</v>
      </c>
      <c r="E52" s="8">
        <v>591</v>
      </c>
      <c r="F52" s="13">
        <v>100000</v>
      </c>
      <c r="G52" s="20">
        <f t="shared" si="6"/>
        <v>168.91891891891891</v>
      </c>
      <c r="H52" s="23">
        <f t="shared" si="0"/>
        <v>-0.57094594594594594</v>
      </c>
      <c r="I52" s="22">
        <f t="shared" si="1"/>
        <v>-1.6891891891891893E-3</v>
      </c>
      <c r="J52" s="13">
        <f t="shared" si="2"/>
        <v>42905.4054054054</v>
      </c>
      <c r="K52" s="14">
        <f t="shared" si="3"/>
        <v>99831.08108108108</v>
      </c>
      <c r="L52" s="13">
        <f t="shared" si="4"/>
        <v>-57094.5945945946</v>
      </c>
      <c r="M52" s="14">
        <f t="shared" si="5"/>
        <v>-168.9189189189201</v>
      </c>
    </row>
    <row r="53" spans="1:13" x14ac:dyDescent="0.3">
      <c r="A53" s="5" t="s">
        <v>104</v>
      </c>
      <c r="B53" s="6" t="s">
        <v>105</v>
      </c>
      <c r="C53" s="18">
        <v>18330</v>
      </c>
      <c r="D53" s="8">
        <v>27970</v>
      </c>
      <c r="E53" s="8">
        <v>26220</v>
      </c>
      <c r="F53" s="13">
        <v>100000</v>
      </c>
      <c r="G53" s="20">
        <f t="shared" si="6"/>
        <v>3.5752592062924564</v>
      </c>
      <c r="H53" s="23">
        <f t="shared" si="0"/>
        <v>-0.34465498748659279</v>
      </c>
      <c r="I53" s="22">
        <f t="shared" si="1"/>
        <v>-6.2567036110117977E-2</v>
      </c>
      <c r="J53" s="13">
        <f t="shared" si="2"/>
        <v>65534.501251340727</v>
      </c>
      <c r="K53" s="14">
        <f t="shared" si="3"/>
        <v>93743.296388988208</v>
      </c>
      <c r="L53" s="13">
        <f t="shared" si="4"/>
        <v>-34465.498748659273</v>
      </c>
      <c r="M53" s="14">
        <f t="shared" si="5"/>
        <v>-6256.7036110117915</v>
      </c>
    </row>
    <row r="54" spans="1:13" x14ac:dyDescent="0.3">
      <c r="A54" s="5" t="s">
        <v>106</v>
      </c>
      <c r="B54" s="6" t="s">
        <v>107</v>
      </c>
      <c r="C54" s="18">
        <v>1310</v>
      </c>
      <c r="D54" s="8">
        <v>989</v>
      </c>
      <c r="E54" s="8">
        <v>983</v>
      </c>
      <c r="F54" s="13">
        <v>100000</v>
      </c>
      <c r="G54" s="20">
        <f t="shared" si="6"/>
        <v>101.11223458038423</v>
      </c>
      <c r="H54" s="23">
        <f t="shared" si="0"/>
        <v>0.32457027300303337</v>
      </c>
      <c r="I54" s="22">
        <f t="shared" si="1"/>
        <v>-6.0667340748230538E-3</v>
      </c>
      <c r="J54" s="13">
        <f t="shared" si="2"/>
        <v>132457.02730030334</v>
      </c>
      <c r="K54" s="14">
        <f t="shared" si="3"/>
        <v>99393.326592517697</v>
      </c>
      <c r="L54" s="13">
        <f t="shared" si="4"/>
        <v>32457.027300303336</v>
      </c>
      <c r="M54" s="14">
        <f t="shared" si="5"/>
        <v>-606.67340748230345</v>
      </c>
    </row>
    <row r="55" spans="1:13" x14ac:dyDescent="0.3">
      <c r="A55" s="5" t="s">
        <v>108</v>
      </c>
      <c r="B55" s="6" t="s">
        <v>109</v>
      </c>
      <c r="C55" s="18">
        <v>307</v>
      </c>
      <c r="D55" s="8">
        <v>167</v>
      </c>
      <c r="E55" s="8">
        <v>169</v>
      </c>
      <c r="F55" s="13">
        <v>100000</v>
      </c>
      <c r="G55" s="20">
        <f t="shared" si="6"/>
        <v>598.80239520958082</v>
      </c>
      <c r="H55" s="23">
        <f t="shared" si="0"/>
        <v>0.83832335329341312</v>
      </c>
      <c r="I55" s="22">
        <f t="shared" si="1"/>
        <v>1.1976047904191617E-2</v>
      </c>
      <c r="J55" s="13">
        <f t="shared" si="2"/>
        <v>183832.33532934132</v>
      </c>
      <c r="K55" s="14">
        <f t="shared" si="3"/>
        <v>101197.60479041917</v>
      </c>
      <c r="L55" s="13">
        <f t="shared" si="4"/>
        <v>83832.335329341324</v>
      </c>
      <c r="M55" s="14">
        <f t="shared" si="5"/>
        <v>1197.6047904191655</v>
      </c>
    </row>
    <row r="56" spans="1:13" x14ac:dyDescent="0.3">
      <c r="A56" s="5" t="s">
        <v>110</v>
      </c>
      <c r="B56" s="6" t="s">
        <v>111</v>
      </c>
      <c r="C56" s="18">
        <v>993</v>
      </c>
      <c r="D56" s="8">
        <v>219</v>
      </c>
      <c r="E56" s="8">
        <v>217</v>
      </c>
      <c r="F56" s="13">
        <v>100000</v>
      </c>
      <c r="G56" s="20">
        <f t="shared" si="6"/>
        <v>456.62100456621005</v>
      </c>
      <c r="H56" s="23">
        <f t="shared" si="0"/>
        <v>3.5342465753424657</v>
      </c>
      <c r="I56" s="22">
        <f t="shared" si="1"/>
        <v>-9.1324200913242004E-3</v>
      </c>
      <c r="J56" s="13">
        <f t="shared" si="2"/>
        <v>453424.65753424657</v>
      </c>
      <c r="K56" s="14">
        <f t="shared" si="3"/>
        <v>99086.757990867583</v>
      </c>
      <c r="L56" s="13">
        <f t="shared" si="4"/>
        <v>353424.65753424657</v>
      </c>
      <c r="M56" s="14">
        <f t="shared" si="5"/>
        <v>-913.24200913241657</v>
      </c>
    </row>
    <row r="57" spans="1:13" x14ac:dyDescent="0.3">
      <c r="A57" s="5" t="s">
        <v>112</v>
      </c>
      <c r="B57" s="6" t="s">
        <v>113</v>
      </c>
      <c r="C57" s="18">
        <v>1775</v>
      </c>
      <c r="D57" s="8">
        <v>1695</v>
      </c>
      <c r="E57" s="8">
        <v>1540</v>
      </c>
      <c r="F57" s="13">
        <v>100000</v>
      </c>
      <c r="G57" s="20">
        <f t="shared" si="6"/>
        <v>58.997050147492622</v>
      </c>
      <c r="H57" s="23">
        <f t="shared" si="0"/>
        <v>4.71976401179941E-2</v>
      </c>
      <c r="I57" s="22">
        <f t="shared" si="1"/>
        <v>-9.1445427728613568E-2</v>
      </c>
      <c r="J57" s="13">
        <f t="shared" si="2"/>
        <v>104719.7640117994</v>
      </c>
      <c r="K57" s="14">
        <f t="shared" si="3"/>
        <v>90855.457227138642</v>
      </c>
      <c r="L57" s="13">
        <f t="shared" si="4"/>
        <v>4719.7640117994015</v>
      </c>
      <c r="M57" s="14">
        <f t="shared" si="5"/>
        <v>-9144.5427728613577</v>
      </c>
    </row>
    <row r="58" spans="1:13" x14ac:dyDescent="0.3">
      <c r="A58" s="5" t="s">
        <v>114</v>
      </c>
      <c r="B58" s="6" t="s">
        <v>115</v>
      </c>
      <c r="C58" s="18">
        <v>75.2</v>
      </c>
      <c r="D58" s="8">
        <v>69.400000000000006</v>
      </c>
      <c r="E58" s="8">
        <v>100</v>
      </c>
      <c r="F58" s="13">
        <v>100000</v>
      </c>
      <c r="G58" s="20">
        <f t="shared" si="6"/>
        <v>1440.9221902017289</v>
      </c>
      <c r="H58" s="23">
        <f t="shared" si="0"/>
        <v>8.3573487031700242E-2</v>
      </c>
      <c r="I58" s="22">
        <f t="shared" si="1"/>
        <v>0.44092219020172901</v>
      </c>
      <c r="J58" s="13">
        <f t="shared" si="2"/>
        <v>108357.34870317002</v>
      </c>
      <c r="K58" s="14">
        <f t="shared" si="3"/>
        <v>144092.2190201729</v>
      </c>
      <c r="L58" s="13">
        <f t="shared" si="4"/>
        <v>8357.3487031700206</v>
      </c>
      <c r="M58" s="14">
        <f t="shared" si="5"/>
        <v>44092.219020172895</v>
      </c>
    </row>
    <row r="59" spans="1:13" x14ac:dyDescent="0.3">
      <c r="A59" s="5" t="s">
        <v>116</v>
      </c>
      <c r="B59" s="6" t="s">
        <v>117</v>
      </c>
      <c r="C59" s="18">
        <v>2125</v>
      </c>
      <c r="D59" s="8">
        <v>8285</v>
      </c>
      <c r="E59" s="8">
        <v>7770</v>
      </c>
      <c r="F59" s="13">
        <v>100000</v>
      </c>
      <c r="G59" s="20">
        <f t="shared" si="6"/>
        <v>12.070006035003017</v>
      </c>
      <c r="H59" s="23">
        <f t="shared" si="0"/>
        <v>-0.7435123717561859</v>
      </c>
      <c r="I59" s="22">
        <f t="shared" si="1"/>
        <v>-6.2160531080265542E-2</v>
      </c>
      <c r="J59" s="13">
        <f t="shared" si="2"/>
        <v>25648.762824381411</v>
      </c>
      <c r="K59" s="14">
        <f t="shared" si="3"/>
        <v>93783.946891973435</v>
      </c>
      <c r="L59" s="13">
        <f t="shared" si="4"/>
        <v>-74351.237175618589</v>
      </c>
      <c r="M59" s="14">
        <f t="shared" si="5"/>
        <v>-6216.0531080265646</v>
      </c>
    </row>
    <row r="60" spans="1:13" x14ac:dyDescent="0.3">
      <c r="A60" s="5" t="s">
        <v>118</v>
      </c>
      <c r="B60" s="6" t="s">
        <v>119</v>
      </c>
      <c r="C60" s="18">
        <v>49.5</v>
      </c>
      <c r="D60" s="8">
        <v>94.9</v>
      </c>
      <c r="E60" s="8">
        <v>95</v>
      </c>
      <c r="F60" s="13">
        <v>100000</v>
      </c>
      <c r="G60" s="20">
        <f t="shared" si="6"/>
        <v>1053.7407797681769</v>
      </c>
      <c r="H60" s="23">
        <f t="shared" si="0"/>
        <v>-0.47839831401475241</v>
      </c>
      <c r="I60" s="22">
        <f t="shared" si="1"/>
        <v>1.0537407797681171E-3</v>
      </c>
      <c r="J60" s="13">
        <f t="shared" si="2"/>
        <v>52160.16859852476</v>
      </c>
      <c r="K60" s="14">
        <f t="shared" si="3"/>
        <v>100105.37407797681</v>
      </c>
      <c r="L60" s="13">
        <f t="shared" si="4"/>
        <v>-47839.83140147524</v>
      </c>
      <c r="M60" s="14">
        <f t="shared" si="5"/>
        <v>105.37407797681226</v>
      </c>
    </row>
    <row r="61" spans="1:13" x14ac:dyDescent="0.3">
      <c r="A61" s="5" t="s">
        <v>120</v>
      </c>
      <c r="B61" s="6" t="s">
        <v>121</v>
      </c>
      <c r="C61" s="18">
        <v>5350</v>
      </c>
      <c r="D61" s="8"/>
      <c r="E61" s="8"/>
      <c r="F61" s="13">
        <v>100000</v>
      </c>
      <c r="G61" s="20">
        <f t="shared" si="6"/>
        <v>0</v>
      </c>
      <c r="H61" s="23">
        <f t="shared" si="0"/>
        <v>0</v>
      </c>
      <c r="I61" s="22">
        <f t="shared" si="1"/>
        <v>0</v>
      </c>
      <c r="J61" s="13">
        <f t="shared" si="2"/>
        <v>0</v>
      </c>
      <c r="K61" s="14">
        <f t="shared" si="3"/>
        <v>0</v>
      </c>
      <c r="L61" s="13">
        <f t="shared" si="4"/>
        <v>0</v>
      </c>
      <c r="M61" s="14">
        <f t="shared" si="5"/>
        <v>0</v>
      </c>
    </row>
    <row r="62" spans="1:13" x14ac:dyDescent="0.3">
      <c r="A62" s="5" t="s">
        <v>122</v>
      </c>
      <c r="B62" s="6" t="s">
        <v>123</v>
      </c>
      <c r="C62" s="18">
        <v>624</v>
      </c>
      <c r="D62" s="8">
        <v>2760</v>
      </c>
      <c r="E62" s="8">
        <v>3065</v>
      </c>
      <c r="F62" s="13">
        <v>100000</v>
      </c>
      <c r="G62" s="20">
        <f t="shared" si="6"/>
        <v>36.231884057971016</v>
      </c>
      <c r="H62" s="23">
        <f t="shared" si="0"/>
        <v>-0.77391304347826084</v>
      </c>
      <c r="I62" s="22">
        <f t="shared" si="1"/>
        <v>0.1105072463768116</v>
      </c>
      <c r="J62" s="13">
        <f t="shared" si="2"/>
        <v>22608.695652173912</v>
      </c>
      <c r="K62" s="14">
        <f t="shared" si="3"/>
        <v>111050.72463768117</v>
      </c>
      <c r="L62" s="13">
        <f t="shared" si="4"/>
        <v>-77391.304347826081</v>
      </c>
      <c r="M62" s="14">
        <f t="shared" si="5"/>
        <v>11050.724637681167</v>
      </c>
    </row>
    <row r="63" spans="1:13" x14ac:dyDescent="0.3">
      <c r="A63" s="5" t="s">
        <v>124</v>
      </c>
      <c r="B63" s="6" t="s">
        <v>125</v>
      </c>
      <c r="C63" s="18">
        <v>63</v>
      </c>
      <c r="D63" s="8">
        <v>85.9</v>
      </c>
      <c r="E63" s="8">
        <v>86.1</v>
      </c>
      <c r="F63" s="13">
        <v>100000</v>
      </c>
      <c r="G63" s="20">
        <f t="shared" si="6"/>
        <v>1164.1443538998835</v>
      </c>
      <c r="H63" s="23">
        <f t="shared" si="0"/>
        <v>-0.2665890570430734</v>
      </c>
      <c r="I63" s="22">
        <f t="shared" si="1"/>
        <v>2.3282887077996348E-3</v>
      </c>
      <c r="J63" s="13">
        <f t="shared" si="2"/>
        <v>73341.094295692659</v>
      </c>
      <c r="K63" s="14">
        <f t="shared" si="3"/>
        <v>100232.82887077997</v>
      </c>
      <c r="L63" s="13">
        <f t="shared" si="4"/>
        <v>-26658.905704307341</v>
      </c>
      <c r="M63" s="14">
        <f t="shared" si="5"/>
        <v>232.82887077996565</v>
      </c>
    </row>
    <row r="64" spans="1:13" x14ac:dyDescent="0.3">
      <c r="A64" s="5" t="s">
        <v>126</v>
      </c>
      <c r="B64" s="6" t="s">
        <v>127</v>
      </c>
      <c r="C64" s="18">
        <v>971</v>
      </c>
      <c r="D64" s="8">
        <v>948</v>
      </c>
      <c r="E64" s="8">
        <v>937</v>
      </c>
      <c r="F64" s="13">
        <v>100000</v>
      </c>
      <c r="G64" s="20">
        <f t="shared" si="6"/>
        <v>105.48523206751055</v>
      </c>
      <c r="H64" s="23">
        <f t="shared" si="0"/>
        <v>2.4261603375527425E-2</v>
      </c>
      <c r="I64" s="22">
        <f t="shared" si="1"/>
        <v>-1.1603375527426161E-2</v>
      </c>
      <c r="J64" s="13">
        <f t="shared" si="2"/>
        <v>102426.16033755275</v>
      </c>
      <c r="K64" s="14">
        <f t="shared" si="3"/>
        <v>98839.662447257389</v>
      </c>
      <c r="L64" s="13">
        <f t="shared" si="4"/>
        <v>2426.1603375527484</v>
      </c>
      <c r="M64" s="14">
        <f t="shared" si="5"/>
        <v>-1160.3375527426106</v>
      </c>
    </row>
    <row r="65" spans="1:13" x14ac:dyDescent="0.3">
      <c r="A65" s="5" t="s">
        <v>128</v>
      </c>
      <c r="B65" s="6" t="s">
        <v>129</v>
      </c>
      <c r="C65" s="18">
        <v>9.89</v>
      </c>
      <c r="D65" s="8">
        <v>13.2</v>
      </c>
      <c r="E65" s="8">
        <v>13.3</v>
      </c>
      <c r="F65" s="13">
        <v>100000</v>
      </c>
      <c r="G65" s="20">
        <f t="shared" si="6"/>
        <v>7575.757575757576</v>
      </c>
      <c r="H65" s="23">
        <f t="shared" si="0"/>
        <v>-0.25075757575757568</v>
      </c>
      <c r="I65" s="22">
        <f t="shared" si="1"/>
        <v>7.5757575757576835E-3</v>
      </c>
      <c r="J65" s="13">
        <f t="shared" si="2"/>
        <v>74924.242424242431</v>
      </c>
      <c r="K65" s="14">
        <f t="shared" si="3"/>
        <v>100757.57575757576</v>
      </c>
      <c r="L65" s="13">
        <f t="shared" si="4"/>
        <v>-25075.757575757569</v>
      </c>
      <c r="M65" s="14">
        <f t="shared" si="5"/>
        <v>757.57575757575978</v>
      </c>
    </row>
    <row r="66" spans="1:13" x14ac:dyDescent="0.3">
      <c r="A66" s="5" t="s">
        <v>130</v>
      </c>
      <c r="B66" s="6" t="s">
        <v>131</v>
      </c>
      <c r="C66" s="18">
        <v>1060</v>
      </c>
      <c r="D66" s="8">
        <v>1280</v>
      </c>
      <c r="E66" s="8">
        <v>1230</v>
      </c>
      <c r="F66" s="13">
        <v>100000</v>
      </c>
      <c r="G66" s="20">
        <f t="shared" si="6"/>
        <v>78.125</v>
      </c>
      <c r="H66" s="23">
        <f t="shared" si="0"/>
        <v>-0.171875</v>
      </c>
      <c r="I66" s="22">
        <f t="shared" si="1"/>
        <v>-3.90625E-2</v>
      </c>
      <c r="J66" s="13">
        <f t="shared" si="2"/>
        <v>82812.5</v>
      </c>
      <c r="K66" s="14">
        <f t="shared" si="3"/>
        <v>96093.75</v>
      </c>
      <c r="L66" s="13">
        <f t="shared" si="4"/>
        <v>-17187.5</v>
      </c>
      <c r="M66" s="14">
        <f t="shared" si="5"/>
        <v>-3906.25</v>
      </c>
    </row>
    <row r="67" spans="1:13" x14ac:dyDescent="0.3">
      <c r="A67" s="5" t="s">
        <v>132</v>
      </c>
      <c r="B67" s="6" t="s">
        <v>133</v>
      </c>
      <c r="C67" s="18">
        <v>19.7</v>
      </c>
      <c r="D67" s="8">
        <v>24.7</v>
      </c>
      <c r="E67" s="8">
        <v>25.7</v>
      </c>
      <c r="F67" s="13">
        <v>100000</v>
      </c>
      <c r="G67" s="20">
        <f t="shared" si="6"/>
        <v>4048.5829959514172</v>
      </c>
      <c r="H67" s="23">
        <f t="shared" ref="H67:H114" si="7">IFERROR((C67 - D67) / D67, 0)</f>
        <v>-0.20242914979757085</v>
      </c>
      <c r="I67" s="22">
        <f t="shared" ref="I67:I114" si="8">IFERROR((E67 - D67) / D67, 0)</f>
        <v>4.048582995951417E-2</v>
      </c>
      <c r="J67" s="13">
        <f t="shared" ref="J67:J114" si="9">G67 * C67</f>
        <v>79757.085020242914</v>
      </c>
      <c r="K67" s="14">
        <f t="shared" ref="K67:K114" si="10">G67 * E67</f>
        <v>104048.58299595142</v>
      </c>
      <c r="L67" s="13">
        <f t="shared" ref="L67:L114" si="11">IF(G67 = 0, 0, J67 - F67)</f>
        <v>-20242.914979757086</v>
      </c>
      <c r="M67" s="14">
        <f t="shared" ref="M67:M114" si="12">IF(G67 = 0, 0, K67 - F67)</f>
        <v>4048.5829959514231</v>
      </c>
    </row>
    <row r="68" spans="1:13" x14ac:dyDescent="0.3">
      <c r="A68" s="5" t="s">
        <v>134</v>
      </c>
      <c r="B68" s="6" t="s">
        <v>135</v>
      </c>
      <c r="C68" s="18">
        <v>2.3E-3</v>
      </c>
      <c r="D68" s="8">
        <v>5.5</v>
      </c>
      <c r="E68" s="8">
        <v>5.19</v>
      </c>
      <c r="F68" s="13">
        <v>100000</v>
      </c>
      <c r="G68" s="20">
        <f t="shared" ref="G68:G114" si="13">IFERROR(F68 / D68,0)</f>
        <v>18181.81818181818</v>
      </c>
      <c r="H68" s="23">
        <f t="shared" si="7"/>
        <v>-0.99958181818181824</v>
      </c>
      <c r="I68" s="22">
        <f t="shared" si="8"/>
        <v>-5.6363636363636289E-2</v>
      </c>
      <c r="J68" s="13">
        <f t="shared" si="9"/>
        <v>41.818181818181813</v>
      </c>
      <c r="K68" s="14">
        <f t="shared" si="10"/>
        <v>94363.636363636368</v>
      </c>
      <c r="L68" s="13">
        <f t="shared" si="11"/>
        <v>-99958.181818181823</v>
      </c>
      <c r="M68" s="14">
        <f t="shared" si="12"/>
        <v>-5636.3636363636324</v>
      </c>
    </row>
    <row r="69" spans="1:13" x14ac:dyDescent="0.3">
      <c r="A69" s="5" t="s">
        <v>136</v>
      </c>
      <c r="B69" s="6" t="s">
        <v>137</v>
      </c>
      <c r="C69" s="18">
        <v>2985</v>
      </c>
      <c r="D69" s="8">
        <v>757</v>
      </c>
      <c r="E69" s="8">
        <v>764</v>
      </c>
      <c r="F69" s="13">
        <v>100000</v>
      </c>
      <c r="G69" s="20">
        <f t="shared" si="13"/>
        <v>132.10039630118891</v>
      </c>
      <c r="H69" s="23">
        <f t="shared" si="7"/>
        <v>2.9431968295904887</v>
      </c>
      <c r="I69" s="22">
        <f t="shared" si="8"/>
        <v>9.247027741083224E-3</v>
      </c>
      <c r="J69" s="13">
        <f t="shared" si="9"/>
        <v>394319.68295904889</v>
      </c>
      <c r="K69" s="14">
        <f t="shared" si="10"/>
        <v>100924.70277410833</v>
      </c>
      <c r="L69" s="13">
        <f t="shared" si="11"/>
        <v>294319.68295904889</v>
      </c>
      <c r="M69" s="14">
        <f t="shared" si="12"/>
        <v>924.70277410832932</v>
      </c>
    </row>
    <row r="70" spans="1:13" x14ac:dyDescent="0.3">
      <c r="A70" s="5" t="s">
        <v>138</v>
      </c>
      <c r="B70" s="6" t="s">
        <v>139</v>
      </c>
      <c r="C70" s="18">
        <v>270</v>
      </c>
      <c r="D70" s="8">
        <v>183</v>
      </c>
      <c r="E70" s="8">
        <v>170</v>
      </c>
      <c r="F70" s="13">
        <v>100000</v>
      </c>
      <c r="G70" s="20">
        <f t="shared" si="13"/>
        <v>546.44808743169403</v>
      </c>
      <c r="H70" s="23">
        <f t="shared" si="7"/>
        <v>0.47540983606557374</v>
      </c>
      <c r="I70" s="22">
        <f t="shared" si="8"/>
        <v>-7.1038251366120214E-2</v>
      </c>
      <c r="J70" s="13">
        <f t="shared" si="9"/>
        <v>147540.98360655739</v>
      </c>
      <c r="K70" s="14">
        <f t="shared" si="10"/>
        <v>92896.174863387991</v>
      </c>
      <c r="L70" s="13">
        <f t="shared" si="11"/>
        <v>47540.983606557391</v>
      </c>
      <c r="M70" s="14">
        <f t="shared" si="12"/>
        <v>-7103.8251366120094</v>
      </c>
    </row>
    <row r="71" spans="1:13" x14ac:dyDescent="0.3">
      <c r="A71" s="5" t="s">
        <v>140</v>
      </c>
      <c r="B71" s="6" t="s">
        <v>141</v>
      </c>
      <c r="C71" s="18">
        <v>9.61</v>
      </c>
      <c r="D71" s="8">
        <v>13.8</v>
      </c>
      <c r="E71" s="8">
        <v>13.9</v>
      </c>
      <c r="F71" s="13">
        <v>100000</v>
      </c>
      <c r="G71" s="20">
        <f t="shared" si="13"/>
        <v>7246.3768115942021</v>
      </c>
      <c r="H71" s="23">
        <f t="shared" si="7"/>
        <v>-0.30362318840579716</v>
      </c>
      <c r="I71" s="22">
        <f t="shared" si="8"/>
        <v>7.246376811594177E-3</v>
      </c>
      <c r="J71" s="13">
        <f t="shared" si="9"/>
        <v>69637.681159420274</v>
      </c>
      <c r="K71" s="14">
        <f t="shared" si="10"/>
        <v>100724.63768115941</v>
      </c>
      <c r="L71" s="13">
        <f t="shared" si="11"/>
        <v>-30362.318840579726</v>
      </c>
      <c r="M71" s="14">
        <f t="shared" si="12"/>
        <v>724.63768115940911</v>
      </c>
    </row>
    <row r="72" spans="1:13" x14ac:dyDescent="0.3">
      <c r="A72" s="5" t="s">
        <v>142</v>
      </c>
      <c r="B72" s="6" t="s">
        <v>143</v>
      </c>
      <c r="C72" s="18">
        <v>1000</v>
      </c>
      <c r="D72" s="8">
        <v>1160</v>
      </c>
      <c r="E72" s="8">
        <v>1170</v>
      </c>
      <c r="F72" s="13">
        <v>100000</v>
      </c>
      <c r="G72" s="20">
        <f t="shared" si="13"/>
        <v>86.206896551724142</v>
      </c>
      <c r="H72" s="23">
        <f t="shared" si="7"/>
        <v>-0.13793103448275862</v>
      </c>
      <c r="I72" s="22">
        <f t="shared" si="8"/>
        <v>8.6206896551724137E-3</v>
      </c>
      <c r="J72" s="13">
        <f t="shared" si="9"/>
        <v>86206.896551724145</v>
      </c>
      <c r="K72" s="14">
        <f t="shared" si="10"/>
        <v>100862.06896551725</v>
      </c>
      <c r="L72" s="13">
        <f t="shared" si="11"/>
        <v>-13793.103448275855</v>
      </c>
      <c r="M72" s="14">
        <f t="shared" si="12"/>
        <v>862.0689655172464</v>
      </c>
    </row>
    <row r="73" spans="1:13" x14ac:dyDescent="0.3">
      <c r="A73" s="5" t="s">
        <v>144</v>
      </c>
      <c r="B73" s="6" t="s">
        <v>145</v>
      </c>
      <c r="C73" s="18">
        <v>116</v>
      </c>
      <c r="D73" s="8">
        <v>251</v>
      </c>
      <c r="E73" s="8">
        <v>197</v>
      </c>
      <c r="F73" s="13">
        <v>100000</v>
      </c>
      <c r="G73" s="20">
        <f t="shared" si="13"/>
        <v>398.40637450199205</v>
      </c>
      <c r="H73" s="23">
        <f t="shared" si="7"/>
        <v>-0.53784860557768921</v>
      </c>
      <c r="I73" s="22">
        <f t="shared" si="8"/>
        <v>-0.2151394422310757</v>
      </c>
      <c r="J73" s="13">
        <f t="shared" si="9"/>
        <v>46215.139442231077</v>
      </c>
      <c r="K73" s="14">
        <f t="shared" si="10"/>
        <v>78486.055776892434</v>
      </c>
      <c r="L73" s="13">
        <f t="shared" si="11"/>
        <v>-53784.860557768923</v>
      </c>
      <c r="M73" s="14">
        <f t="shared" si="12"/>
        <v>-21513.944223107566</v>
      </c>
    </row>
    <row r="74" spans="1:13" x14ac:dyDescent="0.3">
      <c r="A74" s="5" t="s">
        <v>146</v>
      </c>
      <c r="B74" s="6" t="s">
        <v>147</v>
      </c>
      <c r="C74" s="18">
        <v>1165</v>
      </c>
      <c r="D74" s="8">
        <v>2430</v>
      </c>
      <c r="E74" s="8">
        <v>2460</v>
      </c>
      <c r="F74" s="13">
        <v>100000</v>
      </c>
      <c r="G74" s="20">
        <f t="shared" si="13"/>
        <v>41.152263374485599</v>
      </c>
      <c r="H74" s="23">
        <f t="shared" si="7"/>
        <v>-0.52057613168724282</v>
      </c>
      <c r="I74" s="22">
        <f t="shared" si="8"/>
        <v>1.2345679012345678E-2</v>
      </c>
      <c r="J74" s="13">
        <f t="shared" si="9"/>
        <v>47942.386831275726</v>
      </c>
      <c r="K74" s="14">
        <f t="shared" si="10"/>
        <v>101234.56790123458</v>
      </c>
      <c r="L74" s="13">
        <f t="shared" si="11"/>
        <v>-52057.613168724274</v>
      </c>
      <c r="M74" s="14">
        <f t="shared" si="12"/>
        <v>1234.567901234579</v>
      </c>
    </row>
    <row r="75" spans="1:13" x14ac:dyDescent="0.3">
      <c r="A75" s="5" t="s">
        <v>148</v>
      </c>
      <c r="B75" s="6" t="s">
        <v>149</v>
      </c>
      <c r="C75" s="18">
        <v>52.4</v>
      </c>
      <c r="D75" s="8">
        <v>76.7</v>
      </c>
      <c r="E75" s="8">
        <v>82.2</v>
      </c>
      <c r="F75" s="13">
        <v>100000</v>
      </c>
      <c r="G75" s="20">
        <f t="shared" si="13"/>
        <v>1303.7809647979138</v>
      </c>
      <c r="H75" s="23">
        <f t="shared" si="7"/>
        <v>-0.31681877444589313</v>
      </c>
      <c r="I75" s="22">
        <f t="shared" si="8"/>
        <v>7.1707953063885263E-2</v>
      </c>
      <c r="J75" s="13">
        <f t="shared" si="9"/>
        <v>68318.122555410679</v>
      </c>
      <c r="K75" s="14">
        <f t="shared" si="10"/>
        <v>107170.79530638852</v>
      </c>
      <c r="L75" s="13">
        <f t="shared" si="11"/>
        <v>-31681.877444589321</v>
      </c>
      <c r="M75" s="14">
        <f t="shared" si="12"/>
        <v>7170.7953063885216</v>
      </c>
    </row>
    <row r="76" spans="1:13" x14ac:dyDescent="0.3">
      <c r="A76" s="5" t="s">
        <v>150</v>
      </c>
      <c r="B76" s="6" t="s">
        <v>151</v>
      </c>
      <c r="C76" s="18">
        <v>119</v>
      </c>
      <c r="D76" s="8">
        <v>75</v>
      </c>
      <c r="E76" s="8">
        <v>43.15</v>
      </c>
      <c r="F76" s="13">
        <v>100000</v>
      </c>
      <c r="G76" s="20">
        <f t="shared" si="13"/>
        <v>1333.3333333333333</v>
      </c>
      <c r="H76" s="23">
        <f t="shared" si="7"/>
        <v>0.58666666666666667</v>
      </c>
      <c r="I76" s="22">
        <f t="shared" si="8"/>
        <v>-0.42466666666666669</v>
      </c>
      <c r="J76" s="13">
        <f t="shared" si="9"/>
        <v>158666.66666666666</v>
      </c>
      <c r="K76" s="14">
        <f t="shared" si="10"/>
        <v>57533.333333333328</v>
      </c>
      <c r="L76" s="13">
        <f t="shared" si="11"/>
        <v>58666.666666666657</v>
      </c>
      <c r="M76" s="14">
        <f t="shared" si="12"/>
        <v>-42466.666666666672</v>
      </c>
    </row>
    <row r="77" spans="1:13" x14ac:dyDescent="0.3">
      <c r="A77" s="5" t="s">
        <v>152</v>
      </c>
      <c r="B77" s="6" t="s">
        <v>153</v>
      </c>
      <c r="C77" s="18">
        <v>148</v>
      </c>
      <c r="D77" s="8">
        <v>342</v>
      </c>
      <c r="E77" s="8">
        <v>346</v>
      </c>
      <c r="F77" s="13">
        <v>100000</v>
      </c>
      <c r="G77" s="20">
        <f t="shared" si="13"/>
        <v>292.39766081871346</v>
      </c>
      <c r="H77" s="23">
        <f t="shared" si="7"/>
        <v>-0.56725146198830412</v>
      </c>
      <c r="I77" s="22">
        <f t="shared" si="8"/>
        <v>1.1695906432748537E-2</v>
      </c>
      <c r="J77" s="13">
        <f t="shared" si="9"/>
        <v>43274.853801169593</v>
      </c>
      <c r="K77" s="14">
        <f t="shared" si="10"/>
        <v>101169.59064327486</v>
      </c>
      <c r="L77" s="13">
        <f t="shared" si="11"/>
        <v>-56725.146198830407</v>
      </c>
      <c r="M77" s="14">
        <f t="shared" si="12"/>
        <v>1169.5906432748598</v>
      </c>
    </row>
    <row r="78" spans="1:13" x14ac:dyDescent="0.3">
      <c r="A78" s="5" t="s">
        <v>154</v>
      </c>
      <c r="B78" s="6" t="s">
        <v>155</v>
      </c>
      <c r="C78" s="18">
        <v>1580</v>
      </c>
      <c r="D78" s="8">
        <v>3390</v>
      </c>
      <c r="E78" s="8">
        <v>3210</v>
      </c>
      <c r="F78" s="13">
        <v>100000</v>
      </c>
      <c r="G78" s="20">
        <f t="shared" si="13"/>
        <v>29.498525073746311</v>
      </c>
      <c r="H78" s="23">
        <f t="shared" si="7"/>
        <v>-0.53392330383480824</v>
      </c>
      <c r="I78" s="22">
        <f t="shared" si="8"/>
        <v>-5.3097345132743362E-2</v>
      </c>
      <c r="J78" s="13">
        <f t="shared" si="9"/>
        <v>46607.669616519175</v>
      </c>
      <c r="K78" s="14">
        <f t="shared" si="10"/>
        <v>94690.265486725664</v>
      </c>
      <c r="L78" s="13">
        <f t="shared" si="11"/>
        <v>-53392.330383480825</v>
      </c>
      <c r="M78" s="14">
        <f t="shared" si="12"/>
        <v>-5309.7345132743358</v>
      </c>
    </row>
    <row r="79" spans="1:13" x14ac:dyDescent="0.3">
      <c r="A79" s="5" t="s">
        <v>156</v>
      </c>
      <c r="B79" s="6" t="s">
        <v>157</v>
      </c>
      <c r="C79" s="18">
        <v>5120</v>
      </c>
      <c r="D79" s="8">
        <v>7175</v>
      </c>
      <c r="E79" s="8">
        <v>7530</v>
      </c>
      <c r="F79" s="13">
        <v>100000</v>
      </c>
      <c r="G79" s="20">
        <f t="shared" si="13"/>
        <v>13.937282229965156</v>
      </c>
      <c r="H79" s="23">
        <f t="shared" si="7"/>
        <v>-0.28641114982578397</v>
      </c>
      <c r="I79" s="22">
        <f t="shared" si="8"/>
        <v>4.9477351916376304E-2</v>
      </c>
      <c r="J79" s="13">
        <f t="shared" si="9"/>
        <v>71358.885017421591</v>
      </c>
      <c r="K79" s="14">
        <f t="shared" si="10"/>
        <v>104947.73519163762</v>
      </c>
      <c r="L79" s="13">
        <f t="shared" si="11"/>
        <v>-28641.114982578409</v>
      </c>
      <c r="M79" s="14">
        <f t="shared" si="12"/>
        <v>4947.735191637621</v>
      </c>
    </row>
    <row r="80" spans="1:13" x14ac:dyDescent="0.3">
      <c r="A80" s="5" t="s">
        <v>158</v>
      </c>
      <c r="B80" s="6" t="s">
        <v>159</v>
      </c>
      <c r="C80" s="18">
        <v>9.8900000000000002E-2</v>
      </c>
      <c r="D80" s="8"/>
      <c r="E80" s="8"/>
      <c r="F80" s="13">
        <v>100000</v>
      </c>
      <c r="G80" s="20">
        <f t="shared" si="13"/>
        <v>0</v>
      </c>
      <c r="H80" s="23">
        <f t="shared" si="7"/>
        <v>0</v>
      </c>
      <c r="I80" s="22">
        <f t="shared" si="8"/>
        <v>0</v>
      </c>
      <c r="J80" s="13">
        <f t="shared" si="9"/>
        <v>0</v>
      </c>
      <c r="K80" s="14">
        <f t="shared" si="10"/>
        <v>0</v>
      </c>
      <c r="L80" s="13">
        <f t="shared" si="11"/>
        <v>0</v>
      </c>
      <c r="M80" s="14">
        <f t="shared" si="12"/>
        <v>0</v>
      </c>
    </row>
    <row r="81" spans="1:13" x14ac:dyDescent="0.3">
      <c r="A81" s="5" t="s">
        <v>160</v>
      </c>
      <c r="B81" s="6" t="s">
        <v>161</v>
      </c>
      <c r="C81" s="18">
        <v>88.9</v>
      </c>
      <c r="D81" s="8">
        <v>83.6</v>
      </c>
      <c r="E81" s="8">
        <v>58.8</v>
      </c>
      <c r="F81" s="13">
        <v>100000</v>
      </c>
      <c r="G81" s="20">
        <f t="shared" si="13"/>
        <v>1196.1722488038279</v>
      </c>
      <c r="H81" s="23">
        <f t="shared" si="7"/>
        <v>6.3397129186603007E-2</v>
      </c>
      <c r="I81" s="22">
        <f t="shared" si="8"/>
        <v>-0.29665071770334928</v>
      </c>
      <c r="J81" s="13">
        <f t="shared" si="9"/>
        <v>106339.7129186603</v>
      </c>
      <c r="K81" s="14">
        <f t="shared" si="10"/>
        <v>70334.928229665078</v>
      </c>
      <c r="L81" s="13">
        <f t="shared" si="11"/>
        <v>6339.7129186602979</v>
      </c>
      <c r="M81" s="14">
        <f t="shared" si="12"/>
        <v>-29665.071770334922</v>
      </c>
    </row>
    <row r="82" spans="1:13" x14ac:dyDescent="0.3">
      <c r="A82" s="5" t="s">
        <v>162</v>
      </c>
      <c r="B82" s="6" t="s">
        <v>163</v>
      </c>
      <c r="C82" s="18">
        <v>88.5</v>
      </c>
      <c r="D82" s="8">
        <v>62</v>
      </c>
      <c r="E82" s="8">
        <v>39</v>
      </c>
      <c r="F82" s="13">
        <v>100000</v>
      </c>
      <c r="G82" s="20">
        <f t="shared" si="13"/>
        <v>1612.9032258064517</v>
      </c>
      <c r="H82" s="23">
        <f t="shared" si="7"/>
        <v>0.42741935483870969</v>
      </c>
      <c r="I82" s="22">
        <f t="shared" si="8"/>
        <v>-0.37096774193548387</v>
      </c>
      <c r="J82" s="13">
        <f t="shared" si="9"/>
        <v>142741.93548387097</v>
      </c>
      <c r="K82" s="14">
        <f t="shared" si="10"/>
        <v>62903.225806451614</v>
      </c>
      <c r="L82" s="13">
        <f t="shared" si="11"/>
        <v>42741.93548387097</v>
      </c>
      <c r="M82" s="14">
        <f t="shared" si="12"/>
        <v>-37096.774193548386</v>
      </c>
    </row>
    <row r="83" spans="1:13" x14ac:dyDescent="0.3">
      <c r="A83" s="5" t="s">
        <v>164</v>
      </c>
      <c r="B83" s="6" t="s">
        <v>165</v>
      </c>
      <c r="C83" s="18">
        <v>3060</v>
      </c>
      <c r="D83" s="8"/>
      <c r="E83" s="8"/>
      <c r="F83" s="13">
        <v>100000</v>
      </c>
      <c r="G83" s="20">
        <f t="shared" si="13"/>
        <v>0</v>
      </c>
      <c r="H83" s="23">
        <f t="shared" si="7"/>
        <v>0</v>
      </c>
      <c r="I83" s="22">
        <f t="shared" si="8"/>
        <v>0</v>
      </c>
      <c r="J83" s="13">
        <f t="shared" si="9"/>
        <v>0</v>
      </c>
      <c r="K83" s="14">
        <f t="shared" si="10"/>
        <v>0</v>
      </c>
      <c r="L83" s="13">
        <f t="shared" si="11"/>
        <v>0</v>
      </c>
      <c r="M83" s="14">
        <f t="shared" si="12"/>
        <v>0</v>
      </c>
    </row>
    <row r="84" spans="1:13" x14ac:dyDescent="0.3">
      <c r="A84" s="5" t="s">
        <v>166</v>
      </c>
      <c r="B84" s="6" t="s">
        <v>167</v>
      </c>
      <c r="C84" s="18">
        <v>2660</v>
      </c>
      <c r="D84" s="8"/>
      <c r="E84" s="8"/>
      <c r="F84" s="13">
        <v>100000</v>
      </c>
      <c r="G84" s="20">
        <f t="shared" si="13"/>
        <v>0</v>
      </c>
      <c r="H84" s="23">
        <f t="shared" si="7"/>
        <v>0</v>
      </c>
      <c r="I84" s="22">
        <f t="shared" si="8"/>
        <v>0</v>
      </c>
      <c r="J84" s="13">
        <f t="shared" si="9"/>
        <v>0</v>
      </c>
      <c r="K84" s="14">
        <f t="shared" si="10"/>
        <v>0</v>
      </c>
      <c r="L84" s="13">
        <f t="shared" si="11"/>
        <v>0</v>
      </c>
      <c r="M84" s="14">
        <f t="shared" si="12"/>
        <v>0</v>
      </c>
    </row>
    <row r="85" spans="1:13" x14ac:dyDescent="0.3">
      <c r="A85" s="5" t="s">
        <v>168</v>
      </c>
      <c r="B85" s="6" t="s">
        <v>169</v>
      </c>
      <c r="C85" s="18">
        <v>919</v>
      </c>
      <c r="D85" s="8">
        <v>1735</v>
      </c>
      <c r="E85" s="8">
        <v>1725</v>
      </c>
      <c r="F85" s="13">
        <v>100000</v>
      </c>
      <c r="G85" s="20">
        <f t="shared" si="13"/>
        <v>57.636887608069166</v>
      </c>
      <c r="H85" s="23">
        <f t="shared" si="7"/>
        <v>-0.47031700288184436</v>
      </c>
      <c r="I85" s="22">
        <f t="shared" si="8"/>
        <v>-5.763688760806916E-3</v>
      </c>
      <c r="J85" s="13">
        <f t="shared" si="9"/>
        <v>52968.299711815562</v>
      </c>
      <c r="K85" s="14">
        <f t="shared" si="10"/>
        <v>99423.631123919316</v>
      </c>
      <c r="L85" s="13">
        <f t="shared" si="11"/>
        <v>-47031.700288184438</v>
      </c>
      <c r="M85" s="14">
        <f t="shared" si="12"/>
        <v>-576.36887608068355</v>
      </c>
    </row>
    <row r="86" spans="1:13" x14ac:dyDescent="0.3">
      <c r="A86" s="5" t="s">
        <v>170</v>
      </c>
      <c r="B86" s="6" t="s">
        <v>171</v>
      </c>
      <c r="C86" s="18">
        <v>400</v>
      </c>
      <c r="D86" s="8">
        <v>1550</v>
      </c>
      <c r="E86" s="8">
        <v>1420</v>
      </c>
      <c r="F86" s="13">
        <v>100000</v>
      </c>
      <c r="G86" s="20">
        <f t="shared" si="13"/>
        <v>64.516129032258064</v>
      </c>
      <c r="H86" s="23">
        <f t="shared" si="7"/>
        <v>-0.74193548387096775</v>
      </c>
      <c r="I86" s="22">
        <f t="shared" si="8"/>
        <v>-8.387096774193549E-2</v>
      </c>
      <c r="J86" s="13">
        <f t="shared" si="9"/>
        <v>25806.451612903227</v>
      </c>
      <c r="K86" s="14">
        <f t="shared" si="10"/>
        <v>91612.903225806454</v>
      </c>
      <c r="L86" s="13">
        <f t="shared" si="11"/>
        <v>-74193.548387096773</v>
      </c>
      <c r="M86" s="14">
        <f t="shared" si="12"/>
        <v>-8387.0967741935456</v>
      </c>
    </row>
    <row r="87" spans="1:13" x14ac:dyDescent="0.3">
      <c r="A87" s="5" t="s">
        <v>172</v>
      </c>
      <c r="B87" s="6" t="s">
        <v>173</v>
      </c>
      <c r="C87" s="18">
        <v>737</v>
      </c>
      <c r="D87" s="8">
        <v>1900</v>
      </c>
      <c r="E87" s="8">
        <v>2175</v>
      </c>
      <c r="F87" s="13">
        <v>100000</v>
      </c>
      <c r="G87" s="20">
        <f t="shared" si="13"/>
        <v>52.631578947368418</v>
      </c>
      <c r="H87" s="23">
        <f t="shared" si="7"/>
        <v>-0.61210526315789471</v>
      </c>
      <c r="I87" s="22">
        <f t="shared" si="8"/>
        <v>0.14473684210526316</v>
      </c>
      <c r="J87" s="13">
        <f t="shared" si="9"/>
        <v>38789.473684210527</v>
      </c>
      <c r="K87" s="14">
        <f t="shared" si="10"/>
        <v>114473.68421052631</v>
      </c>
      <c r="L87" s="13">
        <f t="shared" si="11"/>
        <v>-61210.526315789473</v>
      </c>
      <c r="M87" s="14">
        <f t="shared" si="12"/>
        <v>14473.684210526306</v>
      </c>
    </row>
    <row r="88" spans="1:13" x14ac:dyDescent="0.3">
      <c r="A88" s="5" t="s">
        <v>174</v>
      </c>
      <c r="B88" s="6" t="s">
        <v>175</v>
      </c>
      <c r="C88" s="18">
        <v>344</v>
      </c>
      <c r="D88" s="8">
        <v>247</v>
      </c>
      <c r="E88" s="8">
        <v>257</v>
      </c>
      <c r="F88" s="13">
        <v>100000</v>
      </c>
      <c r="G88" s="20">
        <f t="shared" si="13"/>
        <v>404.85829959514172</v>
      </c>
      <c r="H88" s="23">
        <f t="shared" si="7"/>
        <v>0.39271255060728744</v>
      </c>
      <c r="I88" s="22">
        <f t="shared" si="8"/>
        <v>4.048582995951417E-2</v>
      </c>
      <c r="J88" s="13">
        <f t="shared" si="9"/>
        <v>139271.25506072876</v>
      </c>
      <c r="K88" s="14">
        <f t="shared" si="10"/>
        <v>104048.58299595142</v>
      </c>
      <c r="L88" s="13">
        <f t="shared" si="11"/>
        <v>39271.255060728756</v>
      </c>
      <c r="M88" s="14">
        <f t="shared" si="12"/>
        <v>4048.5829959514231</v>
      </c>
    </row>
    <row r="89" spans="1:13" x14ac:dyDescent="0.3">
      <c r="A89" s="5" t="s">
        <v>176</v>
      </c>
      <c r="B89" s="6" t="s">
        <v>177</v>
      </c>
      <c r="C89" s="18">
        <v>13760</v>
      </c>
      <c r="D89" s="8"/>
      <c r="E89" s="8"/>
      <c r="F89" s="13">
        <v>100000</v>
      </c>
      <c r="G89" s="20">
        <f t="shared" si="13"/>
        <v>0</v>
      </c>
      <c r="H89" s="23">
        <f t="shared" si="7"/>
        <v>0</v>
      </c>
      <c r="I89" s="22">
        <f t="shared" si="8"/>
        <v>0</v>
      </c>
      <c r="J89" s="13">
        <f t="shared" si="9"/>
        <v>0</v>
      </c>
      <c r="K89" s="14">
        <f t="shared" si="10"/>
        <v>0</v>
      </c>
      <c r="L89" s="13">
        <f t="shared" si="11"/>
        <v>0</v>
      </c>
      <c r="M89" s="14">
        <f t="shared" si="12"/>
        <v>0</v>
      </c>
    </row>
    <row r="90" spans="1:13" x14ac:dyDescent="0.3">
      <c r="A90" s="5" t="s">
        <v>178</v>
      </c>
      <c r="B90" s="6" t="s">
        <v>179</v>
      </c>
      <c r="C90" s="18">
        <v>623</v>
      </c>
      <c r="D90" s="8">
        <v>533</v>
      </c>
      <c r="E90" s="8">
        <v>488</v>
      </c>
      <c r="F90" s="13">
        <v>100000</v>
      </c>
      <c r="G90" s="20">
        <f t="shared" si="13"/>
        <v>187.61726078799251</v>
      </c>
      <c r="H90" s="23">
        <f t="shared" si="7"/>
        <v>0.16885553470919323</v>
      </c>
      <c r="I90" s="22">
        <f t="shared" si="8"/>
        <v>-8.4427767354596617E-2</v>
      </c>
      <c r="J90" s="13">
        <f t="shared" si="9"/>
        <v>116885.55347091933</v>
      </c>
      <c r="K90" s="14">
        <f t="shared" si="10"/>
        <v>91557.223264540342</v>
      </c>
      <c r="L90" s="13">
        <f t="shared" si="11"/>
        <v>16885.553470919331</v>
      </c>
      <c r="M90" s="14">
        <f t="shared" si="12"/>
        <v>-8442.7767354596581</v>
      </c>
    </row>
    <row r="91" spans="1:13" x14ac:dyDescent="0.3">
      <c r="A91" s="5" t="s">
        <v>180</v>
      </c>
      <c r="B91" s="6" t="s">
        <v>181</v>
      </c>
      <c r="C91" s="18">
        <v>5610</v>
      </c>
      <c r="D91" s="8">
        <v>9030</v>
      </c>
      <c r="E91" s="8">
        <v>9085</v>
      </c>
      <c r="F91" s="13">
        <v>100000</v>
      </c>
      <c r="G91" s="20">
        <f t="shared" si="13"/>
        <v>11.074197120708748</v>
      </c>
      <c r="H91" s="23">
        <f t="shared" si="7"/>
        <v>-0.37873754152823919</v>
      </c>
      <c r="I91" s="22">
        <f t="shared" si="8"/>
        <v>6.090808416389812E-3</v>
      </c>
      <c r="J91" s="13">
        <f t="shared" si="9"/>
        <v>62126.245847176076</v>
      </c>
      <c r="K91" s="14">
        <f t="shared" si="10"/>
        <v>100609.08084163898</v>
      </c>
      <c r="L91" s="13">
        <f t="shared" si="11"/>
        <v>-37873.754152823924</v>
      </c>
      <c r="M91" s="14">
        <f t="shared" si="12"/>
        <v>609.08084163897729</v>
      </c>
    </row>
    <row r="92" spans="1:13" x14ac:dyDescent="0.3">
      <c r="A92" s="5" t="s">
        <v>182</v>
      </c>
      <c r="B92" s="6" t="s">
        <v>183</v>
      </c>
      <c r="C92" s="18">
        <v>2580</v>
      </c>
      <c r="D92" s="8">
        <v>3510</v>
      </c>
      <c r="E92" s="8">
        <v>3445</v>
      </c>
      <c r="F92" s="13">
        <v>100000</v>
      </c>
      <c r="G92" s="20">
        <f t="shared" si="13"/>
        <v>28.490028490028489</v>
      </c>
      <c r="H92" s="23">
        <f t="shared" si="7"/>
        <v>-0.26495726495726496</v>
      </c>
      <c r="I92" s="22">
        <f t="shared" si="8"/>
        <v>-1.8518518518518517E-2</v>
      </c>
      <c r="J92" s="13">
        <f t="shared" si="9"/>
        <v>73504.2735042735</v>
      </c>
      <c r="K92" s="14">
        <f t="shared" si="10"/>
        <v>98148.148148148146</v>
      </c>
      <c r="L92" s="13">
        <f t="shared" si="11"/>
        <v>-26495.7264957265</v>
      </c>
      <c r="M92" s="14">
        <f t="shared" si="12"/>
        <v>-1851.851851851854</v>
      </c>
    </row>
    <row r="93" spans="1:13" x14ac:dyDescent="0.3">
      <c r="A93" s="5" t="s">
        <v>184</v>
      </c>
      <c r="B93" s="6" t="s">
        <v>185</v>
      </c>
      <c r="C93" s="18">
        <v>4095</v>
      </c>
      <c r="D93" s="8">
        <v>4637.5</v>
      </c>
      <c r="E93" s="8">
        <v>4540</v>
      </c>
      <c r="F93" s="13">
        <v>100000</v>
      </c>
      <c r="G93" s="20">
        <f t="shared" si="13"/>
        <v>21.563342318059298</v>
      </c>
      <c r="H93" s="23">
        <f t="shared" si="7"/>
        <v>-0.1169811320754717</v>
      </c>
      <c r="I93" s="22">
        <f t="shared" si="8"/>
        <v>-2.1024258760107817E-2</v>
      </c>
      <c r="J93" s="13">
        <f t="shared" si="9"/>
        <v>88301.886792452831</v>
      </c>
      <c r="K93" s="14">
        <f t="shared" si="10"/>
        <v>97897.574123989209</v>
      </c>
      <c r="L93" s="13">
        <f t="shared" si="11"/>
        <v>-11698.113207547169</v>
      </c>
      <c r="M93" s="14">
        <f t="shared" si="12"/>
        <v>-2102.4258760107914</v>
      </c>
    </row>
    <row r="94" spans="1:13" x14ac:dyDescent="0.3">
      <c r="A94" s="5" t="s">
        <v>186</v>
      </c>
      <c r="B94" s="6" t="s">
        <v>187</v>
      </c>
      <c r="C94" s="18">
        <v>202</v>
      </c>
      <c r="D94" s="8">
        <v>676</v>
      </c>
      <c r="E94" s="8">
        <v>712</v>
      </c>
      <c r="F94" s="13">
        <v>100000</v>
      </c>
      <c r="G94" s="20">
        <f t="shared" si="13"/>
        <v>147.92899408284023</v>
      </c>
      <c r="H94" s="23">
        <f t="shared" si="7"/>
        <v>-0.70118343195266275</v>
      </c>
      <c r="I94" s="22">
        <f t="shared" si="8"/>
        <v>5.3254437869822487E-2</v>
      </c>
      <c r="J94" s="13">
        <f t="shared" si="9"/>
        <v>29881.656804733728</v>
      </c>
      <c r="K94" s="14">
        <f t="shared" si="10"/>
        <v>105325.44378698224</v>
      </c>
      <c r="L94" s="13">
        <f t="shared" si="11"/>
        <v>-70118.343195266265</v>
      </c>
      <c r="M94" s="14">
        <f t="shared" si="12"/>
        <v>5325.4437869822432</v>
      </c>
    </row>
    <row r="95" spans="1:13" x14ac:dyDescent="0.3">
      <c r="A95" s="5" t="s">
        <v>188</v>
      </c>
      <c r="B95" s="6" t="s">
        <v>189</v>
      </c>
      <c r="C95" s="18">
        <v>196</v>
      </c>
      <c r="D95" s="8">
        <v>173</v>
      </c>
      <c r="E95" s="8">
        <v>180</v>
      </c>
      <c r="F95" s="13">
        <v>100000</v>
      </c>
      <c r="G95" s="20">
        <f t="shared" si="13"/>
        <v>578.03468208092488</v>
      </c>
      <c r="H95" s="23">
        <f t="shared" si="7"/>
        <v>0.13294797687861271</v>
      </c>
      <c r="I95" s="22">
        <f t="shared" si="8"/>
        <v>4.046242774566474E-2</v>
      </c>
      <c r="J95" s="13">
        <f t="shared" si="9"/>
        <v>113294.79768786128</v>
      </c>
      <c r="K95" s="14">
        <f t="shared" si="10"/>
        <v>104046.24277456648</v>
      </c>
      <c r="L95" s="13">
        <f t="shared" si="11"/>
        <v>13294.797687861283</v>
      </c>
      <c r="M95" s="14">
        <f t="shared" si="12"/>
        <v>4046.2427745664754</v>
      </c>
    </row>
    <row r="96" spans="1:13" x14ac:dyDescent="0.3">
      <c r="A96" s="5" t="s">
        <v>190</v>
      </c>
      <c r="B96" s="6" t="s">
        <v>191</v>
      </c>
      <c r="C96" s="18">
        <v>525</v>
      </c>
      <c r="D96" s="8"/>
      <c r="E96" s="8"/>
      <c r="F96" s="13">
        <v>100000</v>
      </c>
      <c r="G96" s="20">
        <f t="shared" si="13"/>
        <v>0</v>
      </c>
      <c r="H96" s="23">
        <f t="shared" si="7"/>
        <v>0</v>
      </c>
      <c r="I96" s="22">
        <f t="shared" si="8"/>
        <v>0</v>
      </c>
      <c r="J96" s="13">
        <f t="shared" si="9"/>
        <v>0</v>
      </c>
      <c r="K96" s="14">
        <f t="shared" si="10"/>
        <v>0</v>
      </c>
      <c r="L96" s="13">
        <f t="shared" si="11"/>
        <v>0</v>
      </c>
      <c r="M96" s="14">
        <f t="shared" si="12"/>
        <v>0</v>
      </c>
    </row>
    <row r="97" spans="1:13" x14ac:dyDescent="0.3">
      <c r="A97" s="5" t="s">
        <v>192</v>
      </c>
      <c r="B97" s="6" t="s">
        <v>193</v>
      </c>
      <c r="C97" s="18">
        <v>484</v>
      </c>
      <c r="D97" s="8">
        <v>235</v>
      </c>
      <c r="E97" s="8">
        <v>226</v>
      </c>
      <c r="F97" s="13">
        <v>100000</v>
      </c>
      <c r="G97" s="20">
        <f t="shared" si="13"/>
        <v>425.531914893617</v>
      </c>
      <c r="H97" s="23">
        <f t="shared" si="7"/>
        <v>1.0595744680851065</v>
      </c>
      <c r="I97" s="22">
        <f t="shared" si="8"/>
        <v>-3.8297872340425532E-2</v>
      </c>
      <c r="J97" s="13">
        <f t="shared" si="9"/>
        <v>205957.44680851063</v>
      </c>
      <c r="K97" s="14">
        <f t="shared" si="10"/>
        <v>96170.212765957447</v>
      </c>
      <c r="L97" s="13">
        <f t="shared" si="11"/>
        <v>105957.44680851063</v>
      </c>
      <c r="M97" s="14">
        <f t="shared" si="12"/>
        <v>-3829.7872340425529</v>
      </c>
    </row>
    <row r="98" spans="1:13" x14ac:dyDescent="0.3">
      <c r="A98" s="5" t="s">
        <v>194</v>
      </c>
      <c r="B98" s="6" t="s">
        <v>195</v>
      </c>
      <c r="C98" s="18">
        <v>157</v>
      </c>
      <c r="D98" s="8"/>
      <c r="E98" s="8"/>
      <c r="F98" s="13">
        <v>100000</v>
      </c>
      <c r="G98" s="20">
        <f t="shared" si="13"/>
        <v>0</v>
      </c>
      <c r="H98" s="23">
        <f t="shared" si="7"/>
        <v>0</v>
      </c>
      <c r="I98" s="22">
        <f t="shared" si="8"/>
        <v>0</v>
      </c>
      <c r="J98" s="13">
        <f t="shared" si="9"/>
        <v>0</v>
      </c>
      <c r="K98" s="14">
        <f t="shared" si="10"/>
        <v>0</v>
      </c>
      <c r="L98" s="13">
        <f t="shared" si="11"/>
        <v>0</v>
      </c>
      <c r="M98" s="14">
        <f t="shared" si="12"/>
        <v>0</v>
      </c>
    </row>
    <row r="99" spans="1:13" x14ac:dyDescent="0.3">
      <c r="A99" s="5" t="s">
        <v>196</v>
      </c>
      <c r="B99" s="6" t="s">
        <v>197</v>
      </c>
      <c r="C99" s="18">
        <v>12.1</v>
      </c>
      <c r="D99" s="8">
        <v>12.9</v>
      </c>
      <c r="E99" s="8">
        <v>13</v>
      </c>
      <c r="F99" s="13">
        <v>100000</v>
      </c>
      <c r="G99" s="20">
        <f t="shared" si="13"/>
        <v>7751.937984496124</v>
      </c>
      <c r="H99" s="23">
        <f t="shared" si="7"/>
        <v>-6.2015503875969047E-2</v>
      </c>
      <c r="I99" s="22">
        <f t="shared" si="8"/>
        <v>7.7519379844960962E-3</v>
      </c>
      <c r="J99" s="13">
        <f t="shared" si="9"/>
        <v>93798.449612403099</v>
      </c>
      <c r="K99" s="14">
        <f t="shared" si="10"/>
        <v>100775.19379844962</v>
      </c>
      <c r="L99" s="13">
        <f t="shared" si="11"/>
        <v>-6201.5503875969007</v>
      </c>
      <c r="M99" s="14">
        <f t="shared" si="12"/>
        <v>775.19379844961804</v>
      </c>
    </row>
    <row r="100" spans="1:13" x14ac:dyDescent="0.3">
      <c r="A100" s="5" t="s">
        <v>198</v>
      </c>
      <c r="B100" s="6" t="s">
        <v>199</v>
      </c>
      <c r="C100" s="18">
        <v>240</v>
      </c>
      <c r="D100" s="8">
        <v>186</v>
      </c>
      <c r="E100" s="8">
        <v>182</v>
      </c>
      <c r="F100" s="13">
        <v>100000</v>
      </c>
      <c r="G100" s="20">
        <f t="shared" si="13"/>
        <v>537.63440860215053</v>
      </c>
      <c r="H100" s="23">
        <f t="shared" si="7"/>
        <v>0.29032258064516131</v>
      </c>
      <c r="I100" s="22">
        <f t="shared" si="8"/>
        <v>-2.1505376344086023E-2</v>
      </c>
      <c r="J100" s="13">
        <f t="shared" si="9"/>
        <v>129032.25806451612</v>
      </c>
      <c r="K100" s="14">
        <f t="shared" si="10"/>
        <v>97849.462365591389</v>
      </c>
      <c r="L100" s="13">
        <f t="shared" si="11"/>
        <v>29032.258064516122</v>
      </c>
      <c r="M100" s="14">
        <f t="shared" si="12"/>
        <v>-2150.5376344086108</v>
      </c>
    </row>
    <row r="101" spans="1:13" x14ac:dyDescent="0.3">
      <c r="A101" s="5" t="s">
        <v>200</v>
      </c>
      <c r="B101" s="6" t="s">
        <v>201</v>
      </c>
      <c r="C101" s="18">
        <v>11.8</v>
      </c>
      <c r="D101" s="8">
        <v>16.3</v>
      </c>
      <c r="E101" s="8">
        <v>16.5</v>
      </c>
      <c r="F101" s="13">
        <v>100000</v>
      </c>
      <c r="G101" s="20">
        <f t="shared" si="13"/>
        <v>6134.9693251533736</v>
      </c>
      <c r="H101" s="23">
        <f t="shared" si="7"/>
        <v>-0.2760736196319018</v>
      </c>
      <c r="I101" s="22">
        <f t="shared" si="8"/>
        <v>1.2269938650306704E-2</v>
      </c>
      <c r="J101" s="13">
        <f t="shared" si="9"/>
        <v>72392.638036809818</v>
      </c>
      <c r="K101" s="14">
        <f t="shared" si="10"/>
        <v>101226.99386503066</v>
      </c>
      <c r="L101" s="13">
        <f t="shared" si="11"/>
        <v>-27607.361963190182</v>
      </c>
      <c r="M101" s="14">
        <f t="shared" si="12"/>
        <v>1226.9938650306576</v>
      </c>
    </row>
    <row r="102" spans="1:13" x14ac:dyDescent="0.3">
      <c r="A102" s="5" t="s">
        <v>202</v>
      </c>
      <c r="B102" s="6" t="s">
        <v>203</v>
      </c>
      <c r="C102" s="18">
        <v>70.400000000000006</v>
      </c>
      <c r="D102" s="8">
        <v>253</v>
      </c>
      <c r="E102" s="8">
        <v>260</v>
      </c>
      <c r="F102" s="13">
        <v>100000</v>
      </c>
      <c r="G102" s="20">
        <f t="shared" si="13"/>
        <v>395.25691699604744</v>
      </c>
      <c r="H102" s="23">
        <f t="shared" si="7"/>
        <v>-0.72173913043478255</v>
      </c>
      <c r="I102" s="22">
        <f t="shared" si="8"/>
        <v>2.766798418972332E-2</v>
      </c>
      <c r="J102" s="13">
        <f t="shared" si="9"/>
        <v>27826.086956521744</v>
      </c>
      <c r="K102" s="14">
        <f t="shared" si="10"/>
        <v>102766.79841897234</v>
      </c>
      <c r="L102" s="13">
        <f t="shared" si="11"/>
        <v>-72173.913043478256</v>
      </c>
      <c r="M102" s="14">
        <f t="shared" si="12"/>
        <v>2766.7984189723356</v>
      </c>
    </row>
    <row r="103" spans="1:13" x14ac:dyDescent="0.3">
      <c r="A103" s="5" t="s">
        <v>204</v>
      </c>
      <c r="B103" s="6" t="s">
        <v>205</v>
      </c>
      <c r="C103" s="18">
        <v>582</v>
      </c>
      <c r="D103" s="8">
        <v>308</v>
      </c>
      <c r="E103" s="8">
        <v>310</v>
      </c>
      <c r="F103" s="13">
        <v>100000</v>
      </c>
      <c r="G103" s="20">
        <f t="shared" si="13"/>
        <v>324.6753246753247</v>
      </c>
      <c r="H103" s="23">
        <f t="shared" si="7"/>
        <v>0.88961038961038963</v>
      </c>
      <c r="I103" s="22">
        <f t="shared" si="8"/>
        <v>6.4935064935064939E-3</v>
      </c>
      <c r="J103" s="13">
        <f t="shared" si="9"/>
        <v>188961.03896103898</v>
      </c>
      <c r="K103" s="14">
        <f t="shared" si="10"/>
        <v>100649.35064935066</v>
      </c>
      <c r="L103" s="13">
        <f t="shared" si="11"/>
        <v>88961.038961038983</v>
      </c>
      <c r="M103" s="14">
        <f t="shared" si="12"/>
        <v>649.35064935065748</v>
      </c>
    </row>
    <row r="104" spans="1:13" x14ac:dyDescent="0.3">
      <c r="A104" s="5" t="s">
        <v>206</v>
      </c>
      <c r="B104" s="6" t="s">
        <v>207</v>
      </c>
      <c r="C104" s="18">
        <v>1110</v>
      </c>
      <c r="D104" s="8">
        <v>375</v>
      </c>
      <c r="E104" s="8">
        <v>355</v>
      </c>
      <c r="F104" s="13">
        <v>100000</v>
      </c>
      <c r="G104" s="20">
        <f t="shared" si="13"/>
        <v>266.66666666666669</v>
      </c>
      <c r="H104" s="23">
        <f t="shared" si="7"/>
        <v>1.96</v>
      </c>
      <c r="I104" s="22">
        <f t="shared" si="8"/>
        <v>-5.3333333333333337E-2</v>
      </c>
      <c r="J104" s="13">
        <f t="shared" si="9"/>
        <v>296000</v>
      </c>
      <c r="K104" s="14">
        <f t="shared" si="10"/>
        <v>94666.666666666672</v>
      </c>
      <c r="L104" s="13">
        <f t="shared" si="11"/>
        <v>196000</v>
      </c>
      <c r="M104" s="14">
        <f t="shared" si="12"/>
        <v>-5333.3333333333285</v>
      </c>
    </row>
    <row r="105" spans="1:13" x14ac:dyDescent="0.3">
      <c r="A105" s="5" t="s">
        <v>208</v>
      </c>
      <c r="B105" s="6" t="s">
        <v>209</v>
      </c>
      <c r="C105" s="18">
        <v>3870</v>
      </c>
      <c r="D105" s="8">
        <v>302</v>
      </c>
      <c r="E105" s="8">
        <v>297</v>
      </c>
      <c r="F105" s="13">
        <v>100000</v>
      </c>
      <c r="G105" s="20">
        <f t="shared" si="13"/>
        <v>331.12582781456956</v>
      </c>
      <c r="H105" s="23">
        <f t="shared" si="7"/>
        <v>11.814569536423841</v>
      </c>
      <c r="I105" s="22">
        <f t="shared" si="8"/>
        <v>-1.6556291390728478E-2</v>
      </c>
      <c r="J105" s="13">
        <f t="shared" si="9"/>
        <v>1281456.9536423841</v>
      </c>
      <c r="K105" s="14">
        <f t="shared" si="10"/>
        <v>98344.370860927156</v>
      </c>
      <c r="L105" s="13">
        <f t="shared" si="11"/>
        <v>1181456.9536423841</v>
      </c>
      <c r="M105" s="14">
        <f t="shared" si="12"/>
        <v>-1655.6291390728438</v>
      </c>
    </row>
    <row r="106" spans="1:13" x14ac:dyDescent="0.3">
      <c r="A106" s="5" t="s">
        <v>210</v>
      </c>
      <c r="B106" s="6" t="s">
        <v>211</v>
      </c>
      <c r="C106" s="18">
        <v>10.9</v>
      </c>
      <c r="D106" s="8">
        <v>17.8</v>
      </c>
      <c r="E106" s="8">
        <v>17.899999999999999</v>
      </c>
      <c r="F106" s="13">
        <v>100000</v>
      </c>
      <c r="G106" s="20">
        <f t="shared" si="13"/>
        <v>5617.9775280898875</v>
      </c>
      <c r="H106" s="23">
        <f t="shared" si="7"/>
        <v>-0.38764044943820225</v>
      </c>
      <c r="I106" s="22">
        <f t="shared" si="8"/>
        <v>5.6179775280897678E-3</v>
      </c>
      <c r="J106" s="13">
        <f t="shared" si="9"/>
        <v>61235.955056179773</v>
      </c>
      <c r="K106" s="14">
        <f t="shared" si="10"/>
        <v>100561.79775280898</v>
      </c>
      <c r="L106" s="13">
        <f t="shared" si="11"/>
        <v>-38764.044943820227</v>
      </c>
      <c r="M106" s="14">
        <f t="shared" si="12"/>
        <v>561.7977528089832</v>
      </c>
    </row>
    <row r="107" spans="1:13" x14ac:dyDescent="0.3">
      <c r="A107" s="5" t="s">
        <v>212</v>
      </c>
      <c r="B107" s="6" t="s">
        <v>213</v>
      </c>
      <c r="C107" s="18">
        <v>109</v>
      </c>
      <c r="D107" s="8">
        <v>76.099999999999994</v>
      </c>
      <c r="E107" s="8">
        <v>76.7</v>
      </c>
      <c r="F107" s="13">
        <v>100000</v>
      </c>
      <c r="G107" s="20">
        <f t="shared" si="13"/>
        <v>1314.060446780552</v>
      </c>
      <c r="H107" s="23">
        <f t="shared" si="7"/>
        <v>0.43232588699080171</v>
      </c>
      <c r="I107" s="22">
        <f t="shared" si="8"/>
        <v>7.8843626806834235E-3</v>
      </c>
      <c r="J107" s="13">
        <f t="shared" si="9"/>
        <v>143232.58869908017</v>
      </c>
      <c r="K107" s="14">
        <f t="shared" si="10"/>
        <v>100788.43626806834</v>
      </c>
      <c r="L107" s="13">
        <f t="shared" si="11"/>
        <v>43232.588699080166</v>
      </c>
      <c r="M107" s="14">
        <f t="shared" si="12"/>
        <v>788.43626806834072</v>
      </c>
    </row>
    <row r="108" spans="1:13" x14ac:dyDescent="0.3">
      <c r="A108" s="5" t="s">
        <v>214</v>
      </c>
      <c r="B108" s="6" t="s">
        <v>215</v>
      </c>
      <c r="C108" s="18">
        <v>10.3</v>
      </c>
      <c r="D108" s="8">
        <v>19.7</v>
      </c>
      <c r="E108" s="8">
        <v>19.8</v>
      </c>
      <c r="F108" s="13">
        <v>100000</v>
      </c>
      <c r="G108" s="20">
        <f t="shared" si="13"/>
        <v>5076.1421319796955</v>
      </c>
      <c r="H108" s="23">
        <f t="shared" si="7"/>
        <v>-0.4771573604060913</v>
      </c>
      <c r="I108" s="22">
        <f t="shared" si="8"/>
        <v>5.0761421319797679E-3</v>
      </c>
      <c r="J108" s="13">
        <f t="shared" si="9"/>
        <v>52284.263959390868</v>
      </c>
      <c r="K108" s="14">
        <f t="shared" si="10"/>
        <v>100507.61421319797</v>
      </c>
      <c r="L108" s="13">
        <f t="shared" si="11"/>
        <v>-47715.736040609132</v>
      </c>
      <c r="M108" s="14">
        <f t="shared" si="12"/>
        <v>507.61421319797228</v>
      </c>
    </row>
    <row r="109" spans="1:13" x14ac:dyDescent="0.3">
      <c r="A109" s="5" t="s">
        <v>216</v>
      </c>
      <c r="B109" s="6" t="s">
        <v>217</v>
      </c>
      <c r="C109" s="18">
        <v>359</v>
      </c>
      <c r="D109" s="8">
        <v>684</v>
      </c>
      <c r="E109" s="8">
        <v>635</v>
      </c>
      <c r="F109" s="13">
        <v>100000</v>
      </c>
      <c r="G109" s="20">
        <f t="shared" si="13"/>
        <v>146.19883040935673</v>
      </c>
      <c r="H109" s="23">
        <f t="shared" si="7"/>
        <v>-0.47514619883040937</v>
      </c>
      <c r="I109" s="22">
        <f t="shared" si="8"/>
        <v>-7.1637426900584791E-2</v>
      </c>
      <c r="J109" s="13">
        <f t="shared" si="9"/>
        <v>52485.380116959066</v>
      </c>
      <c r="K109" s="14">
        <f t="shared" si="10"/>
        <v>92836.257309941531</v>
      </c>
      <c r="L109" s="13">
        <f t="shared" si="11"/>
        <v>-47514.619883040934</v>
      </c>
      <c r="M109" s="14">
        <f t="shared" si="12"/>
        <v>-7163.7426900584687</v>
      </c>
    </row>
    <row r="110" spans="1:13" x14ac:dyDescent="0.3">
      <c r="A110" s="5" t="s">
        <v>218</v>
      </c>
      <c r="B110" s="6" t="s">
        <v>219</v>
      </c>
      <c r="C110" s="18">
        <v>403</v>
      </c>
      <c r="D110" s="8">
        <v>231</v>
      </c>
      <c r="E110" s="8">
        <v>224</v>
      </c>
      <c r="F110" s="13">
        <v>100000</v>
      </c>
      <c r="G110" s="20">
        <f t="shared" si="13"/>
        <v>432.90043290043292</v>
      </c>
      <c r="H110" s="23">
        <f t="shared" si="7"/>
        <v>0.74458874458874458</v>
      </c>
      <c r="I110" s="22">
        <f t="shared" si="8"/>
        <v>-3.0303030303030304E-2</v>
      </c>
      <c r="J110" s="13">
        <f t="shared" si="9"/>
        <v>174458.87445887446</v>
      </c>
      <c r="K110" s="14">
        <f t="shared" si="10"/>
        <v>96969.696969696975</v>
      </c>
      <c r="L110" s="13">
        <f t="shared" si="11"/>
        <v>74458.874458874459</v>
      </c>
      <c r="M110" s="14">
        <f t="shared" si="12"/>
        <v>-3030.3030303030246</v>
      </c>
    </row>
    <row r="111" spans="1:13" x14ac:dyDescent="0.3">
      <c r="A111" s="5" t="s">
        <v>220</v>
      </c>
      <c r="B111" s="6" t="s">
        <v>221</v>
      </c>
      <c r="C111" s="18">
        <v>935</v>
      </c>
      <c r="D111" s="8">
        <v>1327.5</v>
      </c>
      <c r="E111" s="8">
        <v>1190</v>
      </c>
      <c r="F111" s="13">
        <v>100000</v>
      </c>
      <c r="G111" s="20">
        <f t="shared" si="13"/>
        <v>75.329566854990588</v>
      </c>
      <c r="H111" s="23">
        <f t="shared" si="7"/>
        <v>-0.29566854990583802</v>
      </c>
      <c r="I111" s="22">
        <f t="shared" si="8"/>
        <v>-0.10357815442561205</v>
      </c>
      <c r="J111" s="13">
        <f t="shared" si="9"/>
        <v>70433.145009416199</v>
      </c>
      <c r="K111" s="14">
        <f t="shared" si="10"/>
        <v>89642.184557438799</v>
      </c>
      <c r="L111" s="13">
        <f t="shared" si="11"/>
        <v>-29566.854990583801</v>
      </c>
      <c r="M111" s="14">
        <f t="shared" si="12"/>
        <v>-10357.815442561201</v>
      </c>
    </row>
    <row r="112" spans="1:13" x14ac:dyDescent="0.3">
      <c r="A112" s="5" t="s">
        <v>222</v>
      </c>
      <c r="B112" s="6" t="s">
        <v>223</v>
      </c>
      <c r="C112" s="18">
        <v>48350</v>
      </c>
      <c r="D112" s="8">
        <v>77690</v>
      </c>
      <c r="E112" s="8">
        <v>80300</v>
      </c>
      <c r="F112" s="13">
        <v>100000</v>
      </c>
      <c r="G112" s="20">
        <f t="shared" si="13"/>
        <v>1.2871669455528383</v>
      </c>
      <c r="H112" s="23">
        <f t="shared" si="7"/>
        <v>-0.37765478182520273</v>
      </c>
      <c r="I112" s="22">
        <f t="shared" si="8"/>
        <v>3.3595057278929079E-2</v>
      </c>
      <c r="J112" s="13">
        <f t="shared" si="9"/>
        <v>62234.521817479734</v>
      </c>
      <c r="K112" s="14">
        <f t="shared" si="10"/>
        <v>103359.50572789292</v>
      </c>
      <c r="L112" s="13">
        <f t="shared" si="11"/>
        <v>-37765.478182520266</v>
      </c>
      <c r="M112" s="14">
        <f t="shared" si="12"/>
        <v>3359.5057278929162</v>
      </c>
    </row>
    <row r="113" spans="1:13" x14ac:dyDescent="0.3">
      <c r="A113" s="5" t="s">
        <v>224</v>
      </c>
      <c r="B113" s="6" t="s">
        <v>225</v>
      </c>
      <c r="C113" s="18">
        <v>982</v>
      </c>
      <c r="D113" s="8">
        <v>570</v>
      </c>
      <c r="E113" s="8">
        <v>250</v>
      </c>
      <c r="F113" s="13">
        <v>100000</v>
      </c>
      <c r="G113" s="20">
        <f t="shared" si="13"/>
        <v>175.43859649122808</v>
      </c>
      <c r="H113" s="23">
        <f t="shared" si="7"/>
        <v>0.72280701754385968</v>
      </c>
      <c r="I113" s="22">
        <f t="shared" si="8"/>
        <v>-0.56140350877192979</v>
      </c>
      <c r="J113" s="13">
        <f t="shared" si="9"/>
        <v>172280.70175438598</v>
      </c>
      <c r="K113" s="14">
        <f t="shared" si="10"/>
        <v>43859.649122807023</v>
      </c>
      <c r="L113" s="13">
        <f t="shared" si="11"/>
        <v>72280.701754385984</v>
      </c>
      <c r="M113" s="14">
        <f t="shared" si="12"/>
        <v>-56140.350877192977</v>
      </c>
    </row>
    <row r="114" spans="1:13" ht="17.25" thickBot="1" x14ac:dyDescent="0.35">
      <c r="A114" s="10" t="s">
        <v>226</v>
      </c>
      <c r="B114" s="11" t="s">
        <v>227</v>
      </c>
      <c r="C114" s="19">
        <v>99.9</v>
      </c>
      <c r="D114" s="12">
        <v>60.8</v>
      </c>
      <c r="E114" s="12">
        <v>39.299999999999997</v>
      </c>
      <c r="F114" s="15">
        <v>100000</v>
      </c>
      <c r="G114" s="21">
        <f t="shared" si="13"/>
        <v>1644.7368421052631</v>
      </c>
      <c r="H114" s="24">
        <f t="shared" si="7"/>
        <v>0.64309210526315808</v>
      </c>
      <c r="I114" s="25">
        <f t="shared" si="8"/>
        <v>-0.35361842105263158</v>
      </c>
      <c r="J114" s="15">
        <f t="shared" si="9"/>
        <v>164309.21052631579</v>
      </c>
      <c r="K114" s="16">
        <f t="shared" si="10"/>
        <v>64638.157894736833</v>
      </c>
      <c r="L114" s="15">
        <f t="shared" si="11"/>
        <v>64309.210526315786</v>
      </c>
      <c r="M114" s="16">
        <f t="shared" si="12"/>
        <v>-35361.842105263167</v>
      </c>
    </row>
    <row r="115" spans="1:13" x14ac:dyDescent="0.3">
      <c r="F115" s="8">
        <f>SUM(F2:F114)</f>
        <v>11300000</v>
      </c>
      <c r="G115" s="8"/>
      <c r="H115" s="8"/>
      <c r="I115" s="8"/>
      <c r="J115" s="8">
        <f>SUM(J2:J114)</f>
        <v>12455455.994242676</v>
      </c>
      <c r="K115" s="8">
        <f>SUM(K2:K114)</f>
        <v>9578758.1829100642</v>
      </c>
      <c r="L115" s="8">
        <f>SUM(L2:L114)</f>
        <v>2555455.9942426756</v>
      </c>
      <c r="M115" s="8">
        <f>SUM(M2:M114)</f>
        <v>-321241.8170899353</v>
      </c>
    </row>
    <row r="116" spans="1:13" x14ac:dyDescent="0.3">
      <c r="L116" s="8">
        <f>J115-F115</f>
        <v>1155455.9942426756</v>
      </c>
    </row>
    <row r="117" spans="1:13" x14ac:dyDescent="0.3">
      <c r="L117" s="4" t="s">
        <v>239</v>
      </c>
    </row>
    <row r="118" spans="1:13" x14ac:dyDescent="0.3">
      <c r="L118" s="28">
        <f>L115-L116</f>
        <v>1400000</v>
      </c>
    </row>
    <row r="119" spans="1:13" x14ac:dyDescent="0.3">
      <c r="L119" s="4" t="s">
        <v>240</v>
      </c>
    </row>
    <row r="120" spans="1:13" x14ac:dyDescent="0.3">
      <c r="L120" s="4" t="s">
        <v>241</v>
      </c>
    </row>
  </sheetData>
  <phoneticPr fontId="2" type="noConversion"/>
  <conditionalFormatting sqref="H2:H114 J2:J114 L2:L114">
    <cfRule type="expression" dxfId="3" priority="1">
      <formula>$H2 &lt; 0</formula>
    </cfRule>
    <cfRule type="expression" dxfId="2" priority="4">
      <formula>$H2 &gt; 0</formula>
    </cfRule>
  </conditionalFormatting>
  <conditionalFormatting sqref="I2:I114 K2:K114 M2:M114">
    <cfRule type="expression" dxfId="1" priority="2">
      <formula>$I2 &lt; 0</formula>
    </cfRule>
    <cfRule type="expression" dxfId="0" priority="3">
      <formula>$I2 &gt;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C8BC-0904-436D-9975-FD26C5330509}">
  <dimension ref="A1:M114"/>
  <sheetViews>
    <sheetView topLeftCell="A83" workbookViewId="0">
      <selection activeCell="A2" sqref="A2:M114"/>
    </sheetView>
  </sheetViews>
  <sheetFormatPr defaultRowHeight="16.5" x14ac:dyDescent="0.3"/>
  <cols>
    <col min="1" max="1" width="13.5" style="4" bestFit="1" customWidth="1"/>
    <col min="2" max="2" width="23.5" style="4" bestFit="1" customWidth="1"/>
    <col min="3" max="3" width="18" style="4" bestFit="1" customWidth="1"/>
    <col min="4" max="5" width="20.5" style="4" bestFit="1" customWidth="1"/>
    <col min="6" max="6" width="17.5" style="9" bestFit="1" customWidth="1"/>
    <col min="7" max="7" width="15" style="9" customWidth="1"/>
    <col min="8" max="9" width="14.625" style="4" bestFit="1" customWidth="1"/>
    <col min="10" max="10" width="16.25" style="4" bestFit="1" customWidth="1"/>
    <col min="11" max="11" width="17.5" style="4" bestFit="1" customWidth="1"/>
    <col min="12" max="12" width="17" style="4" bestFit="1" customWidth="1"/>
    <col min="13" max="13" width="15" style="4" bestFit="1" customWidth="1"/>
    <col min="14" max="16384" width="9" style="4"/>
  </cols>
  <sheetData>
    <row r="1" spans="1:13" s="7" customFormat="1" ht="17.25" thickBot="1" x14ac:dyDescent="0.35">
      <c r="A1" s="1" t="s">
        <v>0</v>
      </c>
      <c r="B1" s="2" t="s">
        <v>1</v>
      </c>
      <c r="C1" s="17" t="s">
        <v>228</v>
      </c>
      <c r="D1" s="3" t="s">
        <v>229</v>
      </c>
      <c r="E1" s="3" t="s">
        <v>230</v>
      </c>
      <c r="F1" s="1" t="s">
        <v>234</v>
      </c>
      <c r="G1" s="2" t="s">
        <v>233</v>
      </c>
      <c r="H1" s="1" t="s">
        <v>231</v>
      </c>
      <c r="I1" s="2" t="s">
        <v>232</v>
      </c>
      <c r="J1" s="3" t="s">
        <v>237</v>
      </c>
      <c r="K1" s="2" t="s">
        <v>238</v>
      </c>
      <c r="L1" s="1" t="s">
        <v>235</v>
      </c>
      <c r="M1" s="2" t="s">
        <v>236</v>
      </c>
    </row>
    <row r="2" spans="1:13" x14ac:dyDescent="0.3">
      <c r="A2" s="5" t="s">
        <v>2</v>
      </c>
      <c r="B2" s="6" t="s">
        <v>3</v>
      </c>
      <c r="C2" s="18">
        <v>2965</v>
      </c>
      <c r="D2" s="8">
        <v>4765</v>
      </c>
      <c r="E2" s="8">
        <v>4870</v>
      </c>
      <c r="F2" s="13">
        <v>100000</v>
      </c>
      <c r="G2" s="20">
        <f>IFERROR(F2 / D2,0)</f>
        <v>20.986358866736619</v>
      </c>
      <c r="H2" s="23">
        <f>IFERROR((C2 - D2) / D2, 0)</f>
        <v>-0.3777544596012592</v>
      </c>
      <c r="I2" s="22">
        <f>IFERROR((E2 - D2) / D2, 0)</f>
        <v>2.2035676810073453E-2</v>
      </c>
      <c r="J2" s="13">
        <f>G2 * C2</f>
        <v>62224.554039874078</v>
      </c>
      <c r="K2" s="14">
        <f>G2 * E2</f>
        <v>102203.56768100733</v>
      </c>
      <c r="L2" s="26">
        <f>IF(G2 = 0, 0, J2 - F2)</f>
        <v>-37775.445960125922</v>
      </c>
      <c r="M2" s="27">
        <f>IF(G2 = 0, 0, K2 - F2)</f>
        <v>2203.5676810073346</v>
      </c>
    </row>
    <row r="3" spans="1:13" x14ac:dyDescent="0.3">
      <c r="A3" s="5" t="s">
        <v>4</v>
      </c>
      <c r="B3" s="6" t="s">
        <v>5</v>
      </c>
      <c r="C3" s="18">
        <v>5645</v>
      </c>
      <c r="D3" s="8">
        <v>6110</v>
      </c>
      <c r="E3" s="8">
        <v>5820</v>
      </c>
      <c r="F3" s="13">
        <v>100000</v>
      </c>
      <c r="G3" s="20">
        <f>IFERROR(F3 / D3,0)</f>
        <v>16.366612111292962</v>
      </c>
      <c r="H3" s="23">
        <f t="shared" ref="H3:H66" si="0">IFERROR((C3 - D3) / D3, 0)</f>
        <v>-7.6104746317512281E-2</v>
      </c>
      <c r="I3" s="22">
        <f t="shared" ref="I3:I66" si="1">IFERROR((E3 - D3) / D3, 0)</f>
        <v>-4.7463175122749592E-2</v>
      </c>
      <c r="J3" s="13">
        <f t="shared" ref="J3:J66" si="2">G3 * C3</f>
        <v>92389.525368248767</v>
      </c>
      <c r="K3" s="14">
        <f t="shared" ref="K3:K66" si="3">G3 * E3</f>
        <v>95253.682487725047</v>
      </c>
      <c r="L3" s="13">
        <f t="shared" ref="L3:L66" si="4">IF(G3 = 0, 0, J3 - F3)</f>
        <v>-7610.4746317512327</v>
      </c>
      <c r="M3" s="14">
        <f t="shared" ref="M3:M66" si="5">IF(G3 = 0, 0, K3 - F3)</f>
        <v>-4746.3175122749526</v>
      </c>
    </row>
    <row r="4" spans="1:13" x14ac:dyDescent="0.3">
      <c r="A4" s="5" t="s">
        <v>6</v>
      </c>
      <c r="B4" s="6" t="s">
        <v>7</v>
      </c>
      <c r="C4" s="18">
        <v>36200</v>
      </c>
      <c r="D4" s="8">
        <v>68230</v>
      </c>
      <c r="E4" s="8">
        <v>69780</v>
      </c>
      <c r="F4" s="13">
        <v>100000</v>
      </c>
      <c r="G4" s="20">
        <f t="shared" ref="G4:G67" si="6">IFERROR(F4 / D4,0)</f>
        <v>1.4656309541257511</v>
      </c>
      <c r="H4" s="23">
        <f t="shared" si="0"/>
        <v>-0.46944159460647811</v>
      </c>
      <c r="I4" s="22">
        <f t="shared" si="1"/>
        <v>2.2717279788949142E-2</v>
      </c>
      <c r="J4" s="13">
        <f t="shared" si="2"/>
        <v>53055.84053935219</v>
      </c>
      <c r="K4" s="14">
        <f t="shared" si="3"/>
        <v>102271.72797889491</v>
      </c>
      <c r="L4" s="13">
        <f t="shared" si="4"/>
        <v>-46944.15946064781</v>
      </c>
      <c r="M4" s="14">
        <f t="shared" si="5"/>
        <v>2271.727978894909</v>
      </c>
    </row>
    <row r="5" spans="1:13" x14ac:dyDescent="0.3">
      <c r="A5" s="5" t="s">
        <v>8</v>
      </c>
      <c r="B5" s="6" t="s">
        <v>9</v>
      </c>
      <c r="C5" s="18">
        <v>2035</v>
      </c>
      <c r="D5" s="8"/>
      <c r="E5" s="8"/>
      <c r="F5" s="13">
        <v>100000</v>
      </c>
      <c r="G5" s="20">
        <f t="shared" si="6"/>
        <v>0</v>
      </c>
      <c r="H5" s="23">
        <f t="shared" si="0"/>
        <v>0</v>
      </c>
      <c r="I5" s="22">
        <f t="shared" si="1"/>
        <v>0</v>
      </c>
      <c r="J5" s="13">
        <f t="shared" si="2"/>
        <v>0</v>
      </c>
      <c r="K5" s="14">
        <f t="shared" si="3"/>
        <v>0</v>
      </c>
      <c r="L5" s="13">
        <f t="shared" si="4"/>
        <v>0</v>
      </c>
      <c r="M5" s="14">
        <f t="shared" si="5"/>
        <v>0</v>
      </c>
    </row>
    <row r="6" spans="1:13" x14ac:dyDescent="0.3">
      <c r="A6" s="5" t="s">
        <v>10</v>
      </c>
      <c r="B6" s="6" t="s">
        <v>11</v>
      </c>
      <c r="C6" s="18">
        <v>41470</v>
      </c>
      <c r="D6" s="8">
        <v>21890</v>
      </c>
      <c r="E6" s="8">
        <v>20000</v>
      </c>
      <c r="F6" s="13">
        <v>100000</v>
      </c>
      <c r="G6" s="20">
        <f t="shared" si="6"/>
        <v>4.5682960255824581</v>
      </c>
      <c r="H6" s="23">
        <f t="shared" si="0"/>
        <v>0.89447236180904521</v>
      </c>
      <c r="I6" s="22">
        <f t="shared" si="1"/>
        <v>-8.6340794883508445E-2</v>
      </c>
      <c r="J6" s="13">
        <f t="shared" si="2"/>
        <v>189447.23618090453</v>
      </c>
      <c r="K6" s="14">
        <f t="shared" si="3"/>
        <v>91365.920511649165</v>
      </c>
      <c r="L6" s="13">
        <f t="shared" si="4"/>
        <v>89447.236180904525</v>
      </c>
      <c r="M6" s="14">
        <f t="shared" si="5"/>
        <v>-8634.0794883508352</v>
      </c>
    </row>
    <row r="7" spans="1:13" x14ac:dyDescent="0.3">
      <c r="A7" s="5" t="s">
        <v>12</v>
      </c>
      <c r="B7" s="6" t="s">
        <v>13</v>
      </c>
      <c r="C7" s="18">
        <v>1845</v>
      </c>
      <c r="D7" s="8">
        <v>2340</v>
      </c>
      <c r="E7" s="8">
        <v>2430</v>
      </c>
      <c r="F7" s="13">
        <v>100000</v>
      </c>
      <c r="G7" s="20">
        <f t="shared" si="6"/>
        <v>42.735042735042732</v>
      </c>
      <c r="H7" s="23">
        <f t="shared" si="0"/>
        <v>-0.21153846153846154</v>
      </c>
      <c r="I7" s="22">
        <f t="shared" si="1"/>
        <v>3.8461538461538464E-2</v>
      </c>
      <c r="J7" s="13">
        <f t="shared" si="2"/>
        <v>78846.153846153844</v>
      </c>
      <c r="K7" s="14">
        <f t="shared" si="3"/>
        <v>103846.15384615384</v>
      </c>
      <c r="L7" s="13">
        <f t="shared" si="4"/>
        <v>-21153.846153846156</v>
      </c>
      <c r="M7" s="14">
        <f t="shared" si="5"/>
        <v>3846.1538461538439</v>
      </c>
    </row>
    <row r="8" spans="1:13" x14ac:dyDescent="0.3">
      <c r="A8" s="5" t="s">
        <v>14</v>
      </c>
      <c r="B8" s="6" t="s">
        <v>15</v>
      </c>
      <c r="C8" s="18">
        <v>200600</v>
      </c>
      <c r="D8" s="8"/>
      <c r="E8" s="8"/>
      <c r="F8" s="13">
        <v>100000</v>
      </c>
      <c r="G8" s="20">
        <f t="shared" si="6"/>
        <v>0</v>
      </c>
      <c r="H8" s="23">
        <f t="shared" si="0"/>
        <v>0</v>
      </c>
      <c r="I8" s="22">
        <f t="shared" si="1"/>
        <v>0</v>
      </c>
      <c r="J8" s="13">
        <f t="shared" si="2"/>
        <v>0</v>
      </c>
      <c r="K8" s="14">
        <f t="shared" si="3"/>
        <v>0</v>
      </c>
      <c r="L8" s="13">
        <f t="shared" si="4"/>
        <v>0</v>
      </c>
      <c r="M8" s="14">
        <f t="shared" si="5"/>
        <v>0</v>
      </c>
    </row>
    <row r="9" spans="1:13" x14ac:dyDescent="0.3">
      <c r="A9" s="5" t="s">
        <v>16</v>
      </c>
      <c r="B9" s="6" t="s">
        <v>17</v>
      </c>
      <c r="C9" s="18">
        <v>35870</v>
      </c>
      <c r="D9" s="8">
        <v>16590</v>
      </c>
      <c r="E9" s="8">
        <v>15140</v>
      </c>
      <c r="F9" s="13">
        <v>100000</v>
      </c>
      <c r="G9" s="20">
        <f t="shared" si="6"/>
        <v>6.0277275467148881</v>
      </c>
      <c r="H9" s="23">
        <f t="shared" si="0"/>
        <v>1.1621458710066306</v>
      </c>
      <c r="I9" s="22">
        <f t="shared" si="1"/>
        <v>-8.7402049427365888E-2</v>
      </c>
      <c r="J9" s="13">
        <f t="shared" si="2"/>
        <v>216214.58710066305</v>
      </c>
      <c r="K9" s="14">
        <f t="shared" si="3"/>
        <v>91259.7950572634</v>
      </c>
      <c r="L9" s="13">
        <f t="shared" si="4"/>
        <v>116214.58710066305</v>
      </c>
      <c r="M9" s="14">
        <f t="shared" si="5"/>
        <v>-8740.2049427366001</v>
      </c>
    </row>
    <row r="10" spans="1:13" x14ac:dyDescent="0.3">
      <c r="A10" s="5" t="s">
        <v>18</v>
      </c>
      <c r="B10" s="6" t="s">
        <v>19</v>
      </c>
      <c r="C10" s="18">
        <v>106900</v>
      </c>
      <c r="D10" s="8"/>
      <c r="E10" s="8"/>
      <c r="F10" s="13">
        <v>100000</v>
      </c>
      <c r="G10" s="20">
        <f t="shared" si="6"/>
        <v>0</v>
      </c>
      <c r="H10" s="23">
        <f t="shared" si="0"/>
        <v>0</v>
      </c>
      <c r="I10" s="22">
        <f t="shared" si="1"/>
        <v>0</v>
      </c>
      <c r="J10" s="13">
        <f t="shared" si="2"/>
        <v>0</v>
      </c>
      <c r="K10" s="14">
        <f t="shared" si="3"/>
        <v>0</v>
      </c>
      <c r="L10" s="13">
        <f t="shared" si="4"/>
        <v>0</v>
      </c>
      <c r="M10" s="14">
        <f t="shared" si="5"/>
        <v>0</v>
      </c>
    </row>
    <row r="11" spans="1:13" x14ac:dyDescent="0.3">
      <c r="A11" s="5" t="s">
        <v>20</v>
      </c>
      <c r="B11" s="6" t="s">
        <v>21</v>
      </c>
      <c r="C11" s="18">
        <v>380150</v>
      </c>
      <c r="D11" s="8">
        <v>714700</v>
      </c>
      <c r="E11" s="8">
        <v>690100</v>
      </c>
      <c r="F11" s="13">
        <v>100000</v>
      </c>
      <c r="G11" s="20">
        <f t="shared" si="6"/>
        <v>0.13991884706870014</v>
      </c>
      <c r="H11" s="23">
        <f t="shared" si="0"/>
        <v>-0.46809850286833637</v>
      </c>
      <c r="I11" s="22">
        <f t="shared" si="1"/>
        <v>-3.4420036378900239E-2</v>
      </c>
      <c r="J11" s="13">
        <f t="shared" si="2"/>
        <v>53190.149713166356</v>
      </c>
      <c r="K11" s="14">
        <f t="shared" si="3"/>
        <v>96557.996362109974</v>
      </c>
      <c r="L11" s="13">
        <f t="shared" si="4"/>
        <v>-46809.850286833644</v>
      </c>
      <c r="M11" s="14">
        <f t="shared" si="5"/>
        <v>-3442.0036378900259</v>
      </c>
    </row>
    <row r="12" spans="1:13" x14ac:dyDescent="0.3">
      <c r="A12" s="5" t="s">
        <v>22</v>
      </c>
      <c r="B12" s="6" t="s">
        <v>23</v>
      </c>
      <c r="C12" s="18">
        <v>1040</v>
      </c>
      <c r="D12" s="8">
        <v>943</v>
      </c>
      <c r="E12" s="8">
        <v>974</v>
      </c>
      <c r="F12" s="13">
        <v>100000</v>
      </c>
      <c r="G12" s="20">
        <f t="shared" si="6"/>
        <v>106.04453870625663</v>
      </c>
      <c r="H12" s="23">
        <f t="shared" si="0"/>
        <v>0.10286320254506894</v>
      </c>
      <c r="I12" s="22">
        <f t="shared" si="1"/>
        <v>3.2873806998939555E-2</v>
      </c>
      <c r="J12" s="13">
        <f t="shared" si="2"/>
        <v>110286.32025450689</v>
      </c>
      <c r="K12" s="14">
        <f t="shared" si="3"/>
        <v>103287.38069989395</v>
      </c>
      <c r="L12" s="13">
        <f t="shared" si="4"/>
        <v>10286.320254506893</v>
      </c>
      <c r="M12" s="14">
        <f t="shared" si="5"/>
        <v>3287.3806998939544</v>
      </c>
    </row>
    <row r="13" spans="1:13" x14ac:dyDescent="0.3">
      <c r="A13" s="5" t="s">
        <v>24</v>
      </c>
      <c r="B13" s="6" t="s">
        <v>25</v>
      </c>
      <c r="C13" s="18">
        <v>3910</v>
      </c>
      <c r="D13" s="8">
        <v>3995</v>
      </c>
      <c r="E13" s="8">
        <v>3770</v>
      </c>
      <c r="F13" s="13">
        <v>100000</v>
      </c>
      <c r="G13" s="20">
        <f t="shared" si="6"/>
        <v>25.031289111389235</v>
      </c>
      <c r="H13" s="23">
        <f t="shared" si="0"/>
        <v>-2.1276595744680851E-2</v>
      </c>
      <c r="I13" s="22">
        <f t="shared" si="1"/>
        <v>-5.6320400500625784E-2</v>
      </c>
      <c r="J13" s="13">
        <f t="shared" si="2"/>
        <v>97872.340425531904</v>
      </c>
      <c r="K13" s="14">
        <f t="shared" si="3"/>
        <v>94367.959949937416</v>
      </c>
      <c r="L13" s="13">
        <f t="shared" si="4"/>
        <v>-2127.6595744680963</v>
      </c>
      <c r="M13" s="14">
        <f t="shared" si="5"/>
        <v>-5632.0400500625838</v>
      </c>
    </row>
    <row r="14" spans="1:13" x14ac:dyDescent="0.3">
      <c r="A14" s="5" t="s">
        <v>26</v>
      </c>
      <c r="B14" s="6" t="s">
        <v>27</v>
      </c>
      <c r="C14" s="18">
        <v>1055</v>
      </c>
      <c r="D14" s="8">
        <v>1975</v>
      </c>
      <c r="E14" s="8">
        <v>2030</v>
      </c>
      <c r="F14" s="13">
        <v>100000</v>
      </c>
      <c r="G14" s="20">
        <f t="shared" si="6"/>
        <v>50.632911392405063</v>
      </c>
      <c r="H14" s="23">
        <f t="shared" si="0"/>
        <v>-0.46582278481012657</v>
      </c>
      <c r="I14" s="22">
        <f t="shared" si="1"/>
        <v>2.7848101265822784E-2</v>
      </c>
      <c r="J14" s="13">
        <f t="shared" si="2"/>
        <v>53417.721518987339</v>
      </c>
      <c r="K14" s="14">
        <f t="shared" si="3"/>
        <v>102784.81012658228</v>
      </c>
      <c r="L14" s="13">
        <f t="shared" si="4"/>
        <v>-46582.278481012661</v>
      </c>
      <c r="M14" s="14">
        <f t="shared" si="5"/>
        <v>2784.810126582277</v>
      </c>
    </row>
    <row r="15" spans="1:13" x14ac:dyDescent="0.3">
      <c r="A15" s="5" t="s">
        <v>28</v>
      </c>
      <c r="B15" s="6" t="s">
        <v>29</v>
      </c>
      <c r="C15" s="18">
        <v>37390</v>
      </c>
      <c r="D15" s="8">
        <v>68300</v>
      </c>
      <c r="E15" s="8">
        <v>64750</v>
      </c>
      <c r="F15" s="13">
        <v>100000</v>
      </c>
      <c r="G15" s="20">
        <f t="shared" si="6"/>
        <v>1.4641288433382138</v>
      </c>
      <c r="H15" s="23">
        <f t="shared" si="0"/>
        <v>-0.45256222547584185</v>
      </c>
      <c r="I15" s="22">
        <f t="shared" si="1"/>
        <v>-5.197657393850659E-2</v>
      </c>
      <c r="J15" s="13">
        <f t="shared" si="2"/>
        <v>54743.777452415816</v>
      </c>
      <c r="K15" s="14">
        <f t="shared" si="3"/>
        <v>94802.342606149337</v>
      </c>
      <c r="L15" s="13">
        <f t="shared" si="4"/>
        <v>-45256.222547584184</v>
      </c>
      <c r="M15" s="14">
        <f t="shared" si="5"/>
        <v>-5197.6573938506626</v>
      </c>
    </row>
    <row r="16" spans="1:13" x14ac:dyDescent="0.3">
      <c r="A16" s="5" t="s">
        <v>30</v>
      </c>
      <c r="B16" s="6" t="s">
        <v>31</v>
      </c>
      <c r="C16" s="18">
        <v>1850</v>
      </c>
      <c r="D16" s="8"/>
      <c r="E16" s="8"/>
      <c r="F16" s="13">
        <v>100000</v>
      </c>
      <c r="G16" s="20">
        <f t="shared" si="6"/>
        <v>0</v>
      </c>
      <c r="H16" s="23">
        <f t="shared" si="0"/>
        <v>0</v>
      </c>
      <c r="I16" s="22">
        <f t="shared" si="1"/>
        <v>0</v>
      </c>
      <c r="J16" s="13">
        <f t="shared" si="2"/>
        <v>0</v>
      </c>
      <c r="K16" s="14">
        <f t="shared" si="3"/>
        <v>0</v>
      </c>
      <c r="L16" s="13">
        <f t="shared" si="4"/>
        <v>0</v>
      </c>
      <c r="M16" s="14">
        <f t="shared" si="5"/>
        <v>0</v>
      </c>
    </row>
    <row r="17" spans="1:13" x14ac:dyDescent="0.3">
      <c r="A17" s="5" t="s">
        <v>32</v>
      </c>
      <c r="B17" s="6" t="s">
        <v>33</v>
      </c>
      <c r="C17" s="18">
        <v>13.9</v>
      </c>
      <c r="D17" s="8">
        <v>11.9</v>
      </c>
      <c r="E17" s="8">
        <v>12.6</v>
      </c>
      <c r="F17" s="13">
        <v>100000</v>
      </c>
      <c r="G17" s="20">
        <f t="shared" si="6"/>
        <v>8403.3613445378141</v>
      </c>
      <c r="H17" s="23">
        <f t="shared" si="0"/>
        <v>0.16806722689075629</v>
      </c>
      <c r="I17" s="22">
        <f t="shared" si="1"/>
        <v>5.8823529411764643E-2</v>
      </c>
      <c r="J17" s="13">
        <f t="shared" si="2"/>
        <v>116806.72268907561</v>
      </c>
      <c r="K17" s="14">
        <f t="shared" si="3"/>
        <v>105882.35294117646</v>
      </c>
      <c r="L17" s="13">
        <f t="shared" si="4"/>
        <v>16806.722689075614</v>
      </c>
      <c r="M17" s="14">
        <f t="shared" si="5"/>
        <v>5882.3529411764612</v>
      </c>
    </row>
    <row r="18" spans="1:13" x14ac:dyDescent="0.3">
      <c r="A18" s="5" t="s">
        <v>34</v>
      </c>
      <c r="B18" s="6" t="s">
        <v>35</v>
      </c>
      <c r="C18" s="18">
        <v>98860</v>
      </c>
      <c r="D18" s="8">
        <v>480300</v>
      </c>
      <c r="E18" s="8">
        <v>506500</v>
      </c>
      <c r="F18" s="13">
        <v>100000</v>
      </c>
      <c r="G18" s="20">
        <f t="shared" si="6"/>
        <v>0.20820320632937747</v>
      </c>
      <c r="H18" s="23">
        <f t="shared" si="0"/>
        <v>-0.7941703102227774</v>
      </c>
      <c r="I18" s="22">
        <f t="shared" si="1"/>
        <v>5.4549240058296901E-2</v>
      </c>
      <c r="J18" s="13">
        <f t="shared" si="2"/>
        <v>20582.968977722256</v>
      </c>
      <c r="K18" s="14">
        <f t="shared" si="3"/>
        <v>105454.92400582969</v>
      </c>
      <c r="L18" s="13">
        <f t="shared" si="4"/>
        <v>-79417.031022277748</v>
      </c>
      <c r="M18" s="14">
        <f t="shared" si="5"/>
        <v>5454.9240058296855</v>
      </c>
    </row>
    <row r="19" spans="1:13" x14ac:dyDescent="0.3">
      <c r="A19" s="5" t="s">
        <v>36</v>
      </c>
      <c r="B19" s="6" t="s">
        <v>37</v>
      </c>
      <c r="C19" s="18">
        <v>7530</v>
      </c>
      <c r="D19" s="8">
        <v>32890</v>
      </c>
      <c r="E19" s="8">
        <v>33010</v>
      </c>
      <c r="F19" s="13">
        <v>100000</v>
      </c>
      <c r="G19" s="20">
        <f t="shared" si="6"/>
        <v>3.0404378230465188</v>
      </c>
      <c r="H19" s="23">
        <f t="shared" si="0"/>
        <v>-0.77105503192459712</v>
      </c>
      <c r="I19" s="22">
        <f t="shared" si="1"/>
        <v>3.6485253876558225E-3</v>
      </c>
      <c r="J19" s="13">
        <f t="shared" si="2"/>
        <v>22894.496807540287</v>
      </c>
      <c r="K19" s="14">
        <f t="shared" si="3"/>
        <v>100364.85253876558</v>
      </c>
      <c r="L19" s="13">
        <f t="shared" si="4"/>
        <v>-77105.503192459713</v>
      </c>
      <c r="M19" s="14">
        <f t="shared" si="5"/>
        <v>364.85253876558272</v>
      </c>
    </row>
    <row r="20" spans="1:13" x14ac:dyDescent="0.3">
      <c r="A20" s="5" t="s">
        <v>38</v>
      </c>
      <c r="B20" s="6" t="s">
        <v>39</v>
      </c>
      <c r="C20" s="18">
        <v>4540</v>
      </c>
      <c r="D20" s="8">
        <v>8700</v>
      </c>
      <c r="E20" s="8">
        <v>10100</v>
      </c>
      <c r="F20" s="13">
        <v>100000</v>
      </c>
      <c r="G20" s="20">
        <f t="shared" si="6"/>
        <v>11.494252873563218</v>
      </c>
      <c r="H20" s="23">
        <f t="shared" si="0"/>
        <v>-0.47816091954022988</v>
      </c>
      <c r="I20" s="22">
        <f t="shared" si="1"/>
        <v>0.16091954022988506</v>
      </c>
      <c r="J20" s="13">
        <f t="shared" si="2"/>
        <v>52183.908045977005</v>
      </c>
      <c r="K20" s="14">
        <f t="shared" si="3"/>
        <v>116091.9540229885</v>
      </c>
      <c r="L20" s="13">
        <f t="shared" si="4"/>
        <v>-47816.091954022995</v>
      </c>
      <c r="M20" s="14">
        <f t="shared" si="5"/>
        <v>16091.954022988502</v>
      </c>
    </row>
    <row r="21" spans="1:13" x14ac:dyDescent="0.3">
      <c r="A21" s="5" t="s">
        <v>40</v>
      </c>
      <c r="B21" s="6" t="s">
        <v>41</v>
      </c>
      <c r="C21" s="18">
        <v>4185</v>
      </c>
      <c r="D21" s="8">
        <v>7975</v>
      </c>
      <c r="E21" s="8">
        <v>7975</v>
      </c>
      <c r="F21" s="13">
        <v>100000</v>
      </c>
      <c r="G21" s="20">
        <f t="shared" si="6"/>
        <v>12.539184952978056</v>
      </c>
      <c r="H21" s="23">
        <f t="shared" si="0"/>
        <v>-0.47523510971786836</v>
      </c>
      <c r="I21" s="22">
        <f t="shared" si="1"/>
        <v>0</v>
      </c>
      <c r="J21" s="13">
        <f t="shared" si="2"/>
        <v>52476.489028213167</v>
      </c>
      <c r="K21" s="14">
        <f t="shared" si="3"/>
        <v>100000</v>
      </c>
      <c r="L21" s="13">
        <f t="shared" si="4"/>
        <v>-47523.510971786833</v>
      </c>
      <c r="M21" s="14">
        <f t="shared" si="5"/>
        <v>0</v>
      </c>
    </row>
    <row r="22" spans="1:13" x14ac:dyDescent="0.3">
      <c r="A22" s="5" t="s">
        <v>42</v>
      </c>
      <c r="B22" s="6" t="s">
        <v>43</v>
      </c>
      <c r="C22" s="18">
        <v>61</v>
      </c>
      <c r="D22" s="8">
        <v>119</v>
      </c>
      <c r="E22" s="8">
        <v>18</v>
      </c>
      <c r="F22" s="13">
        <v>100000</v>
      </c>
      <c r="G22" s="20">
        <f t="shared" si="6"/>
        <v>840.33613445378148</v>
      </c>
      <c r="H22" s="23">
        <f t="shared" si="0"/>
        <v>-0.48739495798319327</v>
      </c>
      <c r="I22" s="22">
        <f t="shared" si="1"/>
        <v>-0.84873949579831931</v>
      </c>
      <c r="J22" s="13">
        <f t="shared" si="2"/>
        <v>51260.504201680669</v>
      </c>
      <c r="K22" s="14">
        <f t="shared" si="3"/>
        <v>15126.050420168067</v>
      </c>
      <c r="L22" s="13">
        <f t="shared" si="4"/>
        <v>-48739.495798319331</v>
      </c>
      <c r="M22" s="14">
        <f t="shared" si="5"/>
        <v>-84873.94957983194</v>
      </c>
    </row>
    <row r="23" spans="1:13" x14ac:dyDescent="0.3">
      <c r="A23" s="5" t="s">
        <v>44</v>
      </c>
      <c r="B23" s="6" t="s">
        <v>45</v>
      </c>
      <c r="C23" s="18">
        <v>10</v>
      </c>
      <c r="D23" s="8">
        <v>14.2</v>
      </c>
      <c r="E23" s="8">
        <v>14.3</v>
      </c>
      <c r="F23" s="13">
        <v>100000</v>
      </c>
      <c r="G23" s="20">
        <f t="shared" si="6"/>
        <v>7042.2535211267605</v>
      </c>
      <c r="H23" s="23">
        <f t="shared" si="0"/>
        <v>-0.29577464788732388</v>
      </c>
      <c r="I23" s="22">
        <f t="shared" si="1"/>
        <v>7.0422535211268613E-3</v>
      </c>
      <c r="J23" s="13">
        <f t="shared" si="2"/>
        <v>70422.535211267605</v>
      </c>
      <c r="K23" s="14">
        <f t="shared" si="3"/>
        <v>100704.22535211268</v>
      </c>
      <c r="L23" s="13">
        <f t="shared" si="4"/>
        <v>-29577.464788732395</v>
      </c>
      <c r="M23" s="14">
        <f t="shared" si="5"/>
        <v>704.22535211268405</v>
      </c>
    </row>
    <row r="24" spans="1:13" x14ac:dyDescent="0.3">
      <c r="A24" s="5" t="s">
        <v>46</v>
      </c>
      <c r="B24" s="6" t="s">
        <v>47</v>
      </c>
      <c r="C24" s="18">
        <v>25920</v>
      </c>
      <c r="D24" s="8">
        <v>85570</v>
      </c>
      <c r="E24" s="8">
        <v>80850</v>
      </c>
      <c r="F24" s="13">
        <v>100000</v>
      </c>
      <c r="G24" s="20">
        <f t="shared" si="6"/>
        <v>1.168633867009466</v>
      </c>
      <c r="H24" s="23">
        <f t="shared" si="0"/>
        <v>-0.69709010167114638</v>
      </c>
      <c r="I24" s="22">
        <f t="shared" si="1"/>
        <v>-5.5159518522846791E-2</v>
      </c>
      <c r="J24" s="13">
        <f t="shared" si="2"/>
        <v>30290.98983288536</v>
      </c>
      <c r="K24" s="14">
        <f t="shared" si="3"/>
        <v>94484.048147715323</v>
      </c>
      <c r="L24" s="13">
        <f t="shared" si="4"/>
        <v>-69709.01016711464</v>
      </c>
      <c r="M24" s="14">
        <f t="shared" si="5"/>
        <v>-5515.9518522846774</v>
      </c>
    </row>
    <row r="25" spans="1:13" x14ac:dyDescent="0.3">
      <c r="A25" s="5" t="s">
        <v>48</v>
      </c>
      <c r="B25" s="6" t="s">
        <v>49</v>
      </c>
      <c r="C25" s="18">
        <v>52.1</v>
      </c>
      <c r="D25" s="8">
        <v>122</v>
      </c>
      <c r="E25" s="8">
        <v>121</v>
      </c>
      <c r="F25" s="13">
        <v>100000</v>
      </c>
      <c r="G25" s="20">
        <f t="shared" si="6"/>
        <v>819.67213114754099</v>
      </c>
      <c r="H25" s="23">
        <f t="shared" si="0"/>
        <v>-0.57295081967213124</v>
      </c>
      <c r="I25" s="22">
        <f t="shared" si="1"/>
        <v>-8.1967213114754103E-3</v>
      </c>
      <c r="J25" s="13">
        <f t="shared" si="2"/>
        <v>42704.918032786889</v>
      </c>
      <c r="K25" s="14">
        <f t="shared" si="3"/>
        <v>99180.327868852459</v>
      </c>
      <c r="L25" s="13">
        <f t="shared" si="4"/>
        <v>-57295.081967213111</v>
      </c>
      <c r="M25" s="14">
        <f t="shared" si="5"/>
        <v>-819.67213114754122</v>
      </c>
    </row>
    <row r="26" spans="1:13" x14ac:dyDescent="0.3">
      <c r="A26" s="5" t="s">
        <v>50</v>
      </c>
      <c r="B26" s="6" t="s">
        <v>51</v>
      </c>
      <c r="C26" s="18">
        <v>2620</v>
      </c>
      <c r="D26" s="8">
        <v>5860</v>
      </c>
      <c r="E26" s="8">
        <v>5630</v>
      </c>
      <c r="F26" s="13">
        <v>100000</v>
      </c>
      <c r="G26" s="20">
        <f t="shared" si="6"/>
        <v>17.064846416382252</v>
      </c>
      <c r="H26" s="23">
        <f t="shared" si="0"/>
        <v>-0.55290102389078499</v>
      </c>
      <c r="I26" s="22">
        <f t="shared" si="1"/>
        <v>-3.9249146757679182E-2</v>
      </c>
      <c r="J26" s="13">
        <f t="shared" si="2"/>
        <v>44709.8976109215</v>
      </c>
      <c r="K26" s="14">
        <f t="shared" si="3"/>
        <v>96075.085324232088</v>
      </c>
      <c r="L26" s="13">
        <f t="shared" si="4"/>
        <v>-55290.1023890785</v>
      </c>
      <c r="M26" s="14">
        <f t="shared" si="5"/>
        <v>-3924.9146757679118</v>
      </c>
    </row>
    <row r="27" spans="1:13" x14ac:dyDescent="0.3">
      <c r="A27" s="5" t="s">
        <v>52</v>
      </c>
      <c r="B27" s="6" t="s">
        <v>53</v>
      </c>
      <c r="C27" s="18">
        <v>110650</v>
      </c>
      <c r="D27" s="8"/>
      <c r="E27" s="8"/>
      <c r="F27" s="13">
        <v>100000</v>
      </c>
      <c r="G27" s="20">
        <f t="shared" si="6"/>
        <v>0</v>
      </c>
      <c r="H27" s="23">
        <f t="shared" si="0"/>
        <v>0</v>
      </c>
      <c r="I27" s="22">
        <f t="shared" si="1"/>
        <v>0</v>
      </c>
      <c r="J27" s="13">
        <f t="shared" si="2"/>
        <v>0</v>
      </c>
      <c r="K27" s="14">
        <f t="shared" si="3"/>
        <v>0</v>
      </c>
      <c r="L27" s="13">
        <f t="shared" si="4"/>
        <v>0</v>
      </c>
      <c r="M27" s="14">
        <f t="shared" si="5"/>
        <v>0</v>
      </c>
    </row>
    <row r="28" spans="1:13" x14ac:dyDescent="0.3">
      <c r="A28" s="5" t="s">
        <v>54</v>
      </c>
      <c r="B28" s="6" t="s">
        <v>55</v>
      </c>
      <c r="C28" s="18">
        <v>17.8</v>
      </c>
      <c r="D28" s="8">
        <v>36</v>
      </c>
      <c r="E28" s="8">
        <v>36.4</v>
      </c>
      <c r="F28" s="13">
        <v>100000</v>
      </c>
      <c r="G28" s="20">
        <f t="shared" si="6"/>
        <v>2777.7777777777778</v>
      </c>
      <c r="H28" s="23">
        <f t="shared" si="0"/>
        <v>-0.50555555555555554</v>
      </c>
      <c r="I28" s="22">
        <f t="shared" si="1"/>
        <v>1.1111111111111072E-2</v>
      </c>
      <c r="J28" s="13">
        <f t="shared" si="2"/>
        <v>49444.444444444445</v>
      </c>
      <c r="K28" s="14">
        <f t="shared" si="3"/>
        <v>101111.11111111111</v>
      </c>
      <c r="L28" s="13">
        <f t="shared" si="4"/>
        <v>-50555.555555555555</v>
      </c>
      <c r="M28" s="14">
        <f t="shared" si="5"/>
        <v>1111.1111111111095</v>
      </c>
    </row>
    <row r="29" spans="1:13" x14ac:dyDescent="0.3">
      <c r="A29" s="5" t="s">
        <v>56</v>
      </c>
      <c r="B29" s="6" t="s">
        <v>57</v>
      </c>
      <c r="C29" s="18">
        <v>928</v>
      </c>
      <c r="D29" s="8"/>
      <c r="E29" s="8"/>
      <c r="F29" s="13">
        <v>100000</v>
      </c>
      <c r="G29" s="20">
        <f t="shared" si="6"/>
        <v>0</v>
      </c>
      <c r="H29" s="23">
        <f t="shared" si="0"/>
        <v>0</v>
      </c>
      <c r="I29" s="22">
        <f t="shared" si="1"/>
        <v>0</v>
      </c>
      <c r="J29" s="13">
        <f t="shared" si="2"/>
        <v>0</v>
      </c>
      <c r="K29" s="14">
        <f t="shared" si="3"/>
        <v>0</v>
      </c>
      <c r="L29" s="13">
        <f t="shared" si="4"/>
        <v>0</v>
      </c>
      <c r="M29" s="14">
        <f t="shared" si="5"/>
        <v>0</v>
      </c>
    </row>
    <row r="30" spans="1:13" x14ac:dyDescent="0.3">
      <c r="A30" s="5" t="s">
        <v>58</v>
      </c>
      <c r="B30" s="6" t="s">
        <v>59</v>
      </c>
      <c r="C30" s="18">
        <v>28.8</v>
      </c>
      <c r="D30" s="8">
        <v>38.1</v>
      </c>
      <c r="E30" s="8">
        <v>38.200000000000003</v>
      </c>
      <c r="F30" s="13">
        <v>100000</v>
      </c>
      <c r="G30" s="20">
        <f t="shared" si="6"/>
        <v>2624.6719160104985</v>
      </c>
      <c r="H30" s="23">
        <f t="shared" si="0"/>
        <v>-0.24409448818897639</v>
      </c>
      <c r="I30" s="22">
        <f t="shared" si="1"/>
        <v>2.6246719160105359E-3</v>
      </c>
      <c r="J30" s="13">
        <f t="shared" si="2"/>
        <v>75590.551181102361</v>
      </c>
      <c r="K30" s="14">
        <f t="shared" si="3"/>
        <v>100262.46719160106</v>
      </c>
      <c r="L30" s="13">
        <f t="shared" si="4"/>
        <v>-24409.448818897639</v>
      </c>
      <c r="M30" s="14">
        <f t="shared" si="5"/>
        <v>262.46719160105567</v>
      </c>
    </row>
    <row r="31" spans="1:13" x14ac:dyDescent="0.3">
      <c r="A31" s="5" t="s">
        <v>60</v>
      </c>
      <c r="B31" s="6" t="s">
        <v>61</v>
      </c>
      <c r="C31" s="18">
        <v>1930</v>
      </c>
      <c r="D31" s="8">
        <v>5085</v>
      </c>
      <c r="E31" s="8">
        <v>4820</v>
      </c>
      <c r="F31" s="13">
        <v>100000</v>
      </c>
      <c r="G31" s="20">
        <f t="shared" si="6"/>
        <v>19.665683382497541</v>
      </c>
      <c r="H31" s="23">
        <f t="shared" si="0"/>
        <v>-0.62045231071779749</v>
      </c>
      <c r="I31" s="22">
        <f t="shared" si="1"/>
        <v>-5.2114060963618487E-2</v>
      </c>
      <c r="J31" s="13">
        <f t="shared" si="2"/>
        <v>37954.768928220255</v>
      </c>
      <c r="K31" s="14">
        <f t="shared" si="3"/>
        <v>94788.593903638146</v>
      </c>
      <c r="L31" s="13">
        <f t="shared" si="4"/>
        <v>-62045.231071779745</v>
      </c>
      <c r="M31" s="14">
        <f t="shared" si="5"/>
        <v>-5211.406096361854</v>
      </c>
    </row>
    <row r="32" spans="1:13" x14ac:dyDescent="0.3">
      <c r="A32" s="5" t="s">
        <v>62</v>
      </c>
      <c r="B32" s="6" t="s">
        <v>63</v>
      </c>
      <c r="C32" s="18">
        <v>1035</v>
      </c>
      <c r="D32" s="8">
        <v>105</v>
      </c>
      <c r="E32" s="8">
        <v>105</v>
      </c>
      <c r="F32" s="13">
        <v>100000</v>
      </c>
      <c r="G32" s="20">
        <f t="shared" si="6"/>
        <v>952.38095238095241</v>
      </c>
      <c r="H32" s="23">
        <f t="shared" si="0"/>
        <v>8.8571428571428577</v>
      </c>
      <c r="I32" s="22">
        <f t="shared" si="1"/>
        <v>0</v>
      </c>
      <c r="J32" s="13">
        <f t="shared" si="2"/>
        <v>985714.2857142858</v>
      </c>
      <c r="K32" s="14">
        <f t="shared" si="3"/>
        <v>100000</v>
      </c>
      <c r="L32" s="13">
        <f t="shared" si="4"/>
        <v>885714.2857142858</v>
      </c>
      <c r="M32" s="14">
        <f t="shared" si="5"/>
        <v>0</v>
      </c>
    </row>
    <row r="33" spans="1:13" x14ac:dyDescent="0.3">
      <c r="A33" s="5" t="s">
        <v>64</v>
      </c>
      <c r="B33" s="6" t="s">
        <v>65</v>
      </c>
      <c r="C33" s="18">
        <v>11.3</v>
      </c>
      <c r="D33" s="8">
        <v>22.7</v>
      </c>
      <c r="E33" s="8">
        <v>22.8</v>
      </c>
      <c r="F33" s="13">
        <v>100000</v>
      </c>
      <c r="G33" s="20">
        <f t="shared" si="6"/>
        <v>4405.2863436123353</v>
      </c>
      <c r="H33" s="23">
        <f t="shared" si="0"/>
        <v>-0.50220264317180607</v>
      </c>
      <c r="I33" s="22">
        <f t="shared" si="1"/>
        <v>4.4052863436123977E-3</v>
      </c>
      <c r="J33" s="13">
        <f t="shared" si="2"/>
        <v>49779.735682819395</v>
      </c>
      <c r="K33" s="14">
        <f t="shared" si="3"/>
        <v>100440.52863436125</v>
      </c>
      <c r="L33" s="13">
        <f t="shared" si="4"/>
        <v>-50220.264317180605</v>
      </c>
      <c r="M33" s="14">
        <f t="shared" si="5"/>
        <v>440.52863436125335</v>
      </c>
    </row>
    <row r="34" spans="1:13" x14ac:dyDescent="0.3">
      <c r="A34" s="5" t="s">
        <v>66</v>
      </c>
      <c r="B34" s="6" t="s">
        <v>67</v>
      </c>
      <c r="C34" s="18">
        <v>6945</v>
      </c>
      <c r="D34" s="8">
        <v>58980</v>
      </c>
      <c r="E34" s="8">
        <v>59720</v>
      </c>
      <c r="F34" s="13">
        <v>100000</v>
      </c>
      <c r="G34" s="20">
        <f t="shared" si="6"/>
        <v>1.69548999660902</v>
      </c>
      <c r="H34" s="23">
        <f t="shared" si="0"/>
        <v>-0.8822482197355036</v>
      </c>
      <c r="I34" s="22">
        <f t="shared" si="1"/>
        <v>1.2546625974906748E-2</v>
      </c>
      <c r="J34" s="13">
        <f t="shared" si="2"/>
        <v>11775.178026449645</v>
      </c>
      <c r="K34" s="14">
        <f t="shared" si="3"/>
        <v>101254.66259749068</v>
      </c>
      <c r="L34" s="13">
        <f t="shared" si="4"/>
        <v>-88224.821973550352</v>
      </c>
      <c r="M34" s="14">
        <f t="shared" si="5"/>
        <v>1254.6625974906783</v>
      </c>
    </row>
    <row r="35" spans="1:13" x14ac:dyDescent="0.3">
      <c r="A35" s="5" t="s">
        <v>68</v>
      </c>
      <c r="B35" s="6" t="s">
        <v>69</v>
      </c>
      <c r="C35" s="18">
        <v>23260</v>
      </c>
      <c r="D35" s="8">
        <v>48160</v>
      </c>
      <c r="E35" s="8">
        <v>49640</v>
      </c>
      <c r="F35" s="13">
        <v>100000</v>
      </c>
      <c r="G35" s="20">
        <f t="shared" si="6"/>
        <v>2.0764119601328903</v>
      </c>
      <c r="H35" s="23">
        <f t="shared" si="0"/>
        <v>-0.51702657807308972</v>
      </c>
      <c r="I35" s="22">
        <f t="shared" si="1"/>
        <v>3.0730897009966777E-2</v>
      </c>
      <c r="J35" s="13">
        <f t="shared" si="2"/>
        <v>48297.342192691031</v>
      </c>
      <c r="K35" s="14">
        <f t="shared" si="3"/>
        <v>103073.08970099667</v>
      </c>
      <c r="L35" s="13">
        <f t="shared" si="4"/>
        <v>-51702.657807308969</v>
      </c>
      <c r="M35" s="14">
        <f t="shared" si="5"/>
        <v>3073.089700996672</v>
      </c>
    </row>
    <row r="36" spans="1:13" x14ac:dyDescent="0.3">
      <c r="A36" s="5" t="s">
        <v>70</v>
      </c>
      <c r="B36" s="6" t="s">
        <v>71</v>
      </c>
      <c r="C36" s="18">
        <v>137400</v>
      </c>
      <c r="D36" s="8">
        <v>420300</v>
      </c>
      <c r="E36" s="8">
        <v>417100</v>
      </c>
      <c r="F36" s="13">
        <v>100000</v>
      </c>
      <c r="G36" s="20">
        <f t="shared" si="6"/>
        <v>0.23792529145848204</v>
      </c>
      <c r="H36" s="23">
        <f t="shared" si="0"/>
        <v>-0.67309064953604569</v>
      </c>
      <c r="I36" s="22">
        <f t="shared" si="1"/>
        <v>-7.6136093266714255E-3</v>
      </c>
      <c r="J36" s="13">
        <f t="shared" si="2"/>
        <v>32690.935046395432</v>
      </c>
      <c r="K36" s="14">
        <f t="shared" si="3"/>
        <v>99238.639067332857</v>
      </c>
      <c r="L36" s="13">
        <f t="shared" si="4"/>
        <v>-67309.064953604568</v>
      </c>
      <c r="M36" s="14">
        <f t="shared" si="5"/>
        <v>-761.36093266714306</v>
      </c>
    </row>
    <row r="37" spans="1:13" x14ac:dyDescent="0.3">
      <c r="A37" s="5" t="s">
        <v>72</v>
      </c>
      <c r="B37" s="6" t="s">
        <v>73</v>
      </c>
      <c r="C37" s="18">
        <v>122</v>
      </c>
      <c r="D37" s="8">
        <v>180</v>
      </c>
      <c r="E37" s="8">
        <v>178</v>
      </c>
      <c r="F37" s="13">
        <v>100000</v>
      </c>
      <c r="G37" s="20">
        <f t="shared" si="6"/>
        <v>555.55555555555554</v>
      </c>
      <c r="H37" s="23">
        <f t="shared" si="0"/>
        <v>-0.32222222222222224</v>
      </c>
      <c r="I37" s="22">
        <f t="shared" si="1"/>
        <v>-1.1111111111111112E-2</v>
      </c>
      <c r="J37" s="13">
        <f t="shared" si="2"/>
        <v>67777.777777777781</v>
      </c>
      <c r="K37" s="14">
        <f t="shared" si="3"/>
        <v>98888.888888888891</v>
      </c>
      <c r="L37" s="13">
        <f t="shared" si="4"/>
        <v>-32222.222222222219</v>
      </c>
      <c r="M37" s="14">
        <f t="shared" si="5"/>
        <v>-1111.1111111111095</v>
      </c>
    </row>
    <row r="38" spans="1:13" x14ac:dyDescent="0.3">
      <c r="A38" s="5" t="s">
        <v>74</v>
      </c>
      <c r="B38" s="6" t="s">
        <v>75</v>
      </c>
      <c r="C38" s="18">
        <v>143</v>
      </c>
      <c r="D38" s="8">
        <v>81.900000000000006</v>
      </c>
      <c r="E38" s="8">
        <v>69.099999999999994</v>
      </c>
      <c r="F38" s="13">
        <v>100000</v>
      </c>
      <c r="G38" s="20">
        <f t="shared" si="6"/>
        <v>1221.001221001221</v>
      </c>
      <c r="H38" s="23">
        <f t="shared" si="0"/>
        <v>0.74603174603174593</v>
      </c>
      <c r="I38" s="22">
        <f t="shared" si="1"/>
        <v>-0.15628815628815643</v>
      </c>
      <c r="J38" s="13">
        <f t="shared" si="2"/>
        <v>174603.17460317462</v>
      </c>
      <c r="K38" s="14">
        <f t="shared" si="3"/>
        <v>84371.184371184369</v>
      </c>
      <c r="L38" s="13">
        <f t="shared" si="4"/>
        <v>74603.174603174615</v>
      </c>
      <c r="M38" s="14">
        <f t="shared" si="5"/>
        <v>-15628.815628815631</v>
      </c>
    </row>
    <row r="39" spans="1:13" x14ac:dyDescent="0.3">
      <c r="A39" s="5" t="s">
        <v>76</v>
      </c>
      <c r="B39" s="6" t="s">
        <v>77</v>
      </c>
      <c r="C39" s="18">
        <v>3575</v>
      </c>
      <c r="D39" s="8">
        <v>11100</v>
      </c>
      <c r="E39" s="8">
        <v>11090</v>
      </c>
      <c r="F39" s="13">
        <v>100000</v>
      </c>
      <c r="G39" s="20">
        <f t="shared" si="6"/>
        <v>9.0090090090090094</v>
      </c>
      <c r="H39" s="23">
        <f t="shared" si="0"/>
        <v>-0.67792792792792789</v>
      </c>
      <c r="I39" s="22">
        <f t="shared" si="1"/>
        <v>-9.0090090090090091E-4</v>
      </c>
      <c r="J39" s="13">
        <f t="shared" si="2"/>
        <v>32207.207207207208</v>
      </c>
      <c r="K39" s="14">
        <f t="shared" si="3"/>
        <v>99909.909909909911</v>
      </c>
      <c r="L39" s="13">
        <f t="shared" si="4"/>
        <v>-67792.792792792796</v>
      </c>
      <c r="M39" s="14">
        <f t="shared" si="5"/>
        <v>-90.090090090088779</v>
      </c>
    </row>
    <row r="40" spans="1:13" x14ac:dyDescent="0.3">
      <c r="A40" s="5" t="s">
        <v>78</v>
      </c>
      <c r="B40" s="6" t="s">
        <v>79</v>
      </c>
      <c r="C40" s="18">
        <v>3600000</v>
      </c>
      <c r="D40" s="8">
        <v>4201000</v>
      </c>
      <c r="E40" s="8">
        <v>4215000</v>
      </c>
      <c r="F40" s="13">
        <v>100000</v>
      </c>
      <c r="G40" s="20">
        <f t="shared" si="6"/>
        <v>2.3803856224708403E-2</v>
      </c>
      <c r="H40" s="23">
        <f t="shared" si="0"/>
        <v>-0.1430611759104975</v>
      </c>
      <c r="I40" s="22">
        <f t="shared" si="1"/>
        <v>3.3325398714591763E-3</v>
      </c>
      <c r="J40" s="13">
        <f t="shared" si="2"/>
        <v>85693.882408950245</v>
      </c>
      <c r="K40" s="14">
        <f t="shared" si="3"/>
        <v>100333.25398714592</v>
      </c>
      <c r="L40" s="13">
        <f t="shared" si="4"/>
        <v>-14306.117591049755</v>
      </c>
      <c r="M40" s="14">
        <f t="shared" si="5"/>
        <v>333.25398714591574</v>
      </c>
    </row>
    <row r="41" spans="1:13" x14ac:dyDescent="0.3">
      <c r="A41" s="5" t="s">
        <v>80</v>
      </c>
      <c r="B41" s="6" t="s">
        <v>81</v>
      </c>
      <c r="C41" s="18">
        <v>892</v>
      </c>
      <c r="D41" s="8">
        <v>1340</v>
      </c>
      <c r="E41" s="8">
        <v>1295</v>
      </c>
      <c r="F41" s="13">
        <v>100000</v>
      </c>
      <c r="G41" s="20">
        <f t="shared" si="6"/>
        <v>74.626865671641795</v>
      </c>
      <c r="H41" s="23">
        <f t="shared" si="0"/>
        <v>-0.33432835820895523</v>
      </c>
      <c r="I41" s="22">
        <f t="shared" si="1"/>
        <v>-3.3582089552238806E-2</v>
      </c>
      <c r="J41" s="13">
        <f t="shared" si="2"/>
        <v>66567.164179104482</v>
      </c>
      <c r="K41" s="14">
        <f t="shared" si="3"/>
        <v>96641.791044776124</v>
      </c>
      <c r="L41" s="13">
        <f t="shared" si="4"/>
        <v>-33432.835820895518</v>
      </c>
      <c r="M41" s="14">
        <f t="shared" si="5"/>
        <v>-3358.2089552238758</v>
      </c>
    </row>
    <row r="42" spans="1:13" x14ac:dyDescent="0.3">
      <c r="A42" s="5" t="s">
        <v>82</v>
      </c>
      <c r="B42" s="6" t="s">
        <v>83</v>
      </c>
      <c r="C42" s="18">
        <v>657</v>
      </c>
      <c r="D42" s="8">
        <v>969</v>
      </c>
      <c r="E42" s="8">
        <v>971</v>
      </c>
      <c r="F42" s="13">
        <v>100000</v>
      </c>
      <c r="G42" s="20">
        <f t="shared" si="6"/>
        <v>103.19917440660474</v>
      </c>
      <c r="H42" s="23">
        <f t="shared" si="0"/>
        <v>-0.32198142414860681</v>
      </c>
      <c r="I42" s="22">
        <f t="shared" si="1"/>
        <v>2.0639834881320948E-3</v>
      </c>
      <c r="J42" s="13">
        <f t="shared" si="2"/>
        <v>67801.857585139311</v>
      </c>
      <c r="K42" s="14">
        <f t="shared" si="3"/>
        <v>100206.39834881321</v>
      </c>
      <c r="L42" s="13">
        <f t="shared" si="4"/>
        <v>-32198.142414860689</v>
      </c>
      <c r="M42" s="14">
        <f t="shared" si="5"/>
        <v>206.39834881320712</v>
      </c>
    </row>
    <row r="43" spans="1:13" x14ac:dyDescent="0.3">
      <c r="A43" s="5" t="s">
        <v>84</v>
      </c>
      <c r="B43" s="6" t="s">
        <v>85</v>
      </c>
      <c r="C43" s="18">
        <v>61780</v>
      </c>
      <c r="D43" s="8">
        <v>5255</v>
      </c>
      <c r="E43" s="8">
        <v>5535</v>
      </c>
      <c r="F43" s="13">
        <v>100000</v>
      </c>
      <c r="G43" s="20">
        <f t="shared" si="6"/>
        <v>19.029495718363464</v>
      </c>
      <c r="H43" s="23">
        <f t="shared" si="0"/>
        <v>10.756422454804948</v>
      </c>
      <c r="I43" s="22">
        <f t="shared" si="1"/>
        <v>5.3282588011417699E-2</v>
      </c>
      <c r="J43" s="13">
        <f t="shared" si="2"/>
        <v>1175642.2454804948</v>
      </c>
      <c r="K43" s="14">
        <f t="shared" si="3"/>
        <v>105328.25880114177</v>
      </c>
      <c r="L43" s="13">
        <f t="shared" si="4"/>
        <v>1075642.2454804948</v>
      </c>
      <c r="M43" s="14">
        <f t="shared" si="5"/>
        <v>5328.2588011417683</v>
      </c>
    </row>
    <row r="44" spans="1:13" x14ac:dyDescent="0.3">
      <c r="A44" s="5" t="s">
        <v>86</v>
      </c>
      <c r="B44" s="6" t="s">
        <v>87</v>
      </c>
      <c r="C44" s="18">
        <v>904</v>
      </c>
      <c r="D44" s="8">
        <v>956</v>
      </c>
      <c r="E44" s="8">
        <v>980</v>
      </c>
      <c r="F44" s="13">
        <v>100000</v>
      </c>
      <c r="G44" s="20">
        <f t="shared" si="6"/>
        <v>104.60251046025104</v>
      </c>
      <c r="H44" s="23">
        <f t="shared" si="0"/>
        <v>-5.4393305439330547E-2</v>
      </c>
      <c r="I44" s="22">
        <f t="shared" si="1"/>
        <v>2.5104602510460251E-2</v>
      </c>
      <c r="J44" s="13">
        <f t="shared" si="2"/>
        <v>94560.669456066942</v>
      </c>
      <c r="K44" s="14">
        <f t="shared" si="3"/>
        <v>102510.46025104602</v>
      </c>
      <c r="L44" s="13">
        <f t="shared" si="4"/>
        <v>-5439.3305439330579</v>
      </c>
      <c r="M44" s="14">
        <f t="shared" si="5"/>
        <v>2510.4602510460245</v>
      </c>
    </row>
    <row r="45" spans="1:13" x14ac:dyDescent="0.3">
      <c r="A45" s="5" t="s">
        <v>88</v>
      </c>
      <c r="B45" s="6" t="s">
        <v>89</v>
      </c>
      <c r="C45" s="18">
        <v>93.6</v>
      </c>
      <c r="D45" s="8">
        <v>130</v>
      </c>
      <c r="E45" s="8">
        <v>130</v>
      </c>
      <c r="F45" s="13">
        <v>100000</v>
      </c>
      <c r="G45" s="20">
        <f t="shared" si="6"/>
        <v>769.23076923076928</v>
      </c>
      <c r="H45" s="23">
        <f t="shared" si="0"/>
        <v>-0.28000000000000003</v>
      </c>
      <c r="I45" s="22">
        <f t="shared" si="1"/>
        <v>0</v>
      </c>
      <c r="J45" s="13">
        <f t="shared" si="2"/>
        <v>72000</v>
      </c>
      <c r="K45" s="14">
        <f t="shared" si="3"/>
        <v>100000</v>
      </c>
      <c r="L45" s="13">
        <f t="shared" si="4"/>
        <v>-28000</v>
      </c>
      <c r="M45" s="14">
        <f t="shared" si="5"/>
        <v>0</v>
      </c>
    </row>
    <row r="46" spans="1:13" x14ac:dyDescent="0.3">
      <c r="A46" s="5" t="s">
        <v>90</v>
      </c>
      <c r="B46" s="6" t="s">
        <v>91</v>
      </c>
      <c r="C46" s="18">
        <v>235</v>
      </c>
      <c r="D46" s="8">
        <v>351</v>
      </c>
      <c r="E46" s="8">
        <v>356</v>
      </c>
      <c r="F46" s="13">
        <v>100000</v>
      </c>
      <c r="G46" s="20">
        <f t="shared" si="6"/>
        <v>284.90028490028487</v>
      </c>
      <c r="H46" s="23">
        <f t="shared" si="0"/>
        <v>-0.33048433048433046</v>
      </c>
      <c r="I46" s="22">
        <f t="shared" si="1"/>
        <v>1.4245014245014245E-2</v>
      </c>
      <c r="J46" s="13">
        <f t="shared" si="2"/>
        <v>66951.566951566943</v>
      </c>
      <c r="K46" s="14">
        <f t="shared" si="3"/>
        <v>101424.50142450142</v>
      </c>
      <c r="L46" s="13">
        <f t="shared" si="4"/>
        <v>-33048.433048433057</v>
      </c>
      <c r="M46" s="14">
        <f t="shared" si="5"/>
        <v>1424.5014245014172</v>
      </c>
    </row>
    <row r="47" spans="1:13" x14ac:dyDescent="0.3">
      <c r="A47" s="5" t="s">
        <v>92</v>
      </c>
      <c r="B47" s="6" t="s">
        <v>93</v>
      </c>
      <c r="C47" s="18">
        <v>16880</v>
      </c>
      <c r="D47" s="8">
        <v>29830</v>
      </c>
      <c r="E47" s="8">
        <v>30050</v>
      </c>
      <c r="F47" s="13">
        <v>100000</v>
      </c>
      <c r="G47" s="20">
        <f t="shared" si="6"/>
        <v>3.352329869259135</v>
      </c>
      <c r="H47" s="23">
        <f t="shared" si="0"/>
        <v>-0.434126718069058</v>
      </c>
      <c r="I47" s="22">
        <f t="shared" si="1"/>
        <v>7.3751257123700975E-3</v>
      </c>
      <c r="J47" s="13">
        <f t="shared" si="2"/>
        <v>56587.328193094196</v>
      </c>
      <c r="K47" s="14">
        <f t="shared" si="3"/>
        <v>100737.51257123701</v>
      </c>
      <c r="L47" s="13">
        <f t="shared" si="4"/>
        <v>-43412.671806905804</v>
      </c>
      <c r="M47" s="14">
        <f t="shared" si="5"/>
        <v>737.51257123700634</v>
      </c>
    </row>
    <row r="48" spans="1:13" x14ac:dyDescent="0.3">
      <c r="A48" s="5" t="s">
        <v>94</v>
      </c>
      <c r="B48" s="6" t="s">
        <v>95</v>
      </c>
      <c r="C48" s="18">
        <v>496</v>
      </c>
      <c r="D48" s="8">
        <v>129</v>
      </c>
      <c r="E48" s="8">
        <v>128</v>
      </c>
      <c r="F48" s="13">
        <v>100000</v>
      </c>
      <c r="G48" s="20">
        <f t="shared" si="6"/>
        <v>775.19379844961236</v>
      </c>
      <c r="H48" s="23">
        <f t="shared" si="0"/>
        <v>2.8449612403100777</v>
      </c>
      <c r="I48" s="22">
        <f t="shared" si="1"/>
        <v>-7.7519379844961239E-3</v>
      </c>
      <c r="J48" s="13">
        <f t="shared" si="2"/>
        <v>384496.12403100776</v>
      </c>
      <c r="K48" s="14">
        <f t="shared" si="3"/>
        <v>99224.806201550382</v>
      </c>
      <c r="L48" s="13">
        <f t="shared" si="4"/>
        <v>284496.12403100776</v>
      </c>
      <c r="M48" s="14">
        <f t="shared" si="5"/>
        <v>-775.19379844961804</v>
      </c>
    </row>
    <row r="49" spans="1:13" x14ac:dyDescent="0.3">
      <c r="A49" s="5" t="s">
        <v>96</v>
      </c>
      <c r="B49" s="6" t="s">
        <v>97</v>
      </c>
      <c r="C49" s="18">
        <v>50975000</v>
      </c>
      <c r="D49" s="8">
        <v>40920000</v>
      </c>
      <c r="E49" s="8">
        <v>34863000</v>
      </c>
      <c r="F49" s="13">
        <v>100000</v>
      </c>
      <c r="G49" s="20">
        <f t="shared" si="6"/>
        <v>2.4437927663734115E-3</v>
      </c>
      <c r="H49" s="23">
        <f t="shared" si="0"/>
        <v>0.24572336265884653</v>
      </c>
      <c r="I49" s="22">
        <f t="shared" si="1"/>
        <v>-0.14802052785923753</v>
      </c>
      <c r="J49" s="13">
        <f t="shared" si="2"/>
        <v>124572.33626588466</v>
      </c>
      <c r="K49" s="14">
        <f t="shared" si="3"/>
        <v>85197.947214076252</v>
      </c>
      <c r="L49" s="13">
        <f t="shared" si="4"/>
        <v>24572.33626588466</v>
      </c>
      <c r="M49" s="14">
        <f t="shared" si="5"/>
        <v>-14802.052785923748</v>
      </c>
    </row>
    <row r="50" spans="1:13" x14ac:dyDescent="0.3">
      <c r="A50" s="5" t="s">
        <v>98</v>
      </c>
      <c r="B50" s="6" t="s">
        <v>99</v>
      </c>
      <c r="C50" s="18">
        <v>3780</v>
      </c>
      <c r="D50" s="8"/>
      <c r="E50" s="8"/>
      <c r="F50" s="13">
        <v>100000</v>
      </c>
      <c r="G50" s="20">
        <f t="shared" si="6"/>
        <v>0</v>
      </c>
      <c r="H50" s="23">
        <f t="shared" si="0"/>
        <v>0</v>
      </c>
      <c r="I50" s="22">
        <f t="shared" si="1"/>
        <v>0</v>
      </c>
      <c r="J50" s="13">
        <f t="shared" si="2"/>
        <v>0</v>
      </c>
      <c r="K50" s="14">
        <f t="shared" si="3"/>
        <v>0</v>
      </c>
      <c r="L50" s="13">
        <f t="shared" si="4"/>
        <v>0</v>
      </c>
      <c r="M50" s="14">
        <f t="shared" si="5"/>
        <v>0</v>
      </c>
    </row>
    <row r="51" spans="1:13" x14ac:dyDescent="0.3">
      <c r="A51" s="5" t="s">
        <v>100</v>
      </c>
      <c r="B51" s="6" t="s">
        <v>101</v>
      </c>
      <c r="C51" s="18">
        <v>254</v>
      </c>
      <c r="D51" s="8">
        <v>241</v>
      </c>
      <c r="E51" s="8">
        <v>237</v>
      </c>
      <c r="F51" s="13">
        <v>100000</v>
      </c>
      <c r="G51" s="20">
        <f t="shared" si="6"/>
        <v>414.93775933609959</v>
      </c>
      <c r="H51" s="23">
        <f t="shared" si="0"/>
        <v>5.3941908713692949E-2</v>
      </c>
      <c r="I51" s="22">
        <f t="shared" si="1"/>
        <v>-1.6597510373443983E-2</v>
      </c>
      <c r="J51" s="13">
        <f t="shared" si="2"/>
        <v>105394.1908713693</v>
      </c>
      <c r="K51" s="14">
        <f t="shared" si="3"/>
        <v>98340.248962655605</v>
      </c>
      <c r="L51" s="13">
        <f t="shared" si="4"/>
        <v>5394.1908713692974</v>
      </c>
      <c r="M51" s="14">
        <f t="shared" si="5"/>
        <v>-1659.7510373443947</v>
      </c>
    </row>
    <row r="52" spans="1:13" x14ac:dyDescent="0.3">
      <c r="A52" s="5" t="s">
        <v>102</v>
      </c>
      <c r="B52" s="6" t="s">
        <v>103</v>
      </c>
      <c r="C52" s="18">
        <v>254</v>
      </c>
      <c r="D52" s="8">
        <v>592</v>
      </c>
      <c r="E52" s="8">
        <v>591</v>
      </c>
      <c r="F52" s="13">
        <v>100000</v>
      </c>
      <c r="G52" s="20">
        <f t="shared" si="6"/>
        <v>168.91891891891891</v>
      </c>
      <c r="H52" s="23">
        <f t="shared" si="0"/>
        <v>-0.57094594594594594</v>
      </c>
      <c r="I52" s="22">
        <f t="shared" si="1"/>
        <v>-1.6891891891891893E-3</v>
      </c>
      <c r="J52" s="13">
        <f t="shared" si="2"/>
        <v>42905.4054054054</v>
      </c>
      <c r="K52" s="14">
        <f t="shared" si="3"/>
        <v>99831.08108108108</v>
      </c>
      <c r="L52" s="13">
        <f t="shared" si="4"/>
        <v>-57094.5945945946</v>
      </c>
      <c r="M52" s="14">
        <f t="shared" si="5"/>
        <v>-168.9189189189201</v>
      </c>
    </row>
    <row r="53" spans="1:13" x14ac:dyDescent="0.3">
      <c r="A53" s="5" t="s">
        <v>104</v>
      </c>
      <c r="B53" s="6" t="s">
        <v>105</v>
      </c>
      <c r="C53" s="18">
        <v>18330</v>
      </c>
      <c r="D53" s="8">
        <v>27970</v>
      </c>
      <c r="E53" s="8">
        <v>26220</v>
      </c>
      <c r="F53" s="13">
        <v>100000</v>
      </c>
      <c r="G53" s="20">
        <f t="shared" si="6"/>
        <v>3.5752592062924564</v>
      </c>
      <c r="H53" s="23">
        <f t="shared" si="0"/>
        <v>-0.34465498748659279</v>
      </c>
      <c r="I53" s="22">
        <f t="shared" si="1"/>
        <v>-6.2567036110117977E-2</v>
      </c>
      <c r="J53" s="13">
        <f t="shared" si="2"/>
        <v>65534.501251340727</v>
      </c>
      <c r="K53" s="14">
        <f t="shared" si="3"/>
        <v>93743.296388988208</v>
      </c>
      <c r="L53" s="13">
        <f t="shared" si="4"/>
        <v>-34465.498748659273</v>
      </c>
      <c r="M53" s="14">
        <f t="shared" si="5"/>
        <v>-6256.7036110117915</v>
      </c>
    </row>
    <row r="54" spans="1:13" x14ac:dyDescent="0.3">
      <c r="A54" s="5" t="s">
        <v>106</v>
      </c>
      <c r="B54" s="6" t="s">
        <v>107</v>
      </c>
      <c r="C54" s="18">
        <v>1310</v>
      </c>
      <c r="D54" s="8">
        <v>989</v>
      </c>
      <c r="E54" s="8">
        <v>983</v>
      </c>
      <c r="F54" s="13">
        <v>100000</v>
      </c>
      <c r="G54" s="20">
        <f t="shared" si="6"/>
        <v>101.11223458038423</v>
      </c>
      <c r="H54" s="23">
        <f t="shared" si="0"/>
        <v>0.32457027300303337</v>
      </c>
      <c r="I54" s="22">
        <f t="shared" si="1"/>
        <v>-6.0667340748230538E-3</v>
      </c>
      <c r="J54" s="13">
        <f t="shared" si="2"/>
        <v>132457.02730030334</v>
      </c>
      <c r="K54" s="14">
        <f t="shared" si="3"/>
        <v>99393.326592517697</v>
      </c>
      <c r="L54" s="13">
        <f t="shared" si="4"/>
        <v>32457.027300303336</v>
      </c>
      <c r="M54" s="14">
        <f t="shared" si="5"/>
        <v>-606.67340748230345</v>
      </c>
    </row>
    <row r="55" spans="1:13" x14ac:dyDescent="0.3">
      <c r="A55" s="5" t="s">
        <v>108</v>
      </c>
      <c r="B55" s="6" t="s">
        <v>109</v>
      </c>
      <c r="C55" s="18">
        <v>307</v>
      </c>
      <c r="D55" s="8">
        <v>167</v>
      </c>
      <c r="E55" s="8">
        <v>169</v>
      </c>
      <c r="F55" s="13">
        <v>100000</v>
      </c>
      <c r="G55" s="20">
        <f t="shared" si="6"/>
        <v>598.80239520958082</v>
      </c>
      <c r="H55" s="23">
        <f t="shared" si="0"/>
        <v>0.83832335329341312</v>
      </c>
      <c r="I55" s="22">
        <f t="shared" si="1"/>
        <v>1.1976047904191617E-2</v>
      </c>
      <c r="J55" s="13">
        <f t="shared" si="2"/>
        <v>183832.33532934132</v>
      </c>
      <c r="K55" s="14">
        <f t="shared" si="3"/>
        <v>101197.60479041917</v>
      </c>
      <c r="L55" s="13">
        <f t="shared" si="4"/>
        <v>83832.335329341324</v>
      </c>
      <c r="M55" s="14">
        <f t="shared" si="5"/>
        <v>1197.6047904191655</v>
      </c>
    </row>
    <row r="56" spans="1:13" x14ac:dyDescent="0.3">
      <c r="A56" s="5" t="s">
        <v>110</v>
      </c>
      <c r="B56" s="6" t="s">
        <v>111</v>
      </c>
      <c r="C56" s="18">
        <v>993</v>
      </c>
      <c r="D56" s="8">
        <v>219</v>
      </c>
      <c r="E56" s="8">
        <v>217</v>
      </c>
      <c r="F56" s="13">
        <v>100000</v>
      </c>
      <c r="G56" s="20">
        <f t="shared" si="6"/>
        <v>456.62100456621005</v>
      </c>
      <c r="H56" s="23">
        <f t="shared" si="0"/>
        <v>3.5342465753424657</v>
      </c>
      <c r="I56" s="22">
        <f t="shared" si="1"/>
        <v>-9.1324200913242004E-3</v>
      </c>
      <c r="J56" s="13">
        <f t="shared" si="2"/>
        <v>453424.65753424657</v>
      </c>
      <c r="K56" s="14">
        <f t="shared" si="3"/>
        <v>99086.757990867583</v>
      </c>
      <c r="L56" s="13">
        <f t="shared" si="4"/>
        <v>353424.65753424657</v>
      </c>
      <c r="M56" s="14">
        <f t="shared" si="5"/>
        <v>-913.24200913241657</v>
      </c>
    </row>
    <row r="57" spans="1:13" x14ac:dyDescent="0.3">
      <c r="A57" s="5" t="s">
        <v>112</v>
      </c>
      <c r="B57" s="6" t="s">
        <v>113</v>
      </c>
      <c r="C57" s="18">
        <v>1775</v>
      </c>
      <c r="D57" s="8">
        <v>1695</v>
      </c>
      <c r="E57" s="8">
        <v>1540</v>
      </c>
      <c r="F57" s="13">
        <v>100000</v>
      </c>
      <c r="G57" s="20">
        <f t="shared" si="6"/>
        <v>58.997050147492622</v>
      </c>
      <c r="H57" s="23">
        <f t="shared" si="0"/>
        <v>4.71976401179941E-2</v>
      </c>
      <c r="I57" s="22">
        <f t="shared" si="1"/>
        <v>-9.1445427728613568E-2</v>
      </c>
      <c r="J57" s="13">
        <f t="shared" si="2"/>
        <v>104719.7640117994</v>
      </c>
      <c r="K57" s="14">
        <f t="shared" si="3"/>
        <v>90855.457227138642</v>
      </c>
      <c r="L57" s="13">
        <f t="shared" si="4"/>
        <v>4719.7640117994015</v>
      </c>
      <c r="M57" s="14">
        <f t="shared" si="5"/>
        <v>-9144.5427728613577</v>
      </c>
    </row>
    <row r="58" spans="1:13" x14ac:dyDescent="0.3">
      <c r="A58" s="5" t="s">
        <v>114</v>
      </c>
      <c r="B58" s="6" t="s">
        <v>115</v>
      </c>
      <c r="C58" s="18">
        <v>75.2</v>
      </c>
      <c r="D58" s="8">
        <v>69.400000000000006</v>
      </c>
      <c r="E58" s="8">
        <v>100</v>
      </c>
      <c r="F58" s="13">
        <v>100000</v>
      </c>
      <c r="G58" s="20">
        <f t="shared" si="6"/>
        <v>1440.9221902017289</v>
      </c>
      <c r="H58" s="23">
        <f t="shared" si="0"/>
        <v>8.3573487031700242E-2</v>
      </c>
      <c r="I58" s="22">
        <f t="shared" si="1"/>
        <v>0.44092219020172901</v>
      </c>
      <c r="J58" s="13">
        <f t="shared" si="2"/>
        <v>108357.34870317002</v>
      </c>
      <c r="K58" s="14">
        <f t="shared" si="3"/>
        <v>144092.2190201729</v>
      </c>
      <c r="L58" s="13">
        <f t="shared" si="4"/>
        <v>8357.3487031700206</v>
      </c>
      <c r="M58" s="14">
        <f t="shared" si="5"/>
        <v>44092.219020172895</v>
      </c>
    </row>
    <row r="59" spans="1:13" x14ac:dyDescent="0.3">
      <c r="A59" s="5" t="s">
        <v>116</v>
      </c>
      <c r="B59" s="6" t="s">
        <v>117</v>
      </c>
      <c r="C59" s="18">
        <v>2125</v>
      </c>
      <c r="D59" s="8">
        <v>8285</v>
      </c>
      <c r="E59" s="8">
        <v>7770</v>
      </c>
      <c r="F59" s="13">
        <v>100000</v>
      </c>
      <c r="G59" s="20">
        <f t="shared" si="6"/>
        <v>12.070006035003017</v>
      </c>
      <c r="H59" s="23">
        <f t="shared" si="0"/>
        <v>-0.7435123717561859</v>
      </c>
      <c r="I59" s="22">
        <f t="shared" si="1"/>
        <v>-6.2160531080265542E-2</v>
      </c>
      <c r="J59" s="13">
        <f t="shared" si="2"/>
        <v>25648.762824381411</v>
      </c>
      <c r="K59" s="14">
        <f t="shared" si="3"/>
        <v>93783.946891973435</v>
      </c>
      <c r="L59" s="13">
        <f t="shared" si="4"/>
        <v>-74351.237175618589</v>
      </c>
      <c r="M59" s="14">
        <f t="shared" si="5"/>
        <v>-6216.0531080265646</v>
      </c>
    </row>
    <row r="60" spans="1:13" x14ac:dyDescent="0.3">
      <c r="A60" s="5" t="s">
        <v>118</v>
      </c>
      <c r="B60" s="6" t="s">
        <v>119</v>
      </c>
      <c r="C60" s="18">
        <v>49.5</v>
      </c>
      <c r="D60" s="8">
        <v>94.9</v>
      </c>
      <c r="E60" s="8">
        <v>95</v>
      </c>
      <c r="F60" s="13">
        <v>100000</v>
      </c>
      <c r="G60" s="20">
        <f t="shared" si="6"/>
        <v>1053.7407797681769</v>
      </c>
      <c r="H60" s="23">
        <f t="shared" si="0"/>
        <v>-0.47839831401475241</v>
      </c>
      <c r="I60" s="22">
        <f t="shared" si="1"/>
        <v>1.0537407797681171E-3</v>
      </c>
      <c r="J60" s="13">
        <f t="shared" si="2"/>
        <v>52160.16859852476</v>
      </c>
      <c r="K60" s="14">
        <f t="shared" si="3"/>
        <v>100105.37407797681</v>
      </c>
      <c r="L60" s="13">
        <f t="shared" si="4"/>
        <v>-47839.83140147524</v>
      </c>
      <c r="M60" s="14">
        <f t="shared" si="5"/>
        <v>105.37407797681226</v>
      </c>
    </row>
    <row r="61" spans="1:13" x14ac:dyDescent="0.3">
      <c r="A61" s="5" t="s">
        <v>120</v>
      </c>
      <c r="B61" s="6" t="s">
        <v>121</v>
      </c>
      <c r="C61" s="18">
        <v>5350</v>
      </c>
      <c r="D61" s="8"/>
      <c r="E61" s="8"/>
      <c r="F61" s="13">
        <v>100000</v>
      </c>
      <c r="G61" s="20">
        <f t="shared" si="6"/>
        <v>0</v>
      </c>
      <c r="H61" s="23">
        <f t="shared" si="0"/>
        <v>0</v>
      </c>
      <c r="I61" s="22">
        <f t="shared" si="1"/>
        <v>0</v>
      </c>
      <c r="J61" s="13">
        <f t="shared" si="2"/>
        <v>0</v>
      </c>
      <c r="K61" s="14">
        <f t="shared" si="3"/>
        <v>0</v>
      </c>
      <c r="L61" s="13">
        <f t="shared" si="4"/>
        <v>0</v>
      </c>
      <c r="M61" s="14">
        <f t="shared" si="5"/>
        <v>0</v>
      </c>
    </row>
    <row r="62" spans="1:13" x14ac:dyDescent="0.3">
      <c r="A62" s="5" t="s">
        <v>122</v>
      </c>
      <c r="B62" s="6" t="s">
        <v>123</v>
      </c>
      <c r="C62" s="18">
        <v>624</v>
      </c>
      <c r="D62" s="8">
        <v>2760</v>
      </c>
      <c r="E62" s="8">
        <v>3065</v>
      </c>
      <c r="F62" s="13">
        <v>100000</v>
      </c>
      <c r="G62" s="20">
        <f t="shared" si="6"/>
        <v>36.231884057971016</v>
      </c>
      <c r="H62" s="23">
        <f t="shared" si="0"/>
        <v>-0.77391304347826084</v>
      </c>
      <c r="I62" s="22">
        <f t="shared" si="1"/>
        <v>0.1105072463768116</v>
      </c>
      <c r="J62" s="13">
        <f t="shared" si="2"/>
        <v>22608.695652173912</v>
      </c>
      <c r="K62" s="14">
        <f t="shared" si="3"/>
        <v>111050.72463768117</v>
      </c>
      <c r="L62" s="13">
        <f t="shared" si="4"/>
        <v>-77391.304347826081</v>
      </c>
      <c r="M62" s="14">
        <f t="shared" si="5"/>
        <v>11050.724637681167</v>
      </c>
    </row>
    <row r="63" spans="1:13" x14ac:dyDescent="0.3">
      <c r="A63" s="5" t="s">
        <v>124</v>
      </c>
      <c r="B63" s="6" t="s">
        <v>125</v>
      </c>
      <c r="C63" s="18">
        <v>63</v>
      </c>
      <c r="D63" s="8">
        <v>85.9</v>
      </c>
      <c r="E63" s="8">
        <v>86.1</v>
      </c>
      <c r="F63" s="13">
        <v>100000</v>
      </c>
      <c r="G63" s="20">
        <f t="shared" si="6"/>
        <v>1164.1443538998835</v>
      </c>
      <c r="H63" s="23">
        <f t="shared" si="0"/>
        <v>-0.2665890570430734</v>
      </c>
      <c r="I63" s="22">
        <f t="shared" si="1"/>
        <v>2.3282887077996348E-3</v>
      </c>
      <c r="J63" s="13">
        <f t="shared" si="2"/>
        <v>73341.094295692659</v>
      </c>
      <c r="K63" s="14">
        <f t="shared" si="3"/>
        <v>100232.82887077997</v>
      </c>
      <c r="L63" s="13">
        <f t="shared" si="4"/>
        <v>-26658.905704307341</v>
      </c>
      <c r="M63" s="14">
        <f t="shared" si="5"/>
        <v>232.82887077996565</v>
      </c>
    </row>
    <row r="64" spans="1:13" x14ac:dyDescent="0.3">
      <c r="A64" s="5" t="s">
        <v>126</v>
      </c>
      <c r="B64" s="6" t="s">
        <v>127</v>
      </c>
      <c r="C64" s="18">
        <v>971</v>
      </c>
      <c r="D64" s="8">
        <v>948</v>
      </c>
      <c r="E64" s="8">
        <v>937</v>
      </c>
      <c r="F64" s="13">
        <v>100000</v>
      </c>
      <c r="G64" s="20">
        <f t="shared" si="6"/>
        <v>105.48523206751055</v>
      </c>
      <c r="H64" s="23">
        <f t="shared" si="0"/>
        <v>2.4261603375527425E-2</v>
      </c>
      <c r="I64" s="22">
        <f t="shared" si="1"/>
        <v>-1.1603375527426161E-2</v>
      </c>
      <c r="J64" s="13">
        <f t="shared" si="2"/>
        <v>102426.16033755275</v>
      </c>
      <c r="K64" s="14">
        <f t="shared" si="3"/>
        <v>98839.662447257389</v>
      </c>
      <c r="L64" s="13">
        <f t="shared" si="4"/>
        <v>2426.1603375527484</v>
      </c>
      <c r="M64" s="14">
        <f t="shared" si="5"/>
        <v>-1160.3375527426106</v>
      </c>
    </row>
    <row r="65" spans="1:13" x14ac:dyDescent="0.3">
      <c r="A65" s="5" t="s">
        <v>128</v>
      </c>
      <c r="B65" s="6" t="s">
        <v>129</v>
      </c>
      <c r="C65" s="18">
        <v>9.89</v>
      </c>
      <c r="D65" s="8">
        <v>13.2</v>
      </c>
      <c r="E65" s="8">
        <v>13.3</v>
      </c>
      <c r="F65" s="13">
        <v>100000</v>
      </c>
      <c r="G65" s="20">
        <f t="shared" si="6"/>
        <v>7575.757575757576</v>
      </c>
      <c r="H65" s="23">
        <f t="shared" si="0"/>
        <v>-0.25075757575757568</v>
      </c>
      <c r="I65" s="22">
        <f t="shared" si="1"/>
        <v>7.5757575757576835E-3</v>
      </c>
      <c r="J65" s="13">
        <f t="shared" si="2"/>
        <v>74924.242424242431</v>
      </c>
      <c r="K65" s="14">
        <f t="shared" si="3"/>
        <v>100757.57575757576</v>
      </c>
      <c r="L65" s="13">
        <f t="shared" si="4"/>
        <v>-25075.757575757569</v>
      </c>
      <c r="M65" s="14">
        <f t="shared" si="5"/>
        <v>757.57575757575978</v>
      </c>
    </row>
    <row r="66" spans="1:13" x14ac:dyDescent="0.3">
      <c r="A66" s="5" t="s">
        <v>130</v>
      </c>
      <c r="B66" s="6" t="s">
        <v>131</v>
      </c>
      <c r="C66" s="18">
        <v>1060</v>
      </c>
      <c r="D66" s="8">
        <v>1280</v>
      </c>
      <c r="E66" s="8">
        <v>1230</v>
      </c>
      <c r="F66" s="13">
        <v>100000</v>
      </c>
      <c r="G66" s="20">
        <f t="shared" si="6"/>
        <v>78.125</v>
      </c>
      <c r="H66" s="23">
        <f t="shared" si="0"/>
        <v>-0.171875</v>
      </c>
      <c r="I66" s="22">
        <f t="shared" si="1"/>
        <v>-3.90625E-2</v>
      </c>
      <c r="J66" s="13">
        <f t="shared" si="2"/>
        <v>82812.5</v>
      </c>
      <c r="K66" s="14">
        <f t="shared" si="3"/>
        <v>96093.75</v>
      </c>
      <c r="L66" s="13">
        <f t="shared" si="4"/>
        <v>-17187.5</v>
      </c>
      <c r="M66" s="14">
        <f t="shared" si="5"/>
        <v>-3906.25</v>
      </c>
    </row>
    <row r="67" spans="1:13" x14ac:dyDescent="0.3">
      <c r="A67" s="5" t="s">
        <v>132</v>
      </c>
      <c r="B67" s="6" t="s">
        <v>133</v>
      </c>
      <c r="C67" s="18">
        <v>19.7</v>
      </c>
      <c r="D67" s="8">
        <v>24.7</v>
      </c>
      <c r="E67" s="8">
        <v>25.7</v>
      </c>
      <c r="F67" s="13">
        <v>100000</v>
      </c>
      <c r="G67" s="20">
        <f t="shared" si="6"/>
        <v>4048.5829959514172</v>
      </c>
      <c r="H67" s="23">
        <f t="shared" ref="H67:H114" si="7">IFERROR((C67 - D67) / D67, 0)</f>
        <v>-0.20242914979757085</v>
      </c>
      <c r="I67" s="22">
        <f t="shared" ref="I67:I114" si="8">IFERROR((E67 - D67) / D67, 0)</f>
        <v>4.048582995951417E-2</v>
      </c>
      <c r="J67" s="13">
        <f t="shared" ref="J67:J114" si="9">G67 * C67</f>
        <v>79757.085020242914</v>
      </c>
      <c r="K67" s="14">
        <f t="shared" ref="K67:K114" si="10">G67 * E67</f>
        <v>104048.58299595142</v>
      </c>
      <c r="L67" s="13">
        <f t="shared" ref="L67:L114" si="11">IF(G67 = 0, 0, J67 - F67)</f>
        <v>-20242.914979757086</v>
      </c>
      <c r="M67" s="14">
        <f t="shared" ref="M67:M114" si="12">IF(G67 = 0, 0, K67 - F67)</f>
        <v>4048.5829959514231</v>
      </c>
    </row>
    <row r="68" spans="1:13" x14ac:dyDescent="0.3">
      <c r="A68" s="5" t="s">
        <v>134</v>
      </c>
      <c r="B68" s="6" t="s">
        <v>135</v>
      </c>
      <c r="C68" s="18">
        <v>2.3E-3</v>
      </c>
      <c r="D68" s="8">
        <v>5.5</v>
      </c>
      <c r="E68" s="8">
        <v>5.19</v>
      </c>
      <c r="F68" s="13">
        <v>100000</v>
      </c>
      <c r="G68" s="20">
        <f t="shared" ref="G68:G114" si="13">IFERROR(F68 / D68,0)</f>
        <v>18181.81818181818</v>
      </c>
      <c r="H68" s="23">
        <f t="shared" si="7"/>
        <v>-0.99958181818181824</v>
      </c>
      <c r="I68" s="22">
        <f t="shared" si="8"/>
        <v>-5.6363636363636289E-2</v>
      </c>
      <c r="J68" s="13">
        <f t="shared" si="9"/>
        <v>41.818181818181813</v>
      </c>
      <c r="K68" s="14">
        <f t="shared" si="10"/>
        <v>94363.636363636368</v>
      </c>
      <c r="L68" s="13">
        <f t="shared" si="11"/>
        <v>-99958.181818181823</v>
      </c>
      <c r="M68" s="14">
        <f t="shared" si="12"/>
        <v>-5636.3636363636324</v>
      </c>
    </row>
    <row r="69" spans="1:13" x14ac:dyDescent="0.3">
      <c r="A69" s="5" t="s">
        <v>136</v>
      </c>
      <c r="B69" s="6" t="s">
        <v>137</v>
      </c>
      <c r="C69" s="18">
        <v>2985</v>
      </c>
      <c r="D69" s="8">
        <v>757</v>
      </c>
      <c r="E69" s="8">
        <v>764</v>
      </c>
      <c r="F69" s="13">
        <v>100000</v>
      </c>
      <c r="G69" s="20">
        <f t="shared" si="13"/>
        <v>132.10039630118891</v>
      </c>
      <c r="H69" s="23">
        <f t="shared" si="7"/>
        <v>2.9431968295904887</v>
      </c>
      <c r="I69" s="22">
        <f t="shared" si="8"/>
        <v>9.247027741083224E-3</v>
      </c>
      <c r="J69" s="13">
        <f t="shared" si="9"/>
        <v>394319.68295904889</v>
      </c>
      <c r="K69" s="14">
        <f t="shared" si="10"/>
        <v>100924.70277410833</v>
      </c>
      <c r="L69" s="13">
        <f t="shared" si="11"/>
        <v>294319.68295904889</v>
      </c>
      <c r="M69" s="14">
        <f t="shared" si="12"/>
        <v>924.70277410832932</v>
      </c>
    </row>
    <row r="70" spans="1:13" x14ac:dyDescent="0.3">
      <c r="A70" s="5" t="s">
        <v>138</v>
      </c>
      <c r="B70" s="6" t="s">
        <v>139</v>
      </c>
      <c r="C70" s="18">
        <v>270</v>
      </c>
      <c r="D70" s="8">
        <v>183</v>
      </c>
      <c r="E70" s="8">
        <v>170</v>
      </c>
      <c r="F70" s="13">
        <v>100000</v>
      </c>
      <c r="G70" s="20">
        <f t="shared" si="13"/>
        <v>546.44808743169403</v>
      </c>
      <c r="H70" s="23">
        <f t="shared" si="7"/>
        <v>0.47540983606557374</v>
      </c>
      <c r="I70" s="22">
        <f t="shared" si="8"/>
        <v>-7.1038251366120214E-2</v>
      </c>
      <c r="J70" s="13">
        <f t="shared" si="9"/>
        <v>147540.98360655739</v>
      </c>
      <c r="K70" s="14">
        <f t="shared" si="10"/>
        <v>92896.174863387991</v>
      </c>
      <c r="L70" s="13">
        <f t="shared" si="11"/>
        <v>47540.983606557391</v>
      </c>
      <c r="M70" s="14">
        <f t="shared" si="12"/>
        <v>-7103.8251366120094</v>
      </c>
    </row>
    <row r="71" spans="1:13" x14ac:dyDescent="0.3">
      <c r="A71" s="5" t="s">
        <v>140</v>
      </c>
      <c r="B71" s="6" t="s">
        <v>141</v>
      </c>
      <c r="C71" s="18">
        <v>9.61</v>
      </c>
      <c r="D71" s="8">
        <v>13.8</v>
      </c>
      <c r="E71" s="8">
        <v>13.9</v>
      </c>
      <c r="F71" s="13">
        <v>100000</v>
      </c>
      <c r="G71" s="20">
        <f t="shared" si="13"/>
        <v>7246.3768115942021</v>
      </c>
      <c r="H71" s="23">
        <f t="shared" si="7"/>
        <v>-0.30362318840579716</v>
      </c>
      <c r="I71" s="22">
        <f t="shared" si="8"/>
        <v>7.246376811594177E-3</v>
      </c>
      <c r="J71" s="13">
        <f t="shared" si="9"/>
        <v>69637.681159420274</v>
      </c>
      <c r="K71" s="14">
        <f t="shared" si="10"/>
        <v>100724.63768115941</v>
      </c>
      <c r="L71" s="13">
        <f t="shared" si="11"/>
        <v>-30362.318840579726</v>
      </c>
      <c r="M71" s="14">
        <f t="shared" si="12"/>
        <v>724.63768115940911</v>
      </c>
    </row>
    <row r="72" spans="1:13" x14ac:dyDescent="0.3">
      <c r="A72" s="5" t="s">
        <v>142</v>
      </c>
      <c r="B72" s="6" t="s">
        <v>143</v>
      </c>
      <c r="C72" s="18">
        <v>1000</v>
      </c>
      <c r="D72" s="8">
        <v>1160</v>
      </c>
      <c r="E72" s="8">
        <v>1170</v>
      </c>
      <c r="F72" s="13">
        <v>100000</v>
      </c>
      <c r="G72" s="20">
        <f t="shared" si="13"/>
        <v>86.206896551724142</v>
      </c>
      <c r="H72" s="23">
        <f t="shared" si="7"/>
        <v>-0.13793103448275862</v>
      </c>
      <c r="I72" s="22">
        <f t="shared" si="8"/>
        <v>8.6206896551724137E-3</v>
      </c>
      <c r="J72" s="13">
        <f t="shared" si="9"/>
        <v>86206.896551724145</v>
      </c>
      <c r="K72" s="14">
        <f t="shared" si="10"/>
        <v>100862.06896551725</v>
      </c>
      <c r="L72" s="13">
        <f t="shared" si="11"/>
        <v>-13793.103448275855</v>
      </c>
      <c r="M72" s="14">
        <f t="shared" si="12"/>
        <v>862.0689655172464</v>
      </c>
    </row>
    <row r="73" spans="1:13" x14ac:dyDescent="0.3">
      <c r="A73" s="5" t="s">
        <v>144</v>
      </c>
      <c r="B73" s="6" t="s">
        <v>145</v>
      </c>
      <c r="C73" s="18">
        <v>116</v>
      </c>
      <c r="D73" s="8">
        <v>251</v>
      </c>
      <c r="E73" s="8">
        <v>197</v>
      </c>
      <c r="F73" s="13">
        <v>100000</v>
      </c>
      <c r="G73" s="20">
        <f t="shared" si="13"/>
        <v>398.40637450199205</v>
      </c>
      <c r="H73" s="23">
        <f t="shared" si="7"/>
        <v>-0.53784860557768921</v>
      </c>
      <c r="I73" s="22">
        <f t="shared" si="8"/>
        <v>-0.2151394422310757</v>
      </c>
      <c r="J73" s="13">
        <f t="shared" si="9"/>
        <v>46215.139442231077</v>
      </c>
      <c r="K73" s="14">
        <f t="shared" si="10"/>
        <v>78486.055776892434</v>
      </c>
      <c r="L73" s="13">
        <f t="shared" si="11"/>
        <v>-53784.860557768923</v>
      </c>
      <c r="M73" s="14">
        <f t="shared" si="12"/>
        <v>-21513.944223107566</v>
      </c>
    </row>
    <row r="74" spans="1:13" x14ac:dyDescent="0.3">
      <c r="A74" s="5" t="s">
        <v>146</v>
      </c>
      <c r="B74" s="6" t="s">
        <v>147</v>
      </c>
      <c r="C74" s="18">
        <v>1165</v>
      </c>
      <c r="D74" s="8">
        <v>2430</v>
      </c>
      <c r="E74" s="8">
        <v>2460</v>
      </c>
      <c r="F74" s="13">
        <v>100000</v>
      </c>
      <c r="G74" s="20">
        <f t="shared" si="13"/>
        <v>41.152263374485599</v>
      </c>
      <c r="H74" s="23">
        <f t="shared" si="7"/>
        <v>-0.52057613168724282</v>
      </c>
      <c r="I74" s="22">
        <f t="shared" si="8"/>
        <v>1.2345679012345678E-2</v>
      </c>
      <c r="J74" s="13">
        <f t="shared" si="9"/>
        <v>47942.386831275726</v>
      </c>
      <c r="K74" s="14">
        <f t="shared" si="10"/>
        <v>101234.56790123458</v>
      </c>
      <c r="L74" s="13">
        <f t="shared" si="11"/>
        <v>-52057.613168724274</v>
      </c>
      <c r="M74" s="14">
        <f t="shared" si="12"/>
        <v>1234.567901234579</v>
      </c>
    </row>
    <row r="75" spans="1:13" x14ac:dyDescent="0.3">
      <c r="A75" s="5" t="s">
        <v>148</v>
      </c>
      <c r="B75" s="6" t="s">
        <v>149</v>
      </c>
      <c r="C75" s="18">
        <v>52.4</v>
      </c>
      <c r="D75" s="8">
        <v>76.7</v>
      </c>
      <c r="E75" s="8">
        <v>82.2</v>
      </c>
      <c r="F75" s="13">
        <v>100000</v>
      </c>
      <c r="G75" s="20">
        <f t="shared" si="13"/>
        <v>1303.7809647979138</v>
      </c>
      <c r="H75" s="23">
        <f t="shared" si="7"/>
        <v>-0.31681877444589313</v>
      </c>
      <c r="I75" s="22">
        <f t="shared" si="8"/>
        <v>7.1707953063885263E-2</v>
      </c>
      <c r="J75" s="13">
        <f t="shared" si="9"/>
        <v>68318.122555410679</v>
      </c>
      <c r="K75" s="14">
        <f t="shared" si="10"/>
        <v>107170.79530638852</v>
      </c>
      <c r="L75" s="13">
        <f t="shared" si="11"/>
        <v>-31681.877444589321</v>
      </c>
      <c r="M75" s="14">
        <f t="shared" si="12"/>
        <v>7170.7953063885216</v>
      </c>
    </row>
    <row r="76" spans="1:13" x14ac:dyDescent="0.3">
      <c r="A76" s="5" t="s">
        <v>150</v>
      </c>
      <c r="B76" s="6" t="s">
        <v>151</v>
      </c>
      <c r="C76" s="18">
        <v>119</v>
      </c>
      <c r="D76" s="8">
        <v>75</v>
      </c>
      <c r="E76" s="8">
        <v>43.15</v>
      </c>
      <c r="F76" s="13">
        <v>100000</v>
      </c>
      <c r="G76" s="20">
        <f t="shared" si="13"/>
        <v>1333.3333333333333</v>
      </c>
      <c r="H76" s="23">
        <f t="shared" si="7"/>
        <v>0.58666666666666667</v>
      </c>
      <c r="I76" s="22">
        <f t="shared" si="8"/>
        <v>-0.42466666666666669</v>
      </c>
      <c r="J76" s="13">
        <f t="shared" si="9"/>
        <v>158666.66666666666</v>
      </c>
      <c r="K76" s="14">
        <f t="shared" si="10"/>
        <v>57533.333333333328</v>
      </c>
      <c r="L76" s="13">
        <f t="shared" si="11"/>
        <v>58666.666666666657</v>
      </c>
      <c r="M76" s="14">
        <f t="shared" si="12"/>
        <v>-42466.666666666672</v>
      </c>
    </row>
    <row r="77" spans="1:13" x14ac:dyDescent="0.3">
      <c r="A77" s="5" t="s">
        <v>152</v>
      </c>
      <c r="B77" s="6" t="s">
        <v>153</v>
      </c>
      <c r="C77" s="18">
        <v>148</v>
      </c>
      <c r="D77" s="8">
        <v>342</v>
      </c>
      <c r="E77" s="8">
        <v>346</v>
      </c>
      <c r="F77" s="13">
        <v>100000</v>
      </c>
      <c r="G77" s="20">
        <f t="shared" si="13"/>
        <v>292.39766081871346</v>
      </c>
      <c r="H77" s="23">
        <f t="shared" si="7"/>
        <v>-0.56725146198830412</v>
      </c>
      <c r="I77" s="22">
        <f t="shared" si="8"/>
        <v>1.1695906432748537E-2</v>
      </c>
      <c r="J77" s="13">
        <f t="shared" si="9"/>
        <v>43274.853801169593</v>
      </c>
      <c r="K77" s="14">
        <f t="shared" si="10"/>
        <v>101169.59064327486</v>
      </c>
      <c r="L77" s="13">
        <f t="shared" si="11"/>
        <v>-56725.146198830407</v>
      </c>
      <c r="M77" s="14">
        <f t="shared" si="12"/>
        <v>1169.5906432748598</v>
      </c>
    </row>
    <row r="78" spans="1:13" x14ac:dyDescent="0.3">
      <c r="A78" s="5" t="s">
        <v>154</v>
      </c>
      <c r="B78" s="6" t="s">
        <v>155</v>
      </c>
      <c r="C78" s="18">
        <v>1580</v>
      </c>
      <c r="D78" s="8">
        <v>3390</v>
      </c>
      <c r="E78" s="8">
        <v>3210</v>
      </c>
      <c r="F78" s="13">
        <v>100000</v>
      </c>
      <c r="G78" s="20">
        <f t="shared" si="13"/>
        <v>29.498525073746311</v>
      </c>
      <c r="H78" s="23">
        <f t="shared" si="7"/>
        <v>-0.53392330383480824</v>
      </c>
      <c r="I78" s="22">
        <f t="shared" si="8"/>
        <v>-5.3097345132743362E-2</v>
      </c>
      <c r="J78" s="13">
        <f t="shared" si="9"/>
        <v>46607.669616519175</v>
      </c>
      <c r="K78" s="14">
        <f t="shared" si="10"/>
        <v>94690.265486725664</v>
      </c>
      <c r="L78" s="13">
        <f t="shared" si="11"/>
        <v>-53392.330383480825</v>
      </c>
      <c r="M78" s="14">
        <f t="shared" si="12"/>
        <v>-5309.7345132743358</v>
      </c>
    </row>
    <row r="79" spans="1:13" x14ac:dyDescent="0.3">
      <c r="A79" s="5" t="s">
        <v>156</v>
      </c>
      <c r="B79" s="6" t="s">
        <v>157</v>
      </c>
      <c r="C79" s="18">
        <v>5120</v>
      </c>
      <c r="D79" s="8">
        <v>7175</v>
      </c>
      <c r="E79" s="8">
        <v>7530</v>
      </c>
      <c r="F79" s="13">
        <v>100000</v>
      </c>
      <c r="G79" s="20">
        <f t="shared" si="13"/>
        <v>13.937282229965156</v>
      </c>
      <c r="H79" s="23">
        <f t="shared" si="7"/>
        <v>-0.28641114982578397</v>
      </c>
      <c r="I79" s="22">
        <f t="shared" si="8"/>
        <v>4.9477351916376304E-2</v>
      </c>
      <c r="J79" s="13">
        <f t="shared" si="9"/>
        <v>71358.885017421591</v>
      </c>
      <c r="K79" s="14">
        <f t="shared" si="10"/>
        <v>104947.73519163762</v>
      </c>
      <c r="L79" s="13">
        <f t="shared" si="11"/>
        <v>-28641.114982578409</v>
      </c>
      <c r="M79" s="14">
        <f t="shared" si="12"/>
        <v>4947.735191637621</v>
      </c>
    </row>
    <row r="80" spans="1:13" x14ac:dyDescent="0.3">
      <c r="A80" s="5" t="s">
        <v>158</v>
      </c>
      <c r="B80" s="6" t="s">
        <v>159</v>
      </c>
      <c r="C80" s="18">
        <v>9.8900000000000002E-2</v>
      </c>
      <c r="D80" s="8"/>
      <c r="E80" s="8"/>
      <c r="F80" s="13">
        <v>100000</v>
      </c>
      <c r="G80" s="20">
        <f t="shared" si="13"/>
        <v>0</v>
      </c>
      <c r="H80" s="23">
        <f t="shared" si="7"/>
        <v>0</v>
      </c>
      <c r="I80" s="22">
        <f t="shared" si="8"/>
        <v>0</v>
      </c>
      <c r="J80" s="13">
        <f t="shared" si="9"/>
        <v>0</v>
      </c>
      <c r="K80" s="14">
        <f t="shared" si="10"/>
        <v>0</v>
      </c>
      <c r="L80" s="13">
        <f t="shared" si="11"/>
        <v>0</v>
      </c>
      <c r="M80" s="14">
        <f t="shared" si="12"/>
        <v>0</v>
      </c>
    </row>
    <row r="81" spans="1:13" x14ac:dyDescent="0.3">
      <c r="A81" s="5" t="s">
        <v>160</v>
      </c>
      <c r="B81" s="6" t="s">
        <v>161</v>
      </c>
      <c r="C81" s="18">
        <v>88.9</v>
      </c>
      <c r="D81" s="8">
        <v>83.6</v>
      </c>
      <c r="E81" s="8">
        <v>58.8</v>
      </c>
      <c r="F81" s="13">
        <v>100000</v>
      </c>
      <c r="G81" s="20">
        <f t="shared" si="13"/>
        <v>1196.1722488038279</v>
      </c>
      <c r="H81" s="23">
        <f t="shared" si="7"/>
        <v>6.3397129186603007E-2</v>
      </c>
      <c r="I81" s="22">
        <f t="shared" si="8"/>
        <v>-0.29665071770334928</v>
      </c>
      <c r="J81" s="13">
        <f t="shared" si="9"/>
        <v>106339.7129186603</v>
      </c>
      <c r="K81" s="14">
        <f t="shared" si="10"/>
        <v>70334.928229665078</v>
      </c>
      <c r="L81" s="13">
        <f t="shared" si="11"/>
        <v>6339.7129186602979</v>
      </c>
      <c r="M81" s="14">
        <f t="shared" si="12"/>
        <v>-29665.071770334922</v>
      </c>
    </row>
    <row r="82" spans="1:13" x14ac:dyDescent="0.3">
      <c r="A82" s="5" t="s">
        <v>162</v>
      </c>
      <c r="B82" s="6" t="s">
        <v>163</v>
      </c>
      <c r="C82" s="18">
        <v>88.5</v>
      </c>
      <c r="D82" s="8">
        <v>62</v>
      </c>
      <c r="E82" s="8">
        <v>39</v>
      </c>
      <c r="F82" s="13">
        <v>100000</v>
      </c>
      <c r="G82" s="20">
        <f t="shared" si="13"/>
        <v>1612.9032258064517</v>
      </c>
      <c r="H82" s="23">
        <f t="shared" si="7"/>
        <v>0.42741935483870969</v>
      </c>
      <c r="I82" s="22">
        <f t="shared" si="8"/>
        <v>-0.37096774193548387</v>
      </c>
      <c r="J82" s="13">
        <f t="shared" si="9"/>
        <v>142741.93548387097</v>
      </c>
      <c r="K82" s="14">
        <f t="shared" si="10"/>
        <v>62903.225806451614</v>
      </c>
      <c r="L82" s="13">
        <f t="shared" si="11"/>
        <v>42741.93548387097</v>
      </c>
      <c r="M82" s="14">
        <f t="shared" si="12"/>
        <v>-37096.774193548386</v>
      </c>
    </row>
    <row r="83" spans="1:13" x14ac:dyDescent="0.3">
      <c r="A83" s="5" t="s">
        <v>164</v>
      </c>
      <c r="B83" s="6" t="s">
        <v>165</v>
      </c>
      <c r="C83" s="18">
        <v>3060</v>
      </c>
      <c r="D83" s="8"/>
      <c r="E83" s="8"/>
      <c r="F83" s="13">
        <v>100000</v>
      </c>
      <c r="G83" s="20">
        <f t="shared" si="13"/>
        <v>0</v>
      </c>
      <c r="H83" s="23">
        <f t="shared" si="7"/>
        <v>0</v>
      </c>
      <c r="I83" s="22">
        <f t="shared" si="8"/>
        <v>0</v>
      </c>
      <c r="J83" s="13">
        <f t="shared" si="9"/>
        <v>0</v>
      </c>
      <c r="K83" s="14">
        <f t="shared" si="10"/>
        <v>0</v>
      </c>
      <c r="L83" s="13">
        <f t="shared" si="11"/>
        <v>0</v>
      </c>
      <c r="M83" s="14">
        <f t="shared" si="12"/>
        <v>0</v>
      </c>
    </row>
    <row r="84" spans="1:13" x14ac:dyDescent="0.3">
      <c r="A84" s="5" t="s">
        <v>166</v>
      </c>
      <c r="B84" s="6" t="s">
        <v>167</v>
      </c>
      <c r="C84" s="18">
        <v>2660</v>
      </c>
      <c r="D84" s="8"/>
      <c r="E84" s="8"/>
      <c r="F84" s="13">
        <v>100000</v>
      </c>
      <c r="G84" s="20">
        <f t="shared" si="13"/>
        <v>0</v>
      </c>
      <c r="H84" s="23">
        <f t="shared" si="7"/>
        <v>0</v>
      </c>
      <c r="I84" s="22">
        <f t="shared" si="8"/>
        <v>0</v>
      </c>
      <c r="J84" s="13">
        <f t="shared" si="9"/>
        <v>0</v>
      </c>
      <c r="K84" s="14">
        <f t="shared" si="10"/>
        <v>0</v>
      </c>
      <c r="L84" s="13">
        <f t="shared" si="11"/>
        <v>0</v>
      </c>
      <c r="M84" s="14">
        <f t="shared" si="12"/>
        <v>0</v>
      </c>
    </row>
    <row r="85" spans="1:13" x14ac:dyDescent="0.3">
      <c r="A85" s="5" t="s">
        <v>168</v>
      </c>
      <c r="B85" s="6" t="s">
        <v>169</v>
      </c>
      <c r="C85" s="18">
        <v>919</v>
      </c>
      <c r="D85" s="8">
        <v>1735</v>
      </c>
      <c r="E85" s="8">
        <v>1725</v>
      </c>
      <c r="F85" s="13">
        <v>100000</v>
      </c>
      <c r="G85" s="20">
        <f t="shared" si="13"/>
        <v>57.636887608069166</v>
      </c>
      <c r="H85" s="23">
        <f t="shared" si="7"/>
        <v>-0.47031700288184436</v>
      </c>
      <c r="I85" s="22">
        <f t="shared" si="8"/>
        <v>-5.763688760806916E-3</v>
      </c>
      <c r="J85" s="13">
        <f t="shared" si="9"/>
        <v>52968.299711815562</v>
      </c>
      <c r="K85" s="14">
        <f t="shared" si="10"/>
        <v>99423.631123919316</v>
      </c>
      <c r="L85" s="13">
        <f t="shared" si="11"/>
        <v>-47031.700288184438</v>
      </c>
      <c r="M85" s="14">
        <f t="shared" si="12"/>
        <v>-576.36887608068355</v>
      </c>
    </row>
    <row r="86" spans="1:13" x14ac:dyDescent="0.3">
      <c r="A86" s="5" t="s">
        <v>170</v>
      </c>
      <c r="B86" s="6" t="s">
        <v>171</v>
      </c>
      <c r="C86" s="18">
        <v>400</v>
      </c>
      <c r="D86" s="8">
        <v>1550</v>
      </c>
      <c r="E86" s="8">
        <v>1420</v>
      </c>
      <c r="F86" s="13">
        <v>100000</v>
      </c>
      <c r="G86" s="20">
        <f t="shared" si="13"/>
        <v>64.516129032258064</v>
      </c>
      <c r="H86" s="23">
        <f t="shared" si="7"/>
        <v>-0.74193548387096775</v>
      </c>
      <c r="I86" s="22">
        <f t="shared" si="8"/>
        <v>-8.387096774193549E-2</v>
      </c>
      <c r="J86" s="13">
        <f t="shared" si="9"/>
        <v>25806.451612903227</v>
      </c>
      <c r="K86" s="14">
        <f t="shared" si="10"/>
        <v>91612.903225806454</v>
      </c>
      <c r="L86" s="13">
        <f t="shared" si="11"/>
        <v>-74193.548387096773</v>
      </c>
      <c r="M86" s="14">
        <f t="shared" si="12"/>
        <v>-8387.0967741935456</v>
      </c>
    </row>
    <row r="87" spans="1:13" x14ac:dyDescent="0.3">
      <c r="A87" s="5" t="s">
        <v>172</v>
      </c>
      <c r="B87" s="6" t="s">
        <v>173</v>
      </c>
      <c r="C87" s="18">
        <v>737</v>
      </c>
      <c r="D87" s="8">
        <v>1900</v>
      </c>
      <c r="E87" s="8">
        <v>2175</v>
      </c>
      <c r="F87" s="13">
        <v>100000</v>
      </c>
      <c r="G87" s="20">
        <f t="shared" si="13"/>
        <v>52.631578947368418</v>
      </c>
      <c r="H87" s="23">
        <f t="shared" si="7"/>
        <v>-0.61210526315789471</v>
      </c>
      <c r="I87" s="22">
        <f t="shared" si="8"/>
        <v>0.14473684210526316</v>
      </c>
      <c r="J87" s="13">
        <f t="shared" si="9"/>
        <v>38789.473684210527</v>
      </c>
      <c r="K87" s="14">
        <f t="shared" si="10"/>
        <v>114473.68421052631</v>
      </c>
      <c r="L87" s="13">
        <f t="shared" si="11"/>
        <v>-61210.526315789473</v>
      </c>
      <c r="M87" s="14">
        <f t="shared" si="12"/>
        <v>14473.684210526306</v>
      </c>
    </row>
    <row r="88" spans="1:13" x14ac:dyDescent="0.3">
      <c r="A88" s="5" t="s">
        <v>174</v>
      </c>
      <c r="B88" s="6" t="s">
        <v>175</v>
      </c>
      <c r="C88" s="18">
        <v>344</v>
      </c>
      <c r="D88" s="8">
        <v>247</v>
      </c>
      <c r="E88" s="8">
        <v>257</v>
      </c>
      <c r="F88" s="13">
        <v>100000</v>
      </c>
      <c r="G88" s="20">
        <f t="shared" si="13"/>
        <v>404.85829959514172</v>
      </c>
      <c r="H88" s="23">
        <f t="shared" si="7"/>
        <v>0.39271255060728744</v>
      </c>
      <c r="I88" s="22">
        <f t="shared" si="8"/>
        <v>4.048582995951417E-2</v>
      </c>
      <c r="J88" s="13">
        <f t="shared" si="9"/>
        <v>139271.25506072876</v>
      </c>
      <c r="K88" s="14">
        <f t="shared" si="10"/>
        <v>104048.58299595142</v>
      </c>
      <c r="L88" s="13">
        <f t="shared" si="11"/>
        <v>39271.255060728756</v>
      </c>
      <c r="M88" s="14">
        <f t="shared" si="12"/>
        <v>4048.5829959514231</v>
      </c>
    </row>
    <row r="89" spans="1:13" x14ac:dyDescent="0.3">
      <c r="A89" s="5" t="s">
        <v>176</v>
      </c>
      <c r="B89" s="6" t="s">
        <v>177</v>
      </c>
      <c r="C89" s="18">
        <v>13760</v>
      </c>
      <c r="D89" s="8"/>
      <c r="E89" s="8"/>
      <c r="F89" s="13">
        <v>100000</v>
      </c>
      <c r="G89" s="20">
        <f t="shared" si="13"/>
        <v>0</v>
      </c>
      <c r="H89" s="23">
        <f t="shared" si="7"/>
        <v>0</v>
      </c>
      <c r="I89" s="22">
        <f t="shared" si="8"/>
        <v>0</v>
      </c>
      <c r="J89" s="13">
        <f t="shared" si="9"/>
        <v>0</v>
      </c>
      <c r="K89" s="14">
        <f t="shared" si="10"/>
        <v>0</v>
      </c>
      <c r="L89" s="13">
        <f t="shared" si="11"/>
        <v>0</v>
      </c>
      <c r="M89" s="14">
        <f t="shared" si="12"/>
        <v>0</v>
      </c>
    </row>
    <row r="90" spans="1:13" x14ac:dyDescent="0.3">
      <c r="A90" s="5" t="s">
        <v>178</v>
      </c>
      <c r="B90" s="6" t="s">
        <v>179</v>
      </c>
      <c r="C90" s="18">
        <v>623</v>
      </c>
      <c r="D90" s="8">
        <v>533</v>
      </c>
      <c r="E90" s="8">
        <v>488</v>
      </c>
      <c r="F90" s="13">
        <v>100000</v>
      </c>
      <c r="G90" s="20">
        <f t="shared" si="13"/>
        <v>187.61726078799251</v>
      </c>
      <c r="H90" s="23">
        <f t="shared" si="7"/>
        <v>0.16885553470919323</v>
      </c>
      <c r="I90" s="22">
        <f t="shared" si="8"/>
        <v>-8.4427767354596617E-2</v>
      </c>
      <c r="J90" s="13">
        <f t="shared" si="9"/>
        <v>116885.55347091933</v>
      </c>
      <c r="K90" s="14">
        <f t="shared" si="10"/>
        <v>91557.223264540342</v>
      </c>
      <c r="L90" s="13">
        <f t="shared" si="11"/>
        <v>16885.553470919331</v>
      </c>
      <c r="M90" s="14">
        <f t="shared" si="12"/>
        <v>-8442.7767354596581</v>
      </c>
    </row>
    <row r="91" spans="1:13" x14ac:dyDescent="0.3">
      <c r="A91" s="5" t="s">
        <v>180</v>
      </c>
      <c r="B91" s="6" t="s">
        <v>181</v>
      </c>
      <c r="C91" s="18">
        <v>5610</v>
      </c>
      <c r="D91" s="8">
        <v>9030</v>
      </c>
      <c r="E91" s="8">
        <v>9085</v>
      </c>
      <c r="F91" s="13">
        <v>100000</v>
      </c>
      <c r="G91" s="20">
        <f t="shared" si="13"/>
        <v>11.074197120708748</v>
      </c>
      <c r="H91" s="23">
        <f t="shared" si="7"/>
        <v>-0.37873754152823919</v>
      </c>
      <c r="I91" s="22">
        <f t="shared" si="8"/>
        <v>6.090808416389812E-3</v>
      </c>
      <c r="J91" s="13">
        <f t="shared" si="9"/>
        <v>62126.245847176076</v>
      </c>
      <c r="K91" s="14">
        <f t="shared" si="10"/>
        <v>100609.08084163898</v>
      </c>
      <c r="L91" s="13">
        <f t="shared" si="11"/>
        <v>-37873.754152823924</v>
      </c>
      <c r="M91" s="14">
        <f t="shared" si="12"/>
        <v>609.08084163897729</v>
      </c>
    </row>
    <row r="92" spans="1:13" x14ac:dyDescent="0.3">
      <c r="A92" s="5" t="s">
        <v>182</v>
      </c>
      <c r="B92" s="6" t="s">
        <v>183</v>
      </c>
      <c r="C92" s="18">
        <v>2580</v>
      </c>
      <c r="D92" s="8">
        <v>3510</v>
      </c>
      <c r="E92" s="8">
        <v>3445</v>
      </c>
      <c r="F92" s="13">
        <v>100000</v>
      </c>
      <c r="G92" s="20">
        <f t="shared" si="13"/>
        <v>28.490028490028489</v>
      </c>
      <c r="H92" s="23">
        <f t="shared" si="7"/>
        <v>-0.26495726495726496</v>
      </c>
      <c r="I92" s="22">
        <f t="shared" si="8"/>
        <v>-1.8518518518518517E-2</v>
      </c>
      <c r="J92" s="13">
        <f t="shared" si="9"/>
        <v>73504.2735042735</v>
      </c>
      <c r="K92" s="14">
        <f t="shared" si="10"/>
        <v>98148.148148148146</v>
      </c>
      <c r="L92" s="13">
        <f t="shared" si="11"/>
        <v>-26495.7264957265</v>
      </c>
      <c r="M92" s="14">
        <f t="shared" si="12"/>
        <v>-1851.851851851854</v>
      </c>
    </row>
    <row r="93" spans="1:13" x14ac:dyDescent="0.3">
      <c r="A93" s="5" t="s">
        <v>184</v>
      </c>
      <c r="B93" s="6" t="s">
        <v>185</v>
      </c>
      <c r="C93" s="18">
        <v>4095</v>
      </c>
      <c r="D93" s="8">
        <v>4637.5</v>
      </c>
      <c r="E93" s="8">
        <v>4540</v>
      </c>
      <c r="F93" s="13">
        <v>100000</v>
      </c>
      <c r="G93" s="20">
        <f t="shared" si="13"/>
        <v>21.563342318059298</v>
      </c>
      <c r="H93" s="23">
        <f t="shared" si="7"/>
        <v>-0.1169811320754717</v>
      </c>
      <c r="I93" s="22">
        <f t="shared" si="8"/>
        <v>-2.1024258760107817E-2</v>
      </c>
      <c r="J93" s="13">
        <f t="shared" si="9"/>
        <v>88301.886792452831</v>
      </c>
      <c r="K93" s="14">
        <f t="shared" si="10"/>
        <v>97897.574123989209</v>
      </c>
      <c r="L93" s="13">
        <f t="shared" si="11"/>
        <v>-11698.113207547169</v>
      </c>
      <c r="M93" s="14">
        <f t="shared" si="12"/>
        <v>-2102.4258760107914</v>
      </c>
    </row>
    <row r="94" spans="1:13" x14ac:dyDescent="0.3">
      <c r="A94" s="5" t="s">
        <v>186</v>
      </c>
      <c r="B94" s="6" t="s">
        <v>187</v>
      </c>
      <c r="C94" s="18">
        <v>202</v>
      </c>
      <c r="D94" s="8">
        <v>676</v>
      </c>
      <c r="E94" s="8">
        <v>712</v>
      </c>
      <c r="F94" s="13">
        <v>100000</v>
      </c>
      <c r="G94" s="20">
        <f t="shared" si="13"/>
        <v>147.92899408284023</v>
      </c>
      <c r="H94" s="23">
        <f t="shared" si="7"/>
        <v>-0.70118343195266275</v>
      </c>
      <c r="I94" s="22">
        <f t="shared" si="8"/>
        <v>5.3254437869822487E-2</v>
      </c>
      <c r="J94" s="13">
        <f t="shared" si="9"/>
        <v>29881.656804733728</v>
      </c>
      <c r="K94" s="14">
        <f t="shared" si="10"/>
        <v>105325.44378698224</v>
      </c>
      <c r="L94" s="13">
        <f t="shared" si="11"/>
        <v>-70118.343195266265</v>
      </c>
      <c r="M94" s="14">
        <f t="shared" si="12"/>
        <v>5325.4437869822432</v>
      </c>
    </row>
    <row r="95" spans="1:13" x14ac:dyDescent="0.3">
      <c r="A95" s="5" t="s">
        <v>188</v>
      </c>
      <c r="B95" s="6" t="s">
        <v>189</v>
      </c>
      <c r="C95" s="18">
        <v>196</v>
      </c>
      <c r="D95" s="8">
        <v>173</v>
      </c>
      <c r="E95" s="8">
        <v>180</v>
      </c>
      <c r="F95" s="13">
        <v>100000</v>
      </c>
      <c r="G95" s="20">
        <f t="shared" si="13"/>
        <v>578.03468208092488</v>
      </c>
      <c r="H95" s="23">
        <f t="shared" si="7"/>
        <v>0.13294797687861271</v>
      </c>
      <c r="I95" s="22">
        <f t="shared" si="8"/>
        <v>4.046242774566474E-2</v>
      </c>
      <c r="J95" s="13">
        <f t="shared" si="9"/>
        <v>113294.79768786128</v>
      </c>
      <c r="K95" s="14">
        <f t="shared" si="10"/>
        <v>104046.24277456648</v>
      </c>
      <c r="L95" s="13">
        <f t="shared" si="11"/>
        <v>13294.797687861283</v>
      </c>
      <c r="M95" s="14">
        <f t="shared" si="12"/>
        <v>4046.2427745664754</v>
      </c>
    </row>
    <row r="96" spans="1:13" x14ac:dyDescent="0.3">
      <c r="A96" s="5" t="s">
        <v>190</v>
      </c>
      <c r="B96" s="6" t="s">
        <v>191</v>
      </c>
      <c r="C96" s="18">
        <v>525</v>
      </c>
      <c r="D96" s="8"/>
      <c r="E96" s="8"/>
      <c r="F96" s="13">
        <v>100000</v>
      </c>
      <c r="G96" s="20">
        <f t="shared" si="13"/>
        <v>0</v>
      </c>
      <c r="H96" s="23">
        <f t="shared" si="7"/>
        <v>0</v>
      </c>
      <c r="I96" s="22">
        <f t="shared" si="8"/>
        <v>0</v>
      </c>
      <c r="J96" s="13">
        <f t="shared" si="9"/>
        <v>0</v>
      </c>
      <c r="K96" s="14">
        <f t="shared" si="10"/>
        <v>0</v>
      </c>
      <c r="L96" s="13">
        <f t="shared" si="11"/>
        <v>0</v>
      </c>
      <c r="M96" s="14">
        <f t="shared" si="12"/>
        <v>0</v>
      </c>
    </row>
    <row r="97" spans="1:13" x14ac:dyDescent="0.3">
      <c r="A97" s="5" t="s">
        <v>192</v>
      </c>
      <c r="B97" s="6" t="s">
        <v>193</v>
      </c>
      <c r="C97" s="18">
        <v>484</v>
      </c>
      <c r="D97" s="8">
        <v>235</v>
      </c>
      <c r="E97" s="8">
        <v>226</v>
      </c>
      <c r="F97" s="13">
        <v>100000</v>
      </c>
      <c r="G97" s="20">
        <f t="shared" si="13"/>
        <v>425.531914893617</v>
      </c>
      <c r="H97" s="23">
        <f t="shared" si="7"/>
        <v>1.0595744680851065</v>
      </c>
      <c r="I97" s="22">
        <f t="shared" si="8"/>
        <v>-3.8297872340425532E-2</v>
      </c>
      <c r="J97" s="13">
        <f t="shared" si="9"/>
        <v>205957.44680851063</v>
      </c>
      <c r="K97" s="14">
        <f t="shared" si="10"/>
        <v>96170.212765957447</v>
      </c>
      <c r="L97" s="13">
        <f t="shared" si="11"/>
        <v>105957.44680851063</v>
      </c>
      <c r="M97" s="14">
        <f t="shared" si="12"/>
        <v>-3829.7872340425529</v>
      </c>
    </row>
    <row r="98" spans="1:13" x14ac:dyDescent="0.3">
      <c r="A98" s="5" t="s">
        <v>194</v>
      </c>
      <c r="B98" s="6" t="s">
        <v>195</v>
      </c>
      <c r="C98" s="18">
        <v>157</v>
      </c>
      <c r="D98" s="8"/>
      <c r="E98" s="8"/>
      <c r="F98" s="13">
        <v>100000</v>
      </c>
      <c r="G98" s="20">
        <f t="shared" si="13"/>
        <v>0</v>
      </c>
      <c r="H98" s="23">
        <f t="shared" si="7"/>
        <v>0</v>
      </c>
      <c r="I98" s="22">
        <f t="shared" si="8"/>
        <v>0</v>
      </c>
      <c r="J98" s="13">
        <f t="shared" si="9"/>
        <v>0</v>
      </c>
      <c r="K98" s="14">
        <f t="shared" si="10"/>
        <v>0</v>
      </c>
      <c r="L98" s="13">
        <f t="shared" si="11"/>
        <v>0</v>
      </c>
      <c r="M98" s="14">
        <f t="shared" si="12"/>
        <v>0</v>
      </c>
    </row>
    <row r="99" spans="1:13" x14ac:dyDescent="0.3">
      <c r="A99" s="5" t="s">
        <v>196</v>
      </c>
      <c r="B99" s="6" t="s">
        <v>197</v>
      </c>
      <c r="C99" s="18">
        <v>12.1</v>
      </c>
      <c r="D99" s="8">
        <v>12.9</v>
      </c>
      <c r="E99" s="8">
        <v>13</v>
      </c>
      <c r="F99" s="13">
        <v>100000</v>
      </c>
      <c r="G99" s="20">
        <f t="shared" si="13"/>
        <v>7751.937984496124</v>
      </c>
      <c r="H99" s="23">
        <f t="shared" si="7"/>
        <v>-6.2015503875969047E-2</v>
      </c>
      <c r="I99" s="22">
        <f t="shared" si="8"/>
        <v>7.7519379844960962E-3</v>
      </c>
      <c r="J99" s="13">
        <f t="shared" si="9"/>
        <v>93798.449612403099</v>
      </c>
      <c r="K99" s="14">
        <f t="shared" si="10"/>
        <v>100775.19379844962</v>
      </c>
      <c r="L99" s="13">
        <f t="shared" si="11"/>
        <v>-6201.5503875969007</v>
      </c>
      <c r="M99" s="14">
        <f t="shared" si="12"/>
        <v>775.19379844961804</v>
      </c>
    </row>
    <row r="100" spans="1:13" x14ac:dyDescent="0.3">
      <c r="A100" s="5" t="s">
        <v>198</v>
      </c>
      <c r="B100" s="6" t="s">
        <v>199</v>
      </c>
      <c r="C100" s="18">
        <v>240</v>
      </c>
      <c r="D100" s="8">
        <v>186</v>
      </c>
      <c r="E100" s="8">
        <v>182</v>
      </c>
      <c r="F100" s="13">
        <v>100000</v>
      </c>
      <c r="G100" s="20">
        <f t="shared" si="13"/>
        <v>537.63440860215053</v>
      </c>
      <c r="H100" s="23">
        <f t="shared" si="7"/>
        <v>0.29032258064516131</v>
      </c>
      <c r="I100" s="22">
        <f t="shared" si="8"/>
        <v>-2.1505376344086023E-2</v>
      </c>
      <c r="J100" s="13">
        <f t="shared" si="9"/>
        <v>129032.25806451612</v>
      </c>
      <c r="K100" s="14">
        <f t="shared" si="10"/>
        <v>97849.462365591389</v>
      </c>
      <c r="L100" s="13">
        <f t="shared" si="11"/>
        <v>29032.258064516122</v>
      </c>
      <c r="M100" s="14">
        <f t="shared" si="12"/>
        <v>-2150.5376344086108</v>
      </c>
    </row>
    <row r="101" spans="1:13" x14ac:dyDescent="0.3">
      <c r="A101" s="5" t="s">
        <v>200</v>
      </c>
      <c r="B101" s="6" t="s">
        <v>201</v>
      </c>
      <c r="C101" s="18">
        <v>11.8</v>
      </c>
      <c r="D101" s="8">
        <v>16.3</v>
      </c>
      <c r="E101" s="8">
        <v>16.5</v>
      </c>
      <c r="F101" s="13">
        <v>100000</v>
      </c>
      <c r="G101" s="20">
        <f t="shared" si="13"/>
        <v>6134.9693251533736</v>
      </c>
      <c r="H101" s="23">
        <f t="shared" si="7"/>
        <v>-0.2760736196319018</v>
      </c>
      <c r="I101" s="22">
        <f t="shared" si="8"/>
        <v>1.2269938650306704E-2</v>
      </c>
      <c r="J101" s="13">
        <f t="shared" si="9"/>
        <v>72392.638036809818</v>
      </c>
      <c r="K101" s="14">
        <f t="shared" si="10"/>
        <v>101226.99386503066</v>
      </c>
      <c r="L101" s="13">
        <f t="shared" si="11"/>
        <v>-27607.361963190182</v>
      </c>
      <c r="M101" s="14">
        <f t="shared" si="12"/>
        <v>1226.9938650306576</v>
      </c>
    </row>
    <row r="102" spans="1:13" x14ac:dyDescent="0.3">
      <c r="A102" s="5" t="s">
        <v>202</v>
      </c>
      <c r="B102" s="6" t="s">
        <v>203</v>
      </c>
      <c r="C102" s="18">
        <v>70.400000000000006</v>
      </c>
      <c r="D102" s="8">
        <v>253</v>
      </c>
      <c r="E102" s="8">
        <v>260</v>
      </c>
      <c r="F102" s="13">
        <v>100000</v>
      </c>
      <c r="G102" s="20">
        <f t="shared" si="13"/>
        <v>395.25691699604744</v>
      </c>
      <c r="H102" s="23">
        <f t="shared" si="7"/>
        <v>-0.72173913043478255</v>
      </c>
      <c r="I102" s="22">
        <f t="shared" si="8"/>
        <v>2.766798418972332E-2</v>
      </c>
      <c r="J102" s="13">
        <f t="shared" si="9"/>
        <v>27826.086956521744</v>
      </c>
      <c r="K102" s="14">
        <f t="shared" si="10"/>
        <v>102766.79841897234</v>
      </c>
      <c r="L102" s="13">
        <f t="shared" si="11"/>
        <v>-72173.913043478256</v>
      </c>
      <c r="M102" s="14">
        <f t="shared" si="12"/>
        <v>2766.7984189723356</v>
      </c>
    </row>
    <row r="103" spans="1:13" x14ac:dyDescent="0.3">
      <c r="A103" s="5" t="s">
        <v>204</v>
      </c>
      <c r="B103" s="6" t="s">
        <v>205</v>
      </c>
      <c r="C103" s="18">
        <v>582</v>
      </c>
      <c r="D103" s="8">
        <v>308</v>
      </c>
      <c r="E103" s="8">
        <v>310</v>
      </c>
      <c r="F103" s="13">
        <v>100000</v>
      </c>
      <c r="G103" s="20">
        <f t="shared" si="13"/>
        <v>324.6753246753247</v>
      </c>
      <c r="H103" s="23">
        <f t="shared" si="7"/>
        <v>0.88961038961038963</v>
      </c>
      <c r="I103" s="22">
        <f t="shared" si="8"/>
        <v>6.4935064935064939E-3</v>
      </c>
      <c r="J103" s="13">
        <f t="shared" si="9"/>
        <v>188961.03896103898</v>
      </c>
      <c r="K103" s="14">
        <f t="shared" si="10"/>
        <v>100649.35064935066</v>
      </c>
      <c r="L103" s="13">
        <f t="shared" si="11"/>
        <v>88961.038961038983</v>
      </c>
      <c r="M103" s="14">
        <f t="shared" si="12"/>
        <v>649.35064935065748</v>
      </c>
    </row>
    <row r="104" spans="1:13" x14ac:dyDescent="0.3">
      <c r="A104" s="5" t="s">
        <v>206</v>
      </c>
      <c r="B104" s="6" t="s">
        <v>207</v>
      </c>
      <c r="C104" s="18">
        <v>1110</v>
      </c>
      <c r="D104" s="8">
        <v>375</v>
      </c>
      <c r="E104" s="8">
        <v>355</v>
      </c>
      <c r="F104" s="13">
        <v>100000</v>
      </c>
      <c r="G104" s="20">
        <f t="shared" si="13"/>
        <v>266.66666666666669</v>
      </c>
      <c r="H104" s="23">
        <f t="shared" si="7"/>
        <v>1.96</v>
      </c>
      <c r="I104" s="22">
        <f t="shared" si="8"/>
        <v>-5.3333333333333337E-2</v>
      </c>
      <c r="J104" s="13">
        <f t="shared" si="9"/>
        <v>296000</v>
      </c>
      <c r="K104" s="14">
        <f t="shared" si="10"/>
        <v>94666.666666666672</v>
      </c>
      <c r="L104" s="13">
        <f t="shared" si="11"/>
        <v>196000</v>
      </c>
      <c r="M104" s="14">
        <f t="shared" si="12"/>
        <v>-5333.3333333333285</v>
      </c>
    </row>
    <row r="105" spans="1:13" x14ac:dyDescent="0.3">
      <c r="A105" s="5" t="s">
        <v>208</v>
      </c>
      <c r="B105" s="6" t="s">
        <v>209</v>
      </c>
      <c r="C105" s="18">
        <v>3870</v>
      </c>
      <c r="D105" s="8">
        <v>302</v>
      </c>
      <c r="E105" s="8">
        <v>297</v>
      </c>
      <c r="F105" s="13">
        <v>100000</v>
      </c>
      <c r="G105" s="20">
        <f t="shared" si="13"/>
        <v>331.12582781456956</v>
      </c>
      <c r="H105" s="23">
        <f t="shared" si="7"/>
        <v>11.814569536423841</v>
      </c>
      <c r="I105" s="22">
        <f t="shared" si="8"/>
        <v>-1.6556291390728478E-2</v>
      </c>
      <c r="J105" s="13">
        <f t="shared" si="9"/>
        <v>1281456.9536423841</v>
      </c>
      <c r="K105" s="14">
        <f t="shared" si="10"/>
        <v>98344.370860927156</v>
      </c>
      <c r="L105" s="13">
        <f t="shared" si="11"/>
        <v>1181456.9536423841</v>
      </c>
      <c r="M105" s="14">
        <f t="shared" si="12"/>
        <v>-1655.6291390728438</v>
      </c>
    </row>
    <row r="106" spans="1:13" x14ac:dyDescent="0.3">
      <c r="A106" s="5" t="s">
        <v>210</v>
      </c>
      <c r="B106" s="6" t="s">
        <v>211</v>
      </c>
      <c r="C106" s="18">
        <v>10.9</v>
      </c>
      <c r="D106" s="8">
        <v>17.8</v>
      </c>
      <c r="E106" s="8">
        <v>17.899999999999999</v>
      </c>
      <c r="F106" s="13">
        <v>100000</v>
      </c>
      <c r="G106" s="20">
        <f t="shared" si="13"/>
        <v>5617.9775280898875</v>
      </c>
      <c r="H106" s="23">
        <f t="shared" si="7"/>
        <v>-0.38764044943820225</v>
      </c>
      <c r="I106" s="22">
        <f t="shared" si="8"/>
        <v>5.6179775280897678E-3</v>
      </c>
      <c r="J106" s="13">
        <f t="shared" si="9"/>
        <v>61235.955056179773</v>
      </c>
      <c r="K106" s="14">
        <f t="shared" si="10"/>
        <v>100561.79775280898</v>
      </c>
      <c r="L106" s="13">
        <f t="shared" si="11"/>
        <v>-38764.044943820227</v>
      </c>
      <c r="M106" s="14">
        <f t="shared" si="12"/>
        <v>561.7977528089832</v>
      </c>
    </row>
    <row r="107" spans="1:13" x14ac:dyDescent="0.3">
      <c r="A107" s="5" t="s">
        <v>212</v>
      </c>
      <c r="B107" s="6" t="s">
        <v>213</v>
      </c>
      <c r="C107" s="18">
        <v>109</v>
      </c>
      <c r="D107" s="8">
        <v>76.099999999999994</v>
      </c>
      <c r="E107" s="8">
        <v>76.7</v>
      </c>
      <c r="F107" s="13">
        <v>100000</v>
      </c>
      <c r="G107" s="20">
        <f t="shared" si="13"/>
        <v>1314.060446780552</v>
      </c>
      <c r="H107" s="23">
        <f t="shared" si="7"/>
        <v>0.43232588699080171</v>
      </c>
      <c r="I107" s="22">
        <f t="shared" si="8"/>
        <v>7.8843626806834235E-3</v>
      </c>
      <c r="J107" s="13">
        <f t="shared" si="9"/>
        <v>143232.58869908017</v>
      </c>
      <c r="K107" s="14">
        <f t="shared" si="10"/>
        <v>100788.43626806834</v>
      </c>
      <c r="L107" s="13">
        <f t="shared" si="11"/>
        <v>43232.588699080166</v>
      </c>
      <c r="M107" s="14">
        <f t="shared" si="12"/>
        <v>788.43626806834072</v>
      </c>
    </row>
    <row r="108" spans="1:13" x14ac:dyDescent="0.3">
      <c r="A108" s="5" t="s">
        <v>214</v>
      </c>
      <c r="B108" s="6" t="s">
        <v>215</v>
      </c>
      <c r="C108" s="18">
        <v>10.3</v>
      </c>
      <c r="D108" s="8">
        <v>19.7</v>
      </c>
      <c r="E108" s="8">
        <v>19.8</v>
      </c>
      <c r="F108" s="13">
        <v>100000</v>
      </c>
      <c r="G108" s="20">
        <f t="shared" si="13"/>
        <v>5076.1421319796955</v>
      </c>
      <c r="H108" s="23">
        <f t="shared" si="7"/>
        <v>-0.4771573604060913</v>
      </c>
      <c r="I108" s="22">
        <f t="shared" si="8"/>
        <v>5.0761421319797679E-3</v>
      </c>
      <c r="J108" s="13">
        <f t="shared" si="9"/>
        <v>52284.263959390868</v>
      </c>
      <c r="K108" s="14">
        <f t="shared" si="10"/>
        <v>100507.61421319797</v>
      </c>
      <c r="L108" s="13">
        <f t="shared" si="11"/>
        <v>-47715.736040609132</v>
      </c>
      <c r="M108" s="14">
        <f t="shared" si="12"/>
        <v>507.61421319797228</v>
      </c>
    </row>
    <row r="109" spans="1:13" x14ac:dyDescent="0.3">
      <c r="A109" s="5" t="s">
        <v>216</v>
      </c>
      <c r="B109" s="6" t="s">
        <v>217</v>
      </c>
      <c r="C109" s="18">
        <v>359</v>
      </c>
      <c r="D109" s="8">
        <v>684</v>
      </c>
      <c r="E109" s="8">
        <v>635</v>
      </c>
      <c r="F109" s="13">
        <v>100000</v>
      </c>
      <c r="G109" s="20">
        <f t="shared" si="13"/>
        <v>146.19883040935673</v>
      </c>
      <c r="H109" s="23">
        <f t="shared" si="7"/>
        <v>-0.47514619883040937</v>
      </c>
      <c r="I109" s="22">
        <f t="shared" si="8"/>
        <v>-7.1637426900584791E-2</v>
      </c>
      <c r="J109" s="13">
        <f t="shared" si="9"/>
        <v>52485.380116959066</v>
      </c>
      <c r="K109" s="14">
        <f t="shared" si="10"/>
        <v>92836.257309941531</v>
      </c>
      <c r="L109" s="13">
        <f t="shared" si="11"/>
        <v>-47514.619883040934</v>
      </c>
      <c r="M109" s="14">
        <f t="shared" si="12"/>
        <v>-7163.7426900584687</v>
      </c>
    </row>
    <row r="110" spans="1:13" x14ac:dyDescent="0.3">
      <c r="A110" s="5" t="s">
        <v>218</v>
      </c>
      <c r="B110" s="6" t="s">
        <v>219</v>
      </c>
      <c r="C110" s="18">
        <v>403</v>
      </c>
      <c r="D110" s="8">
        <v>231</v>
      </c>
      <c r="E110" s="8">
        <v>224</v>
      </c>
      <c r="F110" s="13">
        <v>100000</v>
      </c>
      <c r="G110" s="20">
        <f t="shared" si="13"/>
        <v>432.90043290043292</v>
      </c>
      <c r="H110" s="23">
        <f t="shared" si="7"/>
        <v>0.74458874458874458</v>
      </c>
      <c r="I110" s="22">
        <f t="shared" si="8"/>
        <v>-3.0303030303030304E-2</v>
      </c>
      <c r="J110" s="13">
        <f t="shared" si="9"/>
        <v>174458.87445887446</v>
      </c>
      <c r="K110" s="14">
        <f t="shared" si="10"/>
        <v>96969.696969696975</v>
      </c>
      <c r="L110" s="13">
        <f t="shared" si="11"/>
        <v>74458.874458874459</v>
      </c>
      <c r="M110" s="14">
        <f t="shared" si="12"/>
        <v>-3030.3030303030246</v>
      </c>
    </row>
    <row r="111" spans="1:13" x14ac:dyDescent="0.3">
      <c r="A111" s="5" t="s">
        <v>220</v>
      </c>
      <c r="B111" s="6" t="s">
        <v>221</v>
      </c>
      <c r="C111" s="18">
        <v>935</v>
      </c>
      <c r="D111" s="8">
        <v>1327.5</v>
      </c>
      <c r="E111" s="8">
        <v>1190</v>
      </c>
      <c r="F111" s="13">
        <v>100000</v>
      </c>
      <c r="G111" s="20">
        <f t="shared" si="13"/>
        <v>75.329566854990588</v>
      </c>
      <c r="H111" s="23">
        <f t="shared" si="7"/>
        <v>-0.29566854990583802</v>
      </c>
      <c r="I111" s="22">
        <f t="shared" si="8"/>
        <v>-0.10357815442561205</v>
      </c>
      <c r="J111" s="13">
        <f t="shared" si="9"/>
        <v>70433.145009416199</v>
      </c>
      <c r="K111" s="14">
        <f t="shared" si="10"/>
        <v>89642.184557438799</v>
      </c>
      <c r="L111" s="13">
        <f t="shared" si="11"/>
        <v>-29566.854990583801</v>
      </c>
      <c r="M111" s="14">
        <f t="shared" si="12"/>
        <v>-10357.815442561201</v>
      </c>
    </row>
    <row r="112" spans="1:13" x14ac:dyDescent="0.3">
      <c r="A112" s="5" t="s">
        <v>222</v>
      </c>
      <c r="B112" s="6" t="s">
        <v>223</v>
      </c>
      <c r="C112" s="18">
        <v>48350</v>
      </c>
      <c r="D112" s="8">
        <v>77690</v>
      </c>
      <c r="E112" s="8">
        <v>80300</v>
      </c>
      <c r="F112" s="13">
        <v>100000</v>
      </c>
      <c r="G112" s="20">
        <f t="shared" si="13"/>
        <v>1.2871669455528383</v>
      </c>
      <c r="H112" s="23">
        <f t="shared" si="7"/>
        <v>-0.37765478182520273</v>
      </c>
      <c r="I112" s="22">
        <f t="shared" si="8"/>
        <v>3.3595057278929079E-2</v>
      </c>
      <c r="J112" s="13">
        <f t="shared" si="9"/>
        <v>62234.521817479734</v>
      </c>
      <c r="K112" s="14">
        <f t="shared" si="10"/>
        <v>103359.50572789292</v>
      </c>
      <c r="L112" s="13">
        <f t="shared" si="11"/>
        <v>-37765.478182520266</v>
      </c>
      <c r="M112" s="14">
        <f t="shared" si="12"/>
        <v>3359.5057278929162</v>
      </c>
    </row>
    <row r="113" spans="1:13" x14ac:dyDescent="0.3">
      <c r="A113" s="5" t="s">
        <v>224</v>
      </c>
      <c r="B113" s="6" t="s">
        <v>225</v>
      </c>
      <c r="C113" s="18">
        <v>982</v>
      </c>
      <c r="D113" s="8">
        <v>570</v>
      </c>
      <c r="E113" s="8">
        <v>250</v>
      </c>
      <c r="F113" s="13">
        <v>100000</v>
      </c>
      <c r="G113" s="20">
        <f t="shared" si="13"/>
        <v>175.43859649122808</v>
      </c>
      <c r="H113" s="23">
        <f t="shared" si="7"/>
        <v>0.72280701754385968</v>
      </c>
      <c r="I113" s="22">
        <f t="shared" si="8"/>
        <v>-0.56140350877192979</v>
      </c>
      <c r="J113" s="13">
        <f t="shared" si="9"/>
        <v>172280.70175438598</v>
      </c>
      <c r="K113" s="14">
        <f t="shared" si="10"/>
        <v>43859.649122807023</v>
      </c>
      <c r="L113" s="13">
        <f t="shared" si="11"/>
        <v>72280.701754385984</v>
      </c>
      <c r="M113" s="14">
        <f t="shared" si="12"/>
        <v>-56140.350877192977</v>
      </c>
    </row>
    <row r="114" spans="1:13" ht="17.25" thickBot="1" x14ac:dyDescent="0.35">
      <c r="A114" s="10" t="s">
        <v>226</v>
      </c>
      <c r="B114" s="11" t="s">
        <v>227</v>
      </c>
      <c r="C114" s="19">
        <v>99.9</v>
      </c>
      <c r="D114" s="12">
        <v>60.8</v>
      </c>
      <c r="E114" s="12">
        <v>39.299999999999997</v>
      </c>
      <c r="F114" s="15">
        <v>100000</v>
      </c>
      <c r="G114" s="21">
        <f t="shared" si="13"/>
        <v>1644.7368421052631</v>
      </c>
      <c r="H114" s="24">
        <f t="shared" si="7"/>
        <v>0.64309210526315808</v>
      </c>
      <c r="I114" s="25">
        <f t="shared" si="8"/>
        <v>-0.35361842105263158</v>
      </c>
      <c r="J114" s="15">
        <f t="shared" si="9"/>
        <v>164309.21052631579</v>
      </c>
      <c r="K114" s="16">
        <f t="shared" si="10"/>
        <v>64638.157894736833</v>
      </c>
      <c r="L114" s="15">
        <f t="shared" si="11"/>
        <v>64309.210526315786</v>
      </c>
      <c r="M114" s="16">
        <f t="shared" si="12"/>
        <v>-35361.842105263167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D760-5E36-44A2-AB53-82CA36892F08}">
  <dimension ref="A1:M114"/>
  <sheetViews>
    <sheetView topLeftCell="A83" workbookViewId="0">
      <selection activeCell="A2" sqref="A2:M114"/>
    </sheetView>
  </sheetViews>
  <sheetFormatPr defaultRowHeight="16.5" x14ac:dyDescent="0.3"/>
  <cols>
    <col min="1" max="1" width="13.5" style="4" bestFit="1" customWidth="1"/>
    <col min="2" max="2" width="23.5" style="4" bestFit="1" customWidth="1"/>
    <col min="3" max="3" width="18" style="4" bestFit="1" customWidth="1"/>
    <col min="4" max="5" width="20.5" style="4" bestFit="1" customWidth="1"/>
    <col min="6" max="6" width="17.5" style="9" bestFit="1" customWidth="1"/>
    <col min="7" max="7" width="15" style="9" customWidth="1"/>
    <col min="8" max="9" width="14.625" style="4" bestFit="1" customWidth="1"/>
    <col min="10" max="10" width="16.25" style="4" bestFit="1" customWidth="1"/>
    <col min="11" max="11" width="17.5" style="4" bestFit="1" customWidth="1"/>
    <col min="12" max="12" width="17" style="4" bestFit="1" customWidth="1"/>
    <col min="13" max="13" width="15" style="4" bestFit="1" customWidth="1"/>
    <col min="14" max="16384" width="9" style="4"/>
  </cols>
  <sheetData>
    <row r="1" spans="1:13" s="7" customFormat="1" ht="17.25" thickBot="1" x14ac:dyDescent="0.35">
      <c r="A1" s="1" t="s">
        <v>0</v>
      </c>
      <c r="B1" s="2" t="s">
        <v>1</v>
      </c>
      <c r="C1" s="17" t="s">
        <v>228</v>
      </c>
      <c r="D1" s="3" t="s">
        <v>229</v>
      </c>
      <c r="E1" s="3" t="s">
        <v>230</v>
      </c>
      <c r="F1" s="1" t="s">
        <v>234</v>
      </c>
      <c r="G1" s="2" t="s">
        <v>233</v>
      </c>
      <c r="H1" s="1" t="s">
        <v>231</v>
      </c>
      <c r="I1" s="2" t="s">
        <v>232</v>
      </c>
      <c r="J1" s="3" t="s">
        <v>237</v>
      </c>
      <c r="K1" s="2" t="s">
        <v>238</v>
      </c>
      <c r="L1" s="1" t="s">
        <v>235</v>
      </c>
      <c r="M1" s="2" t="s">
        <v>236</v>
      </c>
    </row>
    <row r="2" spans="1:13" x14ac:dyDescent="0.3">
      <c r="A2" s="5" t="s">
        <v>2</v>
      </c>
      <c r="B2" s="6" t="s">
        <v>3</v>
      </c>
      <c r="C2" s="18">
        <v>2965</v>
      </c>
      <c r="D2" s="8">
        <v>4765</v>
      </c>
      <c r="E2" s="8">
        <v>4870</v>
      </c>
      <c r="F2" s="13">
        <v>100000</v>
      </c>
      <c r="G2" s="20">
        <f>IFERROR(F2 / D2,0)</f>
        <v>20.986358866736619</v>
      </c>
      <c r="H2" s="23">
        <f>IFERROR((C2 - D2) / D2, 0)</f>
        <v>-0.3777544596012592</v>
      </c>
      <c r="I2" s="22">
        <f>IFERROR((E2 - D2) / D2, 0)</f>
        <v>2.2035676810073453E-2</v>
      </c>
      <c r="J2" s="13">
        <f>G2 * C2</f>
        <v>62224.554039874078</v>
      </c>
      <c r="K2" s="14">
        <f>G2 * E2</f>
        <v>102203.56768100733</v>
      </c>
      <c r="L2" s="26">
        <f>IF(G2 = 0, 0, J2 - F2)</f>
        <v>-37775.445960125922</v>
      </c>
      <c r="M2" s="27">
        <f>IF(G2 = 0, 0, K2 - F2)</f>
        <v>2203.5676810073346</v>
      </c>
    </row>
    <row r="3" spans="1:13" x14ac:dyDescent="0.3">
      <c r="A3" s="5" t="s">
        <v>4</v>
      </c>
      <c r="B3" s="6" t="s">
        <v>5</v>
      </c>
      <c r="C3" s="18">
        <v>5645</v>
      </c>
      <c r="D3" s="8">
        <v>6110</v>
      </c>
      <c r="E3" s="8">
        <v>5820</v>
      </c>
      <c r="F3" s="13">
        <v>100000</v>
      </c>
      <c r="G3" s="20">
        <f>IFERROR(F3 / D3,0)</f>
        <v>16.366612111292962</v>
      </c>
      <c r="H3" s="23">
        <f t="shared" ref="H3:H66" si="0">IFERROR((C3 - D3) / D3, 0)</f>
        <v>-7.6104746317512281E-2</v>
      </c>
      <c r="I3" s="22">
        <f t="shared" ref="I3:I66" si="1">IFERROR((E3 - D3) / D3, 0)</f>
        <v>-4.7463175122749592E-2</v>
      </c>
      <c r="J3" s="13">
        <f t="shared" ref="J3:J66" si="2">G3 * C3</f>
        <v>92389.525368248767</v>
      </c>
      <c r="K3" s="14">
        <f t="shared" ref="K3:K66" si="3">G3 * E3</f>
        <v>95253.682487725047</v>
      </c>
      <c r="L3" s="13">
        <f t="shared" ref="L3:L66" si="4">IF(G3 = 0, 0, J3 - F3)</f>
        <v>-7610.4746317512327</v>
      </c>
      <c r="M3" s="14">
        <f t="shared" ref="M3:M66" si="5">IF(G3 = 0, 0, K3 - F3)</f>
        <v>-4746.3175122749526</v>
      </c>
    </row>
    <row r="4" spans="1:13" x14ac:dyDescent="0.3">
      <c r="A4" s="5" t="s">
        <v>6</v>
      </c>
      <c r="B4" s="6" t="s">
        <v>7</v>
      </c>
      <c r="C4" s="18">
        <v>36200</v>
      </c>
      <c r="D4" s="8">
        <v>68230</v>
      </c>
      <c r="E4" s="8">
        <v>69780</v>
      </c>
      <c r="F4" s="13">
        <v>100000</v>
      </c>
      <c r="G4" s="20">
        <f t="shared" ref="G4:G67" si="6">IFERROR(F4 / D4,0)</f>
        <v>1.4656309541257511</v>
      </c>
      <c r="H4" s="23">
        <f t="shared" si="0"/>
        <v>-0.46944159460647811</v>
      </c>
      <c r="I4" s="22">
        <f t="shared" si="1"/>
        <v>2.2717279788949142E-2</v>
      </c>
      <c r="J4" s="13">
        <f t="shared" si="2"/>
        <v>53055.84053935219</v>
      </c>
      <c r="K4" s="14">
        <f t="shared" si="3"/>
        <v>102271.72797889491</v>
      </c>
      <c r="L4" s="13">
        <f t="shared" si="4"/>
        <v>-46944.15946064781</v>
      </c>
      <c r="M4" s="14">
        <f t="shared" si="5"/>
        <v>2271.727978894909</v>
      </c>
    </row>
    <row r="5" spans="1:13" x14ac:dyDescent="0.3">
      <c r="A5" s="5" t="s">
        <v>8</v>
      </c>
      <c r="B5" s="6" t="s">
        <v>9</v>
      </c>
      <c r="C5" s="18">
        <v>2035</v>
      </c>
      <c r="D5" s="8"/>
      <c r="E5" s="8"/>
      <c r="F5" s="13">
        <v>100000</v>
      </c>
      <c r="G5" s="20">
        <f t="shared" si="6"/>
        <v>0</v>
      </c>
      <c r="H5" s="23">
        <f t="shared" si="0"/>
        <v>0</v>
      </c>
      <c r="I5" s="22">
        <f t="shared" si="1"/>
        <v>0</v>
      </c>
      <c r="J5" s="13">
        <f t="shared" si="2"/>
        <v>0</v>
      </c>
      <c r="K5" s="14">
        <f t="shared" si="3"/>
        <v>0</v>
      </c>
      <c r="L5" s="13">
        <f t="shared" si="4"/>
        <v>0</v>
      </c>
      <c r="M5" s="14">
        <f t="shared" si="5"/>
        <v>0</v>
      </c>
    </row>
    <row r="6" spans="1:13" x14ac:dyDescent="0.3">
      <c r="A6" s="5" t="s">
        <v>10</v>
      </c>
      <c r="B6" s="6" t="s">
        <v>11</v>
      </c>
      <c r="C6" s="18">
        <v>41470</v>
      </c>
      <c r="D6" s="8">
        <v>21890</v>
      </c>
      <c r="E6" s="8">
        <v>20000</v>
      </c>
      <c r="F6" s="13">
        <v>100000</v>
      </c>
      <c r="G6" s="20">
        <f t="shared" si="6"/>
        <v>4.5682960255824581</v>
      </c>
      <c r="H6" s="23">
        <f t="shared" si="0"/>
        <v>0.89447236180904521</v>
      </c>
      <c r="I6" s="22">
        <f t="shared" si="1"/>
        <v>-8.6340794883508445E-2</v>
      </c>
      <c r="J6" s="13">
        <f t="shared" si="2"/>
        <v>189447.23618090453</v>
      </c>
      <c r="K6" s="14">
        <f t="shared" si="3"/>
        <v>91365.920511649165</v>
      </c>
      <c r="L6" s="13">
        <f t="shared" si="4"/>
        <v>89447.236180904525</v>
      </c>
      <c r="M6" s="14">
        <f t="shared" si="5"/>
        <v>-8634.0794883508352</v>
      </c>
    </row>
    <row r="7" spans="1:13" x14ac:dyDescent="0.3">
      <c r="A7" s="5" t="s">
        <v>12</v>
      </c>
      <c r="B7" s="6" t="s">
        <v>13</v>
      </c>
      <c r="C7" s="18">
        <v>1845</v>
      </c>
      <c r="D7" s="8">
        <v>2340</v>
      </c>
      <c r="E7" s="8">
        <v>2430</v>
      </c>
      <c r="F7" s="13">
        <v>100000</v>
      </c>
      <c r="G7" s="20">
        <f t="shared" si="6"/>
        <v>42.735042735042732</v>
      </c>
      <c r="H7" s="23">
        <f t="shared" si="0"/>
        <v>-0.21153846153846154</v>
      </c>
      <c r="I7" s="22">
        <f t="shared" si="1"/>
        <v>3.8461538461538464E-2</v>
      </c>
      <c r="J7" s="13">
        <f t="shared" si="2"/>
        <v>78846.153846153844</v>
      </c>
      <c r="K7" s="14">
        <f t="shared" si="3"/>
        <v>103846.15384615384</v>
      </c>
      <c r="L7" s="13">
        <f t="shared" si="4"/>
        <v>-21153.846153846156</v>
      </c>
      <c r="M7" s="14">
        <f t="shared" si="5"/>
        <v>3846.1538461538439</v>
      </c>
    </row>
    <row r="8" spans="1:13" x14ac:dyDescent="0.3">
      <c r="A8" s="5" t="s">
        <v>14</v>
      </c>
      <c r="B8" s="6" t="s">
        <v>15</v>
      </c>
      <c r="C8" s="18">
        <v>200600</v>
      </c>
      <c r="D8" s="8"/>
      <c r="E8" s="8"/>
      <c r="F8" s="13">
        <v>100000</v>
      </c>
      <c r="G8" s="20">
        <f t="shared" si="6"/>
        <v>0</v>
      </c>
      <c r="H8" s="23">
        <f t="shared" si="0"/>
        <v>0</v>
      </c>
      <c r="I8" s="22">
        <f t="shared" si="1"/>
        <v>0</v>
      </c>
      <c r="J8" s="13">
        <f t="shared" si="2"/>
        <v>0</v>
      </c>
      <c r="K8" s="14">
        <f t="shared" si="3"/>
        <v>0</v>
      </c>
      <c r="L8" s="13">
        <f t="shared" si="4"/>
        <v>0</v>
      </c>
      <c r="M8" s="14">
        <f t="shared" si="5"/>
        <v>0</v>
      </c>
    </row>
    <row r="9" spans="1:13" x14ac:dyDescent="0.3">
      <c r="A9" s="5" t="s">
        <v>16</v>
      </c>
      <c r="B9" s="6" t="s">
        <v>17</v>
      </c>
      <c r="C9" s="18">
        <v>35870</v>
      </c>
      <c r="D9" s="8">
        <v>16590</v>
      </c>
      <c r="E9" s="8">
        <v>15140</v>
      </c>
      <c r="F9" s="13">
        <v>100000</v>
      </c>
      <c r="G9" s="20">
        <f t="shared" si="6"/>
        <v>6.0277275467148881</v>
      </c>
      <c r="H9" s="23">
        <f t="shared" si="0"/>
        <v>1.1621458710066306</v>
      </c>
      <c r="I9" s="22">
        <f t="shared" si="1"/>
        <v>-8.7402049427365888E-2</v>
      </c>
      <c r="J9" s="13">
        <f t="shared" si="2"/>
        <v>216214.58710066305</v>
      </c>
      <c r="K9" s="14">
        <f t="shared" si="3"/>
        <v>91259.7950572634</v>
      </c>
      <c r="L9" s="13">
        <f t="shared" si="4"/>
        <v>116214.58710066305</v>
      </c>
      <c r="M9" s="14">
        <f t="shared" si="5"/>
        <v>-8740.2049427366001</v>
      </c>
    </row>
    <row r="10" spans="1:13" x14ac:dyDescent="0.3">
      <c r="A10" s="5" t="s">
        <v>18</v>
      </c>
      <c r="B10" s="6" t="s">
        <v>19</v>
      </c>
      <c r="C10" s="18">
        <v>106900</v>
      </c>
      <c r="D10" s="8"/>
      <c r="E10" s="8"/>
      <c r="F10" s="13">
        <v>100000</v>
      </c>
      <c r="G10" s="20">
        <f t="shared" si="6"/>
        <v>0</v>
      </c>
      <c r="H10" s="23">
        <f t="shared" si="0"/>
        <v>0</v>
      </c>
      <c r="I10" s="22">
        <f t="shared" si="1"/>
        <v>0</v>
      </c>
      <c r="J10" s="13">
        <f t="shared" si="2"/>
        <v>0</v>
      </c>
      <c r="K10" s="14">
        <f t="shared" si="3"/>
        <v>0</v>
      </c>
      <c r="L10" s="13">
        <f t="shared" si="4"/>
        <v>0</v>
      </c>
      <c r="M10" s="14">
        <f t="shared" si="5"/>
        <v>0</v>
      </c>
    </row>
    <row r="11" spans="1:13" x14ac:dyDescent="0.3">
      <c r="A11" s="5" t="s">
        <v>20</v>
      </c>
      <c r="B11" s="6" t="s">
        <v>21</v>
      </c>
      <c r="C11" s="18">
        <v>380150</v>
      </c>
      <c r="D11" s="8">
        <v>714700</v>
      </c>
      <c r="E11" s="8">
        <v>690100</v>
      </c>
      <c r="F11" s="13">
        <v>100000</v>
      </c>
      <c r="G11" s="20">
        <f t="shared" si="6"/>
        <v>0.13991884706870014</v>
      </c>
      <c r="H11" s="23">
        <f t="shared" si="0"/>
        <v>-0.46809850286833637</v>
      </c>
      <c r="I11" s="22">
        <f t="shared" si="1"/>
        <v>-3.4420036378900239E-2</v>
      </c>
      <c r="J11" s="13">
        <f t="shared" si="2"/>
        <v>53190.149713166356</v>
      </c>
      <c r="K11" s="14">
        <f t="shared" si="3"/>
        <v>96557.996362109974</v>
      </c>
      <c r="L11" s="13">
        <f t="shared" si="4"/>
        <v>-46809.850286833644</v>
      </c>
      <c r="M11" s="14">
        <f t="shared" si="5"/>
        <v>-3442.0036378900259</v>
      </c>
    </row>
    <row r="12" spans="1:13" x14ac:dyDescent="0.3">
      <c r="A12" s="5" t="s">
        <v>22</v>
      </c>
      <c r="B12" s="6" t="s">
        <v>23</v>
      </c>
      <c r="C12" s="18">
        <v>1040</v>
      </c>
      <c r="D12" s="8">
        <v>943</v>
      </c>
      <c r="E12" s="8">
        <v>974</v>
      </c>
      <c r="F12" s="13">
        <v>100000</v>
      </c>
      <c r="G12" s="20">
        <f t="shared" si="6"/>
        <v>106.04453870625663</v>
      </c>
      <c r="H12" s="23">
        <f t="shared" si="0"/>
        <v>0.10286320254506894</v>
      </c>
      <c r="I12" s="22">
        <f t="shared" si="1"/>
        <v>3.2873806998939555E-2</v>
      </c>
      <c r="J12" s="13">
        <f t="shared" si="2"/>
        <v>110286.32025450689</v>
      </c>
      <c r="K12" s="14">
        <f t="shared" si="3"/>
        <v>103287.38069989395</v>
      </c>
      <c r="L12" s="13">
        <f t="shared" si="4"/>
        <v>10286.320254506893</v>
      </c>
      <c r="M12" s="14">
        <f t="shared" si="5"/>
        <v>3287.3806998939544</v>
      </c>
    </row>
    <row r="13" spans="1:13" x14ac:dyDescent="0.3">
      <c r="A13" s="5" t="s">
        <v>24</v>
      </c>
      <c r="B13" s="6" t="s">
        <v>25</v>
      </c>
      <c r="C13" s="18">
        <v>3910</v>
      </c>
      <c r="D13" s="8">
        <v>3995</v>
      </c>
      <c r="E13" s="8">
        <v>3770</v>
      </c>
      <c r="F13" s="13">
        <v>100000</v>
      </c>
      <c r="G13" s="20">
        <f t="shared" si="6"/>
        <v>25.031289111389235</v>
      </c>
      <c r="H13" s="23">
        <f t="shared" si="0"/>
        <v>-2.1276595744680851E-2</v>
      </c>
      <c r="I13" s="22">
        <f t="shared" si="1"/>
        <v>-5.6320400500625784E-2</v>
      </c>
      <c r="J13" s="13">
        <f t="shared" si="2"/>
        <v>97872.340425531904</v>
      </c>
      <c r="K13" s="14">
        <f t="shared" si="3"/>
        <v>94367.959949937416</v>
      </c>
      <c r="L13" s="13">
        <f t="shared" si="4"/>
        <v>-2127.6595744680963</v>
      </c>
      <c r="M13" s="14">
        <f t="shared" si="5"/>
        <v>-5632.0400500625838</v>
      </c>
    </row>
    <row r="14" spans="1:13" x14ac:dyDescent="0.3">
      <c r="A14" s="5" t="s">
        <v>26</v>
      </c>
      <c r="B14" s="6" t="s">
        <v>27</v>
      </c>
      <c r="C14" s="18">
        <v>1055</v>
      </c>
      <c r="D14" s="8">
        <v>1975</v>
      </c>
      <c r="E14" s="8">
        <v>2030</v>
      </c>
      <c r="F14" s="13">
        <v>100000</v>
      </c>
      <c r="G14" s="20">
        <f t="shared" si="6"/>
        <v>50.632911392405063</v>
      </c>
      <c r="H14" s="23">
        <f t="shared" si="0"/>
        <v>-0.46582278481012657</v>
      </c>
      <c r="I14" s="22">
        <f t="shared" si="1"/>
        <v>2.7848101265822784E-2</v>
      </c>
      <c r="J14" s="13">
        <f t="shared" si="2"/>
        <v>53417.721518987339</v>
      </c>
      <c r="K14" s="14">
        <f t="shared" si="3"/>
        <v>102784.81012658228</v>
      </c>
      <c r="L14" s="13">
        <f t="shared" si="4"/>
        <v>-46582.278481012661</v>
      </c>
      <c r="M14" s="14">
        <f t="shared" si="5"/>
        <v>2784.810126582277</v>
      </c>
    </row>
    <row r="15" spans="1:13" x14ac:dyDescent="0.3">
      <c r="A15" s="5" t="s">
        <v>28</v>
      </c>
      <c r="B15" s="6" t="s">
        <v>29</v>
      </c>
      <c r="C15" s="18">
        <v>37390</v>
      </c>
      <c r="D15" s="8">
        <v>68300</v>
      </c>
      <c r="E15" s="8">
        <v>64750</v>
      </c>
      <c r="F15" s="13">
        <v>100000</v>
      </c>
      <c r="G15" s="20">
        <f t="shared" si="6"/>
        <v>1.4641288433382138</v>
      </c>
      <c r="H15" s="23">
        <f t="shared" si="0"/>
        <v>-0.45256222547584185</v>
      </c>
      <c r="I15" s="22">
        <f t="shared" si="1"/>
        <v>-5.197657393850659E-2</v>
      </c>
      <c r="J15" s="13">
        <f t="shared" si="2"/>
        <v>54743.777452415816</v>
      </c>
      <c r="K15" s="14">
        <f t="shared" si="3"/>
        <v>94802.342606149337</v>
      </c>
      <c r="L15" s="13">
        <f t="shared" si="4"/>
        <v>-45256.222547584184</v>
      </c>
      <c r="M15" s="14">
        <f t="shared" si="5"/>
        <v>-5197.6573938506626</v>
      </c>
    </row>
    <row r="16" spans="1:13" x14ac:dyDescent="0.3">
      <c r="A16" s="5" t="s">
        <v>30</v>
      </c>
      <c r="B16" s="6" t="s">
        <v>31</v>
      </c>
      <c r="C16" s="18">
        <v>1850</v>
      </c>
      <c r="D16" s="8"/>
      <c r="E16" s="8"/>
      <c r="F16" s="13">
        <v>100000</v>
      </c>
      <c r="G16" s="20">
        <f t="shared" si="6"/>
        <v>0</v>
      </c>
      <c r="H16" s="23">
        <f t="shared" si="0"/>
        <v>0</v>
      </c>
      <c r="I16" s="22">
        <f t="shared" si="1"/>
        <v>0</v>
      </c>
      <c r="J16" s="13">
        <f t="shared" si="2"/>
        <v>0</v>
      </c>
      <c r="K16" s="14">
        <f t="shared" si="3"/>
        <v>0</v>
      </c>
      <c r="L16" s="13">
        <f t="shared" si="4"/>
        <v>0</v>
      </c>
      <c r="M16" s="14">
        <f t="shared" si="5"/>
        <v>0</v>
      </c>
    </row>
    <row r="17" spans="1:13" x14ac:dyDescent="0.3">
      <c r="A17" s="5" t="s">
        <v>32</v>
      </c>
      <c r="B17" s="6" t="s">
        <v>33</v>
      </c>
      <c r="C17" s="18">
        <v>13.9</v>
      </c>
      <c r="D17" s="8">
        <v>11.9</v>
      </c>
      <c r="E17" s="8">
        <v>12.6</v>
      </c>
      <c r="F17" s="13">
        <v>100000</v>
      </c>
      <c r="G17" s="20">
        <f t="shared" si="6"/>
        <v>8403.3613445378141</v>
      </c>
      <c r="H17" s="23">
        <f t="shared" si="0"/>
        <v>0.16806722689075629</v>
      </c>
      <c r="I17" s="22">
        <f t="shared" si="1"/>
        <v>5.8823529411764643E-2</v>
      </c>
      <c r="J17" s="13">
        <f t="shared" si="2"/>
        <v>116806.72268907561</v>
      </c>
      <c r="K17" s="14">
        <f t="shared" si="3"/>
        <v>105882.35294117646</v>
      </c>
      <c r="L17" s="13">
        <f t="shared" si="4"/>
        <v>16806.722689075614</v>
      </c>
      <c r="M17" s="14">
        <f t="shared" si="5"/>
        <v>5882.3529411764612</v>
      </c>
    </row>
    <row r="18" spans="1:13" x14ac:dyDescent="0.3">
      <c r="A18" s="5" t="s">
        <v>34</v>
      </c>
      <c r="B18" s="6" t="s">
        <v>35</v>
      </c>
      <c r="C18" s="18">
        <v>98860</v>
      </c>
      <c r="D18" s="8">
        <v>480300</v>
      </c>
      <c r="E18" s="8">
        <v>506500</v>
      </c>
      <c r="F18" s="13">
        <v>100000</v>
      </c>
      <c r="G18" s="20">
        <f t="shared" si="6"/>
        <v>0.20820320632937747</v>
      </c>
      <c r="H18" s="23">
        <f t="shared" si="0"/>
        <v>-0.7941703102227774</v>
      </c>
      <c r="I18" s="22">
        <f t="shared" si="1"/>
        <v>5.4549240058296901E-2</v>
      </c>
      <c r="J18" s="13">
        <f t="shared" si="2"/>
        <v>20582.968977722256</v>
      </c>
      <c r="K18" s="14">
        <f t="shared" si="3"/>
        <v>105454.92400582969</v>
      </c>
      <c r="L18" s="13">
        <f t="shared" si="4"/>
        <v>-79417.031022277748</v>
      </c>
      <c r="M18" s="14">
        <f t="shared" si="5"/>
        <v>5454.9240058296855</v>
      </c>
    </row>
    <row r="19" spans="1:13" x14ac:dyDescent="0.3">
      <c r="A19" s="5" t="s">
        <v>36</v>
      </c>
      <c r="B19" s="6" t="s">
        <v>37</v>
      </c>
      <c r="C19" s="18">
        <v>7530</v>
      </c>
      <c r="D19" s="8">
        <v>32890</v>
      </c>
      <c r="E19" s="8">
        <v>33010</v>
      </c>
      <c r="F19" s="13">
        <v>100000</v>
      </c>
      <c r="G19" s="20">
        <f t="shared" si="6"/>
        <v>3.0404378230465188</v>
      </c>
      <c r="H19" s="23">
        <f t="shared" si="0"/>
        <v>-0.77105503192459712</v>
      </c>
      <c r="I19" s="22">
        <f t="shared" si="1"/>
        <v>3.6485253876558225E-3</v>
      </c>
      <c r="J19" s="13">
        <f t="shared" si="2"/>
        <v>22894.496807540287</v>
      </c>
      <c r="K19" s="14">
        <f t="shared" si="3"/>
        <v>100364.85253876558</v>
      </c>
      <c r="L19" s="13">
        <f t="shared" si="4"/>
        <v>-77105.503192459713</v>
      </c>
      <c r="M19" s="14">
        <f t="shared" si="5"/>
        <v>364.85253876558272</v>
      </c>
    </row>
    <row r="20" spans="1:13" x14ac:dyDescent="0.3">
      <c r="A20" s="5" t="s">
        <v>38</v>
      </c>
      <c r="B20" s="6" t="s">
        <v>39</v>
      </c>
      <c r="C20" s="18">
        <v>4540</v>
      </c>
      <c r="D20" s="8">
        <v>8700</v>
      </c>
      <c r="E20" s="8">
        <v>10100</v>
      </c>
      <c r="F20" s="13">
        <v>100000</v>
      </c>
      <c r="G20" s="20">
        <f t="shared" si="6"/>
        <v>11.494252873563218</v>
      </c>
      <c r="H20" s="23">
        <f t="shared" si="0"/>
        <v>-0.47816091954022988</v>
      </c>
      <c r="I20" s="22">
        <f t="shared" si="1"/>
        <v>0.16091954022988506</v>
      </c>
      <c r="J20" s="13">
        <f t="shared" si="2"/>
        <v>52183.908045977005</v>
      </c>
      <c r="K20" s="14">
        <f t="shared" si="3"/>
        <v>116091.9540229885</v>
      </c>
      <c r="L20" s="13">
        <f t="shared" si="4"/>
        <v>-47816.091954022995</v>
      </c>
      <c r="M20" s="14">
        <f t="shared" si="5"/>
        <v>16091.954022988502</v>
      </c>
    </row>
    <row r="21" spans="1:13" x14ac:dyDescent="0.3">
      <c r="A21" s="5" t="s">
        <v>40</v>
      </c>
      <c r="B21" s="6" t="s">
        <v>41</v>
      </c>
      <c r="C21" s="18">
        <v>4185</v>
      </c>
      <c r="D21" s="8">
        <v>7975</v>
      </c>
      <c r="E21" s="8">
        <v>7975</v>
      </c>
      <c r="F21" s="13">
        <v>100000</v>
      </c>
      <c r="G21" s="20">
        <f t="shared" si="6"/>
        <v>12.539184952978056</v>
      </c>
      <c r="H21" s="23">
        <f t="shared" si="0"/>
        <v>-0.47523510971786836</v>
      </c>
      <c r="I21" s="22">
        <f t="shared" si="1"/>
        <v>0</v>
      </c>
      <c r="J21" s="13">
        <f t="shared" si="2"/>
        <v>52476.489028213167</v>
      </c>
      <c r="K21" s="14">
        <f t="shared" si="3"/>
        <v>100000</v>
      </c>
      <c r="L21" s="13">
        <f t="shared" si="4"/>
        <v>-47523.510971786833</v>
      </c>
      <c r="M21" s="14">
        <f t="shared" si="5"/>
        <v>0</v>
      </c>
    </row>
    <row r="22" spans="1:13" x14ac:dyDescent="0.3">
      <c r="A22" s="5" t="s">
        <v>42</v>
      </c>
      <c r="B22" s="6" t="s">
        <v>43</v>
      </c>
      <c r="C22" s="18">
        <v>61</v>
      </c>
      <c r="D22" s="8">
        <v>119</v>
      </c>
      <c r="E22" s="8">
        <v>18</v>
      </c>
      <c r="F22" s="13">
        <v>100000</v>
      </c>
      <c r="G22" s="20">
        <f t="shared" si="6"/>
        <v>840.33613445378148</v>
      </c>
      <c r="H22" s="23">
        <f t="shared" si="0"/>
        <v>-0.48739495798319327</v>
      </c>
      <c r="I22" s="22">
        <f t="shared" si="1"/>
        <v>-0.84873949579831931</v>
      </c>
      <c r="J22" s="13">
        <f t="shared" si="2"/>
        <v>51260.504201680669</v>
      </c>
      <c r="K22" s="14">
        <f t="shared" si="3"/>
        <v>15126.050420168067</v>
      </c>
      <c r="L22" s="13">
        <f t="shared" si="4"/>
        <v>-48739.495798319331</v>
      </c>
      <c r="M22" s="14">
        <f t="shared" si="5"/>
        <v>-84873.94957983194</v>
      </c>
    </row>
    <row r="23" spans="1:13" x14ac:dyDescent="0.3">
      <c r="A23" s="5" t="s">
        <v>44</v>
      </c>
      <c r="B23" s="6" t="s">
        <v>45</v>
      </c>
      <c r="C23" s="18">
        <v>10</v>
      </c>
      <c r="D23" s="8">
        <v>14.2</v>
      </c>
      <c r="E23" s="8">
        <v>14.3</v>
      </c>
      <c r="F23" s="13">
        <v>100000</v>
      </c>
      <c r="G23" s="20">
        <f t="shared" si="6"/>
        <v>7042.2535211267605</v>
      </c>
      <c r="H23" s="23">
        <f t="shared" si="0"/>
        <v>-0.29577464788732388</v>
      </c>
      <c r="I23" s="22">
        <f t="shared" si="1"/>
        <v>7.0422535211268613E-3</v>
      </c>
      <c r="J23" s="13">
        <f t="shared" si="2"/>
        <v>70422.535211267605</v>
      </c>
      <c r="K23" s="14">
        <f t="shared" si="3"/>
        <v>100704.22535211268</v>
      </c>
      <c r="L23" s="13">
        <f t="shared" si="4"/>
        <v>-29577.464788732395</v>
      </c>
      <c r="M23" s="14">
        <f t="shared" si="5"/>
        <v>704.22535211268405</v>
      </c>
    </row>
    <row r="24" spans="1:13" x14ac:dyDescent="0.3">
      <c r="A24" s="5" t="s">
        <v>46</v>
      </c>
      <c r="B24" s="6" t="s">
        <v>47</v>
      </c>
      <c r="C24" s="18">
        <v>25920</v>
      </c>
      <c r="D24" s="8">
        <v>85570</v>
      </c>
      <c r="E24" s="8">
        <v>80850</v>
      </c>
      <c r="F24" s="13">
        <v>100000</v>
      </c>
      <c r="G24" s="20">
        <f t="shared" si="6"/>
        <v>1.168633867009466</v>
      </c>
      <c r="H24" s="23">
        <f t="shared" si="0"/>
        <v>-0.69709010167114638</v>
      </c>
      <c r="I24" s="22">
        <f t="shared" si="1"/>
        <v>-5.5159518522846791E-2</v>
      </c>
      <c r="J24" s="13">
        <f t="shared" si="2"/>
        <v>30290.98983288536</v>
      </c>
      <c r="K24" s="14">
        <f t="shared" si="3"/>
        <v>94484.048147715323</v>
      </c>
      <c r="L24" s="13">
        <f t="shared" si="4"/>
        <v>-69709.01016711464</v>
      </c>
      <c r="M24" s="14">
        <f t="shared" si="5"/>
        <v>-5515.9518522846774</v>
      </c>
    </row>
    <row r="25" spans="1:13" x14ac:dyDescent="0.3">
      <c r="A25" s="5" t="s">
        <v>48</v>
      </c>
      <c r="B25" s="6" t="s">
        <v>49</v>
      </c>
      <c r="C25" s="18">
        <v>52.1</v>
      </c>
      <c r="D25" s="8">
        <v>122</v>
      </c>
      <c r="E25" s="8">
        <v>121</v>
      </c>
      <c r="F25" s="13">
        <v>100000</v>
      </c>
      <c r="G25" s="20">
        <f t="shared" si="6"/>
        <v>819.67213114754099</v>
      </c>
      <c r="H25" s="23">
        <f t="shared" si="0"/>
        <v>-0.57295081967213124</v>
      </c>
      <c r="I25" s="22">
        <f t="shared" si="1"/>
        <v>-8.1967213114754103E-3</v>
      </c>
      <c r="J25" s="13">
        <f t="shared" si="2"/>
        <v>42704.918032786889</v>
      </c>
      <c r="K25" s="14">
        <f t="shared" si="3"/>
        <v>99180.327868852459</v>
      </c>
      <c r="L25" s="13">
        <f t="shared" si="4"/>
        <v>-57295.081967213111</v>
      </c>
      <c r="M25" s="14">
        <f t="shared" si="5"/>
        <v>-819.67213114754122</v>
      </c>
    </row>
    <row r="26" spans="1:13" x14ac:dyDescent="0.3">
      <c r="A26" s="5" t="s">
        <v>50</v>
      </c>
      <c r="B26" s="6" t="s">
        <v>51</v>
      </c>
      <c r="C26" s="18">
        <v>2620</v>
      </c>
      <c r="D26" s="8">
        <v>5860</v>
      </c>
      <c r="E26" s="8">
        <v>5630</v>
      </c>
      <c r="F26" s="13">
        <v>100000</v>
      </c>
      <c r="G26" s="20">
        <f t="shared" si="6"/>
        <v>17.064846416382252</v>
      </c>
      <c r="H26" s="23">
        <f t="shared" si="0"/>
        <v>-0.55290102389078499</v>
      </c>
      <c r="I26" s="22">
        <f t="shared" si="1"/>
        <v>-3.9249146757679182E-2</v>
      </c>
      <c r="J26" s="13">
        <f t="shared" si="2"/>
        <v>44709.8976109215</v>
      </c>
      <c r="K26" s="14">
        <f t="shared" si="3"/>
        <v>96075.085324232088</v>
      </c>
      <c r="L26" s="13">
        <f t="shared" si="4"/>
        <v>-55290.1023890785</v>
      </c>
      <c r="M26" s="14">
        <f t="shared" si="5"/>
        <v>-3924.9146757679118</v>
      </c>
    </row>
    <row r="27" spans="1:13" x14ac:dyDescent="0.3">
      <c r="A27" s="5" t="s">
        <v>52</v>
      </c>
      <c r="B27" s="6" t="s">
        <v>53</v>
      </c>
      <c r="C27" s="18">
        <v>110650</v>
      </c>
      <c r="D27" s="8"/>
      <c r="E27" s="8"/>
      <c r="F27" s="13">
        <v>100000</v>
      </c>
      <c r="G27" s="20">
        <f t="shared" si="6"/>
        <v>0</v>
      </c>
      <c r="H27" s="23">
        <f t="shared" si="0"/>
        <v>0</v>
      </c>
      <c r="I27" s="22">
        <f t="shared" si="1"/>
        <v>0</v>
      </c>
      <c r="J27" s="13">
        <f t="shared" si="2"/>
        <v>0</v>
      </c>
      <c r="K27" s="14">
        <f t="shared" si="3"/>
        <v>0</v>
      </c>
      <c r="L27" s="13">
        <f t="shared" si="4"/>
        <v>0</v>
      </c>
      <c r="M27" s="14">
        <f t="shared" si="5"/>
        <v>0</v>
      </c>
    </row>
    <row r="28" spans="1:13" x14ac:dyDescent="0.3">
      <c r="A28" s="5" t="s">
        <v>54</v>
      </c>
      <c r="B28" s="6" t="s">
        <v>55</v>
      </c>
      <c r="C28" s="18">
        <v>17.8</v>
      </c>
      <c r="D28" s="8">
        <v>36</v>
      </c>
      <c r="E28" s="8">
        <v>36.4</v>
      </c>
      <c r="F28" s="13">
        <v>100000</v>
      </c>
      <c r="G28" s="20">
        <f t="shared" si="6"/>
        <v>2777.7777777777778</v>
      </c>
      <c r="H28" s="23">
        <f t="shared" si="0"/>
        <v>-0.50555555555555554</v>
      </c>
      <c r="I28" s="22">
        <f t="shared" si="1"/>
        <v>1.1111111111111072E-2</v>
      </c>
      <c r="J28" s="13">
        <f t="shared" si="2"/>
        <v>49444.444444444445</v>
      </c>
      <c r="K28" s="14">
        <f t="shared" si="3"/>
        <v>101111.11111111111</v>
      </c>
      <c r="L28" s="13">
        <f t="shared" si="4"/>
        <v>-50555.555555555555</v>
      </c>
      <c r="M28" s="14">
        <f t="shared" si="5"/>
        <v>1111.1111111111095</v>
      </c>
    </row>
    <row r="29" spans="1:13" x14ac:dyDescent="0.3">
      <c r="A29" s="5" t="s">
        <v>56</v>
      </c>
      <c r="B29" s="6" t="s">
        <v>57</v>
      </c>
      <c r="C29" s="18">
        <v>928</v>
      </c>
      <c r="D29" s="8"/>
      <c r="E29" s="8"/>
      <c r="F29" s="13">
        <v>100000</v>
      </c>
      <c r="G29" s="20">
        <f t="shared" si="6"/>
        <v>0</v>
      </c>
      <c r="H29" s="23">
        <f t="shared" si="0"/>
        <v>0</v>
      </c>
      <c r="I29" s="22">
        <f t="shared" si="1"/>
        <v>0</v>
      </c>
      <c r="J29" s="13">
        <f t="shared" si="2"/>
        <v>0</v>
      </c>
      <c r="K29" s="14">
        <f t="shared" si="3"/>
        <v>0</v>
      </c>
      <c r="L29" s="13">
        <f t="shared" si="4"/>
        <v>0</v>
      </c>
      <c r="M29" s="14">
        <f t="shared" si="5"/>
        <v>0</v>
      </c>
    </row>
    <row r="30" spans="1:13" x14ac:dyDescent="0.3">
      <c r="A30" s="5" t="s">
        <v>58</v>
      </c>
      <c r="B30" s="6" t="s">
        <v>59</v>
      </c>
      <c r="C30" s="18">
        <v>28.8</v>
      </c>
      <c r="D30" s="8">
        <v>38.1</v>
      </c>
      <c r="E30" s="8">
        <v>38.200000000000003</v>
      </c>
      <c r="F30" s="13">
        <v>100000</v>
      </c>
      <c r="G30" s="20">
        <f t="shared" si="6"/>
        <v>2624.6719160104985</v>
      </c>
      <c r="H30" s="23">
        <f t="shared" si="0"/>
        <v>-0.24409448818897639</v>
      </c>
      <c r="I30" s="22">
        <f t="shared" si="1"/>
        <v>2.6246719160105359E-3</v>
      </c>
      <c r="J30" s="13">
        <f t="shared" si="2"/>
        <v>75590.551181102361</v>
      </c>
      <c r="K30" s="14">
        <f t="shared" si="3"/>
        <v>100262.46719160106</v>
      </c>
      <c r="L30" s="13">
        <f t="shared" si="4"/>
        <v>-24409.448818897639</v>
      </c>
      <c r="M30" s="14">
        <f t="shared" si="5"/>
        <v>262.46719160105567</v>
      </c>
    </row>
    <row r="31" spans="1:13" x14ac:dyDescent="0.3">
      <c r="A31" s="5" t="s">
        <v>60</v>
      </c>
      <c r="B31" s="6" t="s">
        <v>61</v>
      </c>
      <c r="C31" s="18">
        <v>1930</v>
      </c>
      <c r="D31" s="8">
        <v>5085</v>
      </c>
      <c r="E31" s="8">
        <v>4820</v>
      </c>
      <c r="F31" s="13">
        <v>100000</v>
      </c>
      <c r="G31" s="20">
        <f t="shared" si="6"/>
        <v>19.665683382497541</v>
      </c>
      <c r="H31" s="23">
        <f t="shared" si="0"/>
        <v>-0.62045231071779749</v>
      </c>
      <c r="I31" s="22">
        <f t="shared" si="1"/>
        <v>-5.2114060963618487E-2</v>
      </c>
      <c r="J31" s="13">
        <f t="shared" si="2"/>
        <v>37954.768928220255</v>
      </c>
      <c r="K31" s="14">
        <f t="shared" si="3"/>
        <v>94788.593903638146</v>
      </c>
      <c r="L31" s="13">
        <f t="shared" si="4"/>
        <v>-62045.231071779745</v>
      </c>
      <c r="M31" s="14">
        <f t="shared" si="5"/>
        <v>-5211.406096361854</v>
      </c>
    </row>
    <row r="32" spans="1:13" x14ac:dyDescent="0.3">
      <c r="A32" s="5" t="s">
        <v>62</v>
      </c>
      <c r="B32" s="6" t="s">
        <v>63</v>
      </c>
      <c r="C32" s="18">
        <v>1035</v>
      </c>
      <c r="D32" s="8">
        <v>105</v>
      </c>
      <c r="E32" s="8">
        <v>105</v>
      </c>
      <c r="F32" s="13">
        <v>100000</v>
      </c>
      <c r="G32" s="20">
        <f t="shared" si="6"/>
        <v>952.38095238095241</v>
      </c>
      <c r="H32" s="23">
        <f t="shared" si="0"/>
        <v>8.8571428571428577</v>
      </c>
      <c r="I32" s="22">
        <f t="shared" si="1"/>
        <v>0</v>
      </c>
      <c r="J32" s="13">
        <f t="shared" si="2"/>
        <v>985714.2857142858</v>
      </c>
      <c r="K32" s="14">
        <f t="shared" si="3"/>
        <v>100000</v>
      </c>
      <c r="L32" s="13">
        <f t="shared" si="4"/>
        <v>885714.2857142858</v>
      </c>
      <c r="M32" s="14">
        <f t="shared" si="5"/>
        <v>0</v>
      </c>
    </row>
    <row r="33" spans="1:13" x14ac:dyDescent="0.3">
      <c r="A33" s="5" t="s">
        <v>64</v>
      </c>
      <c r="B33" s="6" t="s">
        <v>65</v>
      </c>
      <c r="C33" s="18">
        <v>11.3</v>
      </c>
      <c r="D33" s="8">
        <v>22.7</v>
      </c>
      <c r="E33" s="8">
        <v>22.8</v>
      </c>
      <c r="F33" s="13">
        <v>100000</v>
      </c>
      <c r="G33" s="20">
        <f t="shared" si="6"/>
        <v>4405.2863436123353</v>
      </c>
      <c r="H33" s="23">
        <f t="shared" si="0"/>
        <v>-0.50220264317180607</v>
      </c>
      <c r="I33" s="22">
        <f t="shared" si="1"/>
        <v>4.4052863436123977E-3</v>
      </c>
      <c r="J33" s="13">
        <f t="shared" si="2"/>
        <v>49779.735682819395</v>
      </c>
      <c r="K33" s="14">
        <f t="shared" si="3"/>
        <v>100440.52863436125</v>
      </c>
      <c r="L33" s="13">
        <f t="shared" si="4"/>
        <v>-50220.264317180605</v>
      </c>
      <c r="M33" s="14">
        <f t="shared" si="5"/>
        <v>440.52863436125335</v>
      </c>
    </row>
    <row r="34" spans="1:13" x14ac:dyDescent="0.3">
      <c r="A34" s="5" t="s">
        <v>66</v>
      </c>
      <c r="B34" s="6" t="s">
        <v>67</v>
      </c>
      <c r="C34" s="18">
        <v>6945</v>
      </c>
      <c r="D34" s="8">
        <v>58980</v>
      </c>
      <c r="E34" s="8">
        <v>59720</v>
      </c>
      <c r="F34" s="13">
        <v>100000</v>
      </c>
      <c r="G34" s="20">
        <f t="shared" si="6"/>
        <v>1.69548999660902</v>
      </c>
      <c r="H34" s="23">
        <f t="shared" si="0"/>
        <v>-0.8822482197355036</v>
      </c>
      <c r="I34" s="22">
        <f t="shared" si="1"/>
        <v>1.2546625974906748E-2</v>
      </c>
      <c r="J34" s="13">
        <f t="shared" si="2"/>
        <v>11775.178026449645</v>
      </c>
      <c r="K34" s="14">
        <f t="shared" si="3"/>
        <v>101254.66259749068</v>
      </c>
      <c r="L34" s="13">
        <f t="shared" si="4"/>
        <v>-88224.821973550352</v>
      </c>
      <c r="M34" s="14">
        <f t="shared" si="5"/>
        <v>1254.6625974906783</v>
      </c>
    </row>
    <row r="35" spans="1:13" x14ac:dyDescent="0.3">
      <c r="A35" s="5" t="s">
        <v>68</v>
      </c>
      <c r="B35" s="6" t="s">
        <v>69</v>
      </c>
      <c r="C35" s="18">
        <v>23260</v>
      </c>
      <c r="D35" s="8">
        <v>48160</v>
      </c>
      <c r="E35" s="8">
        <v>49640</v>
      </c>
      <c r="F35" s="13">
        <v>100000</v>
      </c>
      <c r="G35" s="20">
        <f t="shared" si="6"/>
        <v>2.0764119601328903</v>
      </c>
      <c r="H35" s="23">
        <f t="shared" si="0"/>
        <v>-0.51702657807308972</v>
      </c>
      <c r="I35" s="22">
        <f t="shared" si="1"/>
        <v>3.0730897009966777E-2</v>
      </c>
      <c r="J35" s="13">
        <f t="shared" si="2"/>
        <v>48297.342192691031</v>
      </c>
      <c r="K35" s="14">
        <f t="shared" si="3"/>
        <v>103073.08970099667</v>
      </c>
      <c r="L35" s="13">
        <f t="shared" si="4"/>
        <v>-51702.657807308969</v>
      </c>
      <c r="M35" s="14">
        <f t="shared" si="5"/>
        <v>3073.089700996672</v>
      </c>
    </row>
    <row r="36" spans="1:13" x14ac:dyDescent="0.3">
      <c r="A36" s="5" t="s">
        <v>70</v>
      </c>
      <c r="B36" s="6" t="s">
        <v>71</v>
      </c>
      <c r="C36" s="18">
        <v>137400</v>
      </c>
      <c r="D36" s="8">
        <v>420300</v>
      </c>
      <c r="E36" s="8">
        <v>417100</v>
      </c>
      <c r="F36" s="13">
        <v>100000</v>
      </c>
      <c r="G36" s="20">
        <f t="shared" si="6"/>
        <v>0.23792529145848204</v>
      </c>
      <c r="H36" s="23">
        <f t="shared" si="0"/>
        <v>-0.67309064953604569</v>
      </c>
      <c r="I36" s="22">
        <f t="shared" si="1"/>
        <v>-7.6136093266714255E-3</v>
      </c>
      <c r="J36" s="13">
        <f t="shared" si="2"/>
        <v>32690.935046395432</v>
      </c>
      <c r="K36" s="14">
        <f t="shared" si="3"/>
        <v>99238.639067332857</v>
      </c>
      <c r="L36" s="13">
        <f t="shared" si="4"/>
        <v>-67309.064953604568</v>
      </c>
      <c r="M36" s="14">
        <f t="shared" si="5"/>
        <v>-761.36093266714306</v>
      </c>
    </row>
    <row r="37" spans="1:13" x14ac:dyDescent="0.3">
      <c r="A37" s="5" t="s">
        <v>72</v>
      </c>
      <c r="B37" s="6" t="s">
        <v>73</v>
      </c>
      <c r="C37" s="18">
        <v>122</v>
      </c>
      <c r="D37" s="8">
        <v>180</v>
      </c>
      <c r="E37" s="8">
        <v>178</v>
      </c>
      <c r="F37" s="13">
        <v>100000</v>
      </c>
      <c r="G37" s="20">
        <f t="shared" si="6"/>
        <v>555.55555555555554</v>
      </c>
      <c r="H37" s="23">
        <f t="shared" si="0"/>
        <v>-0.32222222222222224</v>
      </c>
      <c r="I37" s="22">
        <f t="shared" si="1"/>
        <v>-1.1111111111111112E-2</v>
      </c>
      <c r="J37" s="13">
        <f t="shared" si="2"/>
        <v>67777.777777777781</v>
      </c>
      <c r="K37" s="14">
        <f t="shared" si="3"/>
        <v>98888.888888888891</v>
      </c>
      <c r="L37" s="13">
        <f t="shared" si="4"/>
        <v>-32222.222222222219</v>
      </c>
      <c r="M37" s="14">
        <f t="shared" si="5"/>
        <v>-1111.1111111111095</v>
      </c>
    </row>
    <row r="38" spans="1:13" x14ac:dyDescent="0.3">
      <c r="A38" s="5" t="s">
        <v>74</v>
      </c>
      <c r="B38" s="6" t="s">
        <v>75</v>
      </c>
      <c r="C38" s="18">
        <v>143</v>
      </c>
      <c r="D38" s="8">
        <v>81.900000000000006</v>
      </c>
      <c r="E38" s="8">
        <v>69.099999999999994</v>
      </c>
      <c r="F38" s="13">
        <v>100000</v>
      </c>
      <c r="G38" s="20">
        <f t="shared" si="6"/>
        <v>1221.001221001221</v>
      </c>
      <c r="H38" s="23">
        <f t="shared" si="0"/>
        <v>0.74603174603174593</v>
      </c>
      <c r="I38" s="22">
        <f t="shared" si="1"/>
        <v>-0.15628815628815643</v>
      </c>
      <c r="J38" s="13">
        <f t="shared" si="2"/>
        <v>174603.17460317462</v>
      </c>
      <c r="K38" s="14">
        <f t="shared" si="3"/>
        <v>84371.184371184369</v>
      </c>
      <c r="L38" s="13">
        <f t="shared" si="4"/>
        <v>74603.174603174615</v>
      </c>
      <c r="M38" s="14">
        <f t="shared" si="5"/>
        <v>-15628.815628815631</v>
      </c>
    </row>
    <row r="39" spans="1:13" x14ac:dyDescent="0.3">
      <c r="A39" s="5" t="s">
        <v>76</v>
      </c>
      <c r="B39" s="6" t="s">
        <v>77</v>
      </c>
      <c r="C39" s="18">
        <v>3575</v>
      </c>
      <c r="D39" s="8">
        <v>11100</v>
      </c>
      <c r="E39" s="8">
        <v>11090</v>
      </c>
      <c r="F39" s="13">
        <v>100000</v>
      </c>
      <c r="G39" s="20">
        <f t="shared" si="6"/>
        <v>9.0090090090090094</v>
      </c>
      <c r="H39" s="23">
        <f t="shared" si="0"/>
        <v>-0.67792792792792789</v>
      </c>
      <c r="I39" s="22">
        <f t="shared" si="1"/>
        <v>-9.0090090090090091E-4</v>
      </c>
      <c r="J39" s="13">
        <f t="shared" si="2"/>
        <v>32207.207207207208</v>
      </c>
      <c r="K39" s="14">
        <f t="shared" si="3"/>
        <v>99909.909909909911</v>
      </c>
      <c r="L39" s="13">
        <f t="shared" si="4"/>
        <v>-67792.792792792796</v>
      </c>
      <c r="M39" s="14">
        <f t="shared" si="5"/>
        <v>-90.090090090088779</v>
      </c>
    </row>
    <row r="40" spans="1:13" x14ac:dyDescent="0.3">
      <c r="A40" s="5" t="s">
        <v>78</v>
      </c>
      <c r="B40" s="6" t="s">
        <v>79</v>
      </c>
      <c r="C40" s="18">
        <v>3600000</v>
      </c>
      <c r="D40" s="8">
        <v>4201000</v>
      </c>
      <c r="E40" s="8">
        <v>4215000</v>
      </c>
      <c r="F40" s="13">
        <v>100000</v>
      </c>
      <c r="G40" s="20">
        <f t="shared" si="6"/>
        <v>2.3803856224708403E-2</v>
      </c>
      <c r="H40" s="23">
        <f t="shared" si="0"/>
        <v>-0.1430611759104975</v>
      </c>
      <c r="I40" s="22">
        <f t="shared" si="1"/>
        <v>3.3325398714591763E-3</v>
      </c>
      <c r="J40" s="13">
        <f t="shared" si="2"/>
        <v>85693.882408950245</v>
      </c>
      <c r="K40" s="14">
        <f t="shared" si="3"/>
        <v>100333.25398714592</v>
      </c>
      <c r="L40" s="13">
        <f t="shared" si="4"/>
        <v>-14306.117591049755</v>
      </c>
      <c r="M40" s="14">
        <f t="shared" si="5"/>
        <v>333.25398714591574</v>
      </c>
    </row>
    <row r="41" spans="1:13" x14ac:dyDescent="0.3">
      <c r="A41" s="5" t="s">
        <v>80</v>
      </c>
      <c r="B41" s="6" t="s">
        <v>81</v>
      </c>
      <c r="C41" s="18">
        <v>892</v>
      </c>
      <c r="D41" s="8">
        <v>1340</v>
      </c>
      <c r="E41" s="8">
        <v>1295</v>
      </c>
      <c r="F41" s="13">
        <v>100000</v>
      </c>
      <c r="G41" s="20">
        <f t="shared" si="6"/>
        <v>74.626865671641795</v>
      </c>
      <c r="H41" s="23">
        <f t="shared" si="0"/>
        <v>-0.33432835820895523</v>
      </c>
      <c r="I41" s="22">
        <f t="shared" si="1"/>
        <v>-3.3582089552238806E-2</v>
      </c>
      <c r="J41" s="13">
        <f t="shared" si="2"/>
        <v>66567.164179104482</v>
      </c>
      <c r="K41" s="14">
        <f t="shared" si="3"/>
        <v>96641.791044776124</v>
      </c>
      <c r="L41" s="13">
        <f t="shared" si="4"/>
        <v>-33432.835820895518</v>
      </c>
      <c r="M41" s="14">
        <f t="shared" si="5"/>
        <v>-3358.2089552238758</v>
      </c>
    </row>
    <row r="42" spans="1:13" x14ac:dyDescent="0.3">
      <c r="A42" s="5" t="s">
        <v>82</v>
      </c>
      <c r="B42" s="6" t="s">
        <v>83</v>
      </c>
      <c r="C42" s="18">
        <v>657</v>
      </c>
      <c r="D42" s="8">
        <v>969</v>
      </c>
      <c r="E42" s="8">
        <v>971</v>
      </c>
      <c r="F42" s="13">
        <v>100000</v>
      </c>
      <c r="G42" s="20">
        <f t="shared" si="6"/>
        <v>103.19917440660474</v>
      </c>
      <c r="H42" s="23">
        <f t="shared" si="0"/>
        <v>-0.32198142414860681</v>
      </c>
      <c r="I42" s="22">
        <f t="shared" si="1"/>
        <v>2.0639834881320948E-3</v>
      </c>
      <c r="J42" s="13">
        <f t="shared" si="2"/>
        <v>67801.857585139311</v>
      </c>
      <c r="K42" s="14">
        <f t="shared" si="3"/>
        <v>100206.39834881321</v>
      </c>
      <c r="L42" s="13">
        <f t="shared" si="4"/>
        <v>-32198.142414860689</v>
      </c>
      <c r="M42" s="14">
        <f t="shared" si="5"/>
        <v>206.39834881320712</v>
      </c>
    </row>
    <row r="43" spans="1:13" x14ac:dyDescent="0.3">
      <c r="A43" s="5" t="s">
        <v>84</v>
      </c>
      <c r="B43" s="6" t="s">
        <v>85</v>
      </c>
      <c r="C43" s="18">
        <v>61780</v>
      </c>
      <c r="D43" s="8">
        <v>5255</v>
      </c>
      <c r="E43" s="8">
        <v>5535</v>
      </c>
      <c r="F43" s="13">
        <v>100000</v>
      </c>
      <c r="G43" s="20">
        <f t="shared" si="6"/>
        <v>19.029495718363464</v>
      </c>
      <c r="H43" s="23">
        <f t="shared" si="0"/>
        <v>10.756422454804948</v>
      </c>
      <c r="I43" s="22">
        <f t="shared" si="1"/>
        <v>5.3282588011417699E-2</v>
      </c>
      <c r="J43" s="13">
        <f t="shared" si="2"/>
        <v>1175642.2454804948</v>
      </c>
      <c r="K43" s="14">
        <f t="shared" si="3"/>
        <v>105328.25880114177</v>
      </c>
      <c r="L43" s="13">
        <f t="shared" si="4"/>
        <v>1075642.2454804948</v>
      </c>
      <c r="M43" s="14">
        <f t="shared" si="5"/>
        <v>5328.2588011417683</v>
      </c>
    </row>
    <row r="44" spans="1:13" x14ac:dyDescent="0.3">
      <c r="A44" s="5" t="s">
        <v>86</v>
      </c>
      <c r="B44" s="6" t="s">
        <v>87</v>
      </c>
      <c r="C44" s="18">
        <v>904</v>
      </c>
      <c r="D44" s="8">
        <v>956</v>
      </c>
      <c r="E44" s="8">
        <v>980</v>
      </c>
      <c r="F44" s="13">
        <v>100000</v>
      </c>
      <c r="G44" s="20">
        <f t="shared" si="6"/>
        <v>104.60251046025104</v>
      </c>
      <c r="H44" s="23">
        <f t="shared" si="0"/>
        <v>-5.4393305439330547E-2</v>
      </c>
      <c r="I44" s="22">
        <f t="shared" si="1"/>
        <v>2.5104602510460251E-2</v>
      </c>
      <c r="J44" s="13">
        <f t="shared" si="2"/>
        <v>94560.669456066942</v>
      </c>
      <c r="K44" s="14">
        <f t="shared" si="3"/>
        <v>102510.46025104602</v>
      </c>
      <c r="L44" s="13">
        <f t="shared" si="4"/>
        <v>-5439.3305439330579</v>
      </c>
      <c r="M44" s="14">
        <f t="shared" si="5"/>
        <v>2510.4602510460245</v>
      </c>
    </row>
    <row r="45" spans="1:13" x14ac:dyDescent="0.3">
      <c r="A45" s="5" t="s">
        <v>88</v>
      </c>
      <c r="B45" s="6" t="s">
        <v>89</v>
      </c>
      <c r="C45" s="18">
        <v>93.6</v>
      </c>
      <c r="D45" s="8">
        <v>130</v>
      </c>
      <c r="E45" s="8">
        <v>130</v>
      </c>
      <c r="F45" s="13">
        <v>100000</v>
      </c>
      <c r="G45" s="20">
        <f t="shared" si="6"/>
        <v>769.23076923076928</v>
      </c>
      <c r="H45" s="23">
        <f t="shared" si="0"/>
        <v>-0.28000000000000003</v>
      </c>
      <c r="I45" s="22">
        <f t="shared" si="1"/>
        <v>0</v>
      </c>
      <c r="J45" s="13">
        <f t="shared" si="2"/>
        <v>72000</v>
      </c>
      <c r="K45" s="14">
        <f t="shared" si="3"/>
        <v>100000</v>
      </c>
      <c r="L45" s="13">
        <f t="shared" si="4"/>
        <v>-28000</v>
      </c>
      <c r="M45" s="14">
        <f t="shared" si="5"/>
        <v>0</v>
      </c>
    </row>
    <row r="46" spans="1:13" x14ac:dyDescent="0.3">
      <c r="A46" s="5" t="s">
        <v>90</v>
      </c>
      <c r="B46" s="6" t="s">
        <v>91</v>
      </c>
      <c r="C46" s="18">
        <v>235</v>
      </c>
      <c r="D46" s="8">
        <v>351</v>
      </c>
      <c r="E46" s="8">
        <v>356</v>
      </c>
      <c r="F46" s="13">
        <v>100000</v>
      </c>
      <c r="G46" s="20">
        <f t="shared" si="6"/>
        <v>284.90028490028487</v>
      </c>
      <c r="H46" s="23">
        <f t="shared" si="0"/>
        <v>-0.33048433048433046</v>
      </c>
      <c r="I46" s="22">
        <f t="shared" si="1"/>
        <v>1.4245014245014245E-2</v>
      </c>
      <c r="J46" s="13">
        <f t="shared" si="2"/>
        <v>66951.566951566943</v>
      </c>
      <c r="K46" s="14">
        <f t="shared" si="3"/>
        <v>101424.50142450142</v>
      </c>
      <c r="L46" s="13">
        <f t="shared" si="4"/>
        <v>-33048.433048433057</v>
      </c>
      <c r="M46" s="14">
        <f t="shared" si="5"/>
        <v>1424.5014245014172</v>
      </c>
    </row>
    <row r="47" spans="1:13" x14ac:dyDescent="0.3">
      <c r="A47" s="5" t="s">
        <v>92</v>
      </c>
      <c r="B47" s="6" t="s">
        <v>93</v>
      </c>
      <c r="C47" s="18">
        <v>16880</v>
      </c>
      <c r="D47" s="8">
        <v>29830</v>
      </c>
      <c r="E47" s="8">
        <v>30050</v>
      </c>
      <c r="F47" s="13">
        <v>100000</v>
      </c>
      <c r="G47" s="20">
        <f t="shared" si="6"/>
        <v>3.352329869259135</v>
      </c>
      <c r="H47" s="23">
        <f t="shared" si="0"/>
        <v>-0.434126718069058</v>
      </c>
      <c r="I47" s="22">
        <f t="shared" si="1"/>
        <v>7.3751257123700975E-3</v>
      </c>
      <c r="J47" s="13">
        <f t="shared" si="2"/>
        <v>56587.328193094196</v>
      </c>
      <c r="K47" s="14">
        <f t="shared" si="3"/>
        <v>100737.51257123701</v>
      </c>
      <c r="L47" s="13">
        <f t="shared" si="4"/>
        <v>-43412.671806905804</v>
      </c>
      <c r="M47" s="14">
        <f t="shared" si="5"/>
        <v>737.51257123700634</v>
      </c>
    </row>
    <row r="48" spans="1:13" x14ac:dyDescent="0.3">
      <c r="A48" s="5" t="s">
        <v>94</v>
      </c>
      <c r="B48" s="6" t="s">
        <v>95</v>
      </c>
      <c r="C48" s="18">
        <v>496</v>
      </c>
      <c r="D48" s="8">
        <v>129</v>
      </c>
      <c r="E48" s="8">
        <v>128</v>
      </c>
      <c r="F48" s="13">
        <v>100000</v>
      </c>
      <c r="G48" s="20">
        <f t="shared" si="6"/>
        <v>775.19379844961236</v>
      </c>
      <c r="H48" s="23">
        <f t="shared" si="0"/>
        <v>2.8449612403100777</v>
      </c>
      <c r="I48" s="22">
        <f t="shared" si="1"/>
        <v>-7.7519379844961239E-3</v>
      </c>
      <c r="J48" s="13">
        <f t="shared" si="2"/>
        <v>384496.12403100776</v>
      </c>
      <c r="K48" s="14">
        <f t="shared" si="3"/>
        <v>99224.806201550382</v>
      </c>
      <c r="L48" s="13">
        <f t="shared" si="4"/>
        <v>284496.12403100776</v>
      </c>
      <c r="M48" s="14">
        <f t="shared" si="5"/>
        <v>-775.19379844961804</v>
      </c>
    </row>
    <row r="49" spans="1:13" x14ac:dyDescent="0.3">
      <c r="A49" s="5" t="s">
        <v>96</v>
      </c>
      <c r="B49" s="6" t="s">
        <v>97</v>
      </c>
      <c r="C49" s="18">
        <v>50975000</v>
      </c>
      <c r="D49" s="8">
        <v>40920000</v>
      </c>
      <c r="E49" s="8">
        <v>34863000</v>
      </c>
      <c r="F49" s="13">
        <v>100000</v>
      </c>
      <c r="G49" s="20">
        <f t="shared" si="6"/>
        <v>2.4437927663734115E-3</v>
      </c>
      <c r="H49" s="23">
        <f t="shared" si="0"/>
        <v>0.24572336265884653</v>
      </c>
      <c r="I49" s="22">
        <f t="shared" si="1"/>
        <v>-0.14802052785923753</v>
      </c>
      <c r="J49" s="13">
        <f t="shared" si="2"/>
        <v>124572.33626588466</v>
      </c>
      <c r="K49" s="14">
        <f t="shared" si="3"/>
        <v>85197.947214076252</v>
      </c>
      <c r="L49" s="13">
        <f t="shared" si="4"/>
        <v>24572.33626588466</v>
      </c>
      <c r="M49" s="14">
        <f t="shared" si="5"/>
        <v>-14802.052785923748</v>
      </c>
    </row>
    <row r="50" spans="1:13" x14ac:dyDescent="0.3">
      <c r="A50" s="5" t="s">
        <v>98</v>
      </c>
      <c r="B50" s="6" t="s">
        <v>99</v>
      </c>
      <c r="C50" s="18">
        <v>3780</v>
      </c>
      <c r="D50" s="8"/>
      <c r="E50" s="8"/>
      <c r="F50" s="13">
        <v>100000</v>
      </c>
      <c r="G50" s="20">
        <f t="shared" si="6"/>
        <v>0</v>
      </c>
      <c r="H50" s="23">
        <f t="shared" si="0"/>
        <v>0</v>
      </c>
      <c r="I50" s="22">
        <f t="shared" si="1"/>
        <v>0</v>
      </c>
      <c r="J50" s="13">
        <f t="shared" si="2"/>
        <v>0</v>
      </c>
      <c r="K50" s="14">
        <f t="shared" si="3"/>
        <v>0</v>
      </c>
      <c r="L50" s="13">
        <f t="shared" si="4"/>
        <v>0</v>
      </c>
      <c r="M50" s="14">
        <f t="shared" si="5"/>
        <v>0</v>
      </c>
    </row>
    <row r="51" spans="1:13" x14ac:dyDescent="0.3">
      <c r="A51" s="5" t="s">
        <v>100</v>
      </c>
      <c r="B51" s="6" t="s">
        <v>101</v>
      </c>
      <c r="C51" s="18">
        <v>254</v>
      </c>
      <c r="D51" s="8">
        <v>241</v>
      </c>
      <c r="E51" s="8">
        <v>237</v>
      </c>
      <c r="F51" s="13">
        <v>100000</v>
      </c>
      <c r="G51" s="20">
        <f t="shared" si="6"/>
        <v>414.93775933609959</v>
      </c>
      <c r="H51" s="23">
        <f t="shared" si="0"/>
        <v>5.3941908713692949E-2</v>
      </c>
      <c r="I51" s="22">
        <f t="shared" si="1"/>
        <v>-1.6597510373443983E-2</v>
      </c>
      <c r="J51" s="13">
        <f t="shared" si="2"/>
        <v>105394.1908713693</v>
      </c>
      <c r="K51" s="14">
        <f t="shared" si="3"/>
        <v>98340.248962655605</v>
      </c>
      <c r="L51" s="13">
        <f t="shared" si="4"/>
        <v>5394.1908713692974</v>
      </c>
      <c r="M51" s="14">
        <f t="shared" si="5"/>
        <v>-1659.7510373443947</v>
      </c>
    </row>
    <row r="52" spans="1:13" x14ac:dyDescent="0.3">
      <c r="A52" s="5" t="s">
        <v>102</v>
      </c>
      <c r="B52" s="6" t="s">
        <v>103</v>
      </c>
      <c r="C52" s="18">
        <v>254</v>
      </c>
      <c r="D52" s="8">
        <v>592</v>
      </c>
      <c r="E52" s="8">
        <v>591</v>
      </c>
      <c r="F52" s="13">
        <v>100000</v>
      </c>
      <c r="G52" s="20">
        <f t="shared" si="6"/>
        <v>168.91891891891891</v>
      </c>
      <c r="H52" s="23">
        <f t="shared" si="0"/>
        <v>-0.57094594594594594</v>
      </c>
      <c r="I52" s="22">
        <f t="shared" si="1"/>
        <v>-1.6891891891891893E-3</v>
      </c>
      <c r="J52" s="13">
        <f t="shared" si="2"/>
        <v>42905.4054054054</v>
      </c>
      <c r="K52" s="14">
        <f t="shared" si="3"/>
        <v>99831.08108108108</v>
      </c>
      <c r="L52" s="13">
        <f t="shared" si="4"/>
        <v>-57094.5945945946</v>
      </c>
      <c r="M52" s="14">
        <f t="shared" si="5"/>
        <v>-168.9189189189201</v>
      </c>
    </row>
    <row r="53" spans="1:13" x14ac:dyDescent="0.3">
      <c r="A53" s="5" t="s">
        <v>104</v>
      </c>
      <c r="B53" s="6" t="s">
        <v>105</v>
      </c>
      <c r="C53" s="18">
        <v>18330</v>
      </c>
      <c r="D53" s="8">
        <v>27970</v>
      </c>
      <c r="E53" s="8">
        <v>26220</v>
      </c>
      <c r="F53" s="13">
        <v>100000</v>
      </c>
      <c r="G53" s="20">
        <f t="shared" si="6"/>
        <v>3.5752592062924564</v>
      </c>
      <c r="H53" s="23">
        <f t="shared" si="0"/>
        <v>-0.34465498748659279</v>
      </c>
      <c r="I53" s="22">
        <f t="shared" si="1"/>
        <v>-6.2567036110117977E-2</v>
      </c>
      <c r="J53" s="13">
        <f t="shared" si="2"/>
        <v>65534.501251340727</v>
      </c>
      <c r="K53" s="14">
        <f t="shared" si="3"/>
        <v>93743.296388988208</v>
      </c>
      <c r="L53" s="13">
        <f t="shared" si="4"/>
        <v>-34465.498748659273</v>
      </c>
      <c r="M53" s="14">
        <f t="shared" si="5"/>
        <v>-6256.7036110117915</v>
      </c>
    </row>
    <row r="54" spans="1:13" x14ac:dyDescent="0.3">
      <c r="A54" s="5" t="s">
        <v>106</v>
      </c>
      <c r="B54" s="6" t="s">
        <v>107</v>
      </c>
      <c r="C54" s="18">
        <v>1310</v>
      </c>
      <c r="D54" s="8">
        <v>989</v>
      </c>
      <c r="E54" s="8">
        <v>983</v>
      </c>
      <c r="F54" s="13">
        <v>100000</v>
      </c>
      <c r="G54" s="20">
        <f t="shared" si="6"/>
        <v>101.11223458038423</v>
      </c>
      <c r="H54" s="23">
        <f t="shared" si="0"/>
        <v>0.32457027300303337</v>
      </c>
      <c r="I54" s="22">
        <f t="shared" si="1"/>
        <v>-6.0667340748230538E-3</v>
      </c>
      <c r="J54" s="13">
        <f t="shared" si="2"/>
        <v>132457.02730030334</v>
      </c>
      <c r="K54" s="14">
        <f t="shared" si="3"/>
        <v>99393.326592517697</v>
      </c>
      <c r="L54" s="13">
        <f t="shared" si="4"/>
        <v>32457.027300303336</v>
      </c>
      <c r="M54" s="14">
        <f t="shared" si="5"/>
        <v>-606.67340748230345</v>
      </c>
    </row>
    <row r="55" spans="1:13" x14ac:dyDescent="0.3">
      <c r="A55" s="5" t="s">
        <v>108</v>
      </c>
      <c r="B55" s="6" t="s">
        <v>109</v>
      </c>
      <c r="C55" s="18">
        <v>307</v>
      </c>
      <c r="D55" s="8">
        <v>167</v>
      </c>
      <c r="E55" s="8">
        <v>169</v>
      </c>
      <c r="F55" s="13">
        <v>100000</v>
      </c>
      <c r="G55" s="20">
        <f t="shared" si="6"/>
        <v>598.80239520958082</v>
      </c>
      <c r="H55" s="23">
        <f t="shared" si="0"/>
        <v>0.83832335329341312</v>
      </c>
      <c r="I55" s="22">
        <f t="shared" si="1"/>
        <v>1.1976047904191617E-2</v>
      </c>
      <c r="J55" s="13">
        <f t="shared" si="2"/>
        <v>183832.33532934132</v>
      </c>
      <c r="K55" s="14">
        <f t="shared" si="3"/>
        <v>101197.60479041917</v>
      </c>
      <c r="L55" s="13">
        <f t="shared" si="4"/>
        <v>83832.335329341324</v>
      </c>
      <c r="M55" s="14">
        <f t="shared" si="5"/>
        <v>1197.6047904191655</v>
      </c>
    </row>
    <row r="56" spans="1:13" x14ac:dyDescent="0.3">
      <c r="A56" s="5" t="s">
        <v>110</v>
      </c>
      <c r="B56" s="6" t="s">
        <v>111</v>
      </c>
      <c r="C56" s="18">
        <v>993</v>
      </c>
      <c r="D56" s="8">
        <v>219</v>
      </c>
      <c r="E56" s="8">
        <v>217</v>
      </c>
      <c r="F56" s="13">
        <v>100000</v>
      </c>
      <c r="G56" s="20">
        <f t="shared" si="6"/>
        <v>456.62100456621005</v>
      </c>
      <c r="H56" s="23">
        <f t="shared" si="0"/>
        <v>3.5342465753424657</v>
      </c>
      <c r="I56" s="22">
        <f t="shared" si="1"/>
        <v>-9.1324200913242004E-3</v>
      </c>
      <c r="J56" s="13">
        <f t="shared" si="2"/>
        <v>453424.65753424657</v>
      </c>
      <c r="K56" s="14">
        <f t="shared" si="3"/>
        <v>99086.757990867583</v>
      </c>
      <c r="L56" s="13">
        <f t="shared" si="4"/>
        <v>353424.65753424657</v>
      </c>
      <c r="M56" s="14">
        <f t="shared" si="5"/>
        <v>-913.24200913241657</v>
      </c>
    </row>
    <row r="57" spans="1:13" x14ac:dyDescent="0.3">
      <c r="A57" s="5" t="s">
        <v>112</v>
      </c>
      <c r="B57" s="6" t="s">
        <v>113</v>
      </c>
      <c r="C57" s="18">
        <v>1775</v>
      </c>
      <c r="D57" s="8">
        <v>1695</v>
      </c>
      <c r="E57" s="8">
        <v>1540</v>
      </c>
      <c r="F57" s="13">
        <v>100000</v>
      </c>
      <c r="G57" s="20">
        <f t="shared" si="6"/>
        <v>58.997050147492622</v>
      </c>
      <c r="H57" s="23">
        <f t="shared" si="0"/>
        <v>4.71976401179941E-2</v>
      </c>
      <c r="I57" s="22">
        <f t="shared" si="1"/>
        <v>-9.1445427728613568E-2</v>
      </c>
      <c r="J57" s="13">
        <f t="shared" si="2"/>
        <v>104719.7640117994</v>
      </c>
      <c r="K57" s="14">
        <f t="shared" si="3"/>
        <v>90855.457227138642</v>
      </c>
      <c r="L57" s="13">
        <f t="shared" si="4"/>
        <v>4719.7640117994015</v>
      </c>
      <c r="M57" s="14">
        <f t="shared" si="5"/>
        <v>-9144.5427728613577</v>
      </c>
    </row>
    <row r="58" spans="1:13" x14ac:dyDescent="0.3">
      <c r="A58" s="5" t="s">
        <v>114</v>
      </c>
      <c r="B58" s="6" t="s">
        <v>115</v>
      </c>
      <c r="C58" s="18">
        <v>75.2</v>
      </c>
      <c r="D58" s="8">
        <v>69.400000000000006</v>
      </c>
      <c r="E58" s="8">
        <v>100</v>
      </c>
      <c r="F58" s="13">
        <v>100000</v>
      </c>
      <c r="G58" s="20">
        <f t="shared" si="6"/>
        <v>1440.9221902017289</v>
      </c>
      <c r="H58" s="23">
        <f t="shared" si="0"/>
        <v>8.3573487031700242E-2</v>
      </c>
      <c r="I58" s="22">
        <f t="shared" si="1"/>
        <v>0.44092219020172901</v>
      </c>
      <c r="J58" s="13">
        <f t="shared" si="2"/>
        <v>108357.34870317002</v>
      </c>
      <c r="K58" s="14">
        <f t="shared" si="3"/>
        <v>144092.2190201729</v>
      </c>
      <c r="L58" s="13">
        <f t="shared" si="4"/>
        <v>8357.3487031700206</v>
      </c>
      <c r="M58" s="14">
        <f t="shared" si="5"/>
        <v>44092.219020172895</v>
      </c>
    </row>
    <row r="59" spans="1:13" x14ac:dyDescent="0.3">
      <c r="A59" s="5" t="s">
        <v>116</v>
      </c>
      <c r="B59" s="6" t="s">
        <v>117</v>
      </c>
      <c r="C59" s="18">
        <v>2125</v>
      </c>
      <c r="D59" s="8">
        <v>8285</v>
      </c>
      <c r="E59" s="8">
        <v>7770</v>
      </c>
      <c r="F59" s="13">
        <v>100000</v>
      </c>
      <c r="G59" s="20">
        <f t="shared" si="6"/>
        <v>12.070006035003017</v>
      </c>
      <c r="H59" s="23">
        <f t="shared" si="0"/>
        <v>-0.7435123717561859</v>
      </c>
      <c r="I59" s="22">
        <f t="shared" si="1"/>
        <v>-6.2160531080265542E-2</v>
      </c>
      <c r="J59" s="13">
        <f t="shared" si="2"/>
        <v>25648.762824381411</v>
      </c>
      <c r="K59" s="14">
        <f t="shared" si="3"/>
        <v>93783.946891973435</v>
      </c>
      <c r="L59" s="13">
        <f t="shared" si="4"/>
        <v>-74351.237175618589</v>
      </c>
      <c r="M59" s="14">
        <f t="shared" si="5"/>
        <v>-6216.0531080265646</v>
      </c>
    </row>
    <row r="60" spans="1:13" x14ac:dyDescent="0.3">
      <c r="A60" s="5" t="s">
        <v>118</v>
      </c>
      <c r="B60" s="6" t="s">
        <v>119</v>
      </c>
      <c r="C60" s="18">
        <v>49.5</v>
      </c>
      <c r="D60" s="8">
        <v>94.9</v>
      </c>
      <c r="E60" s="8">
        <v>95</v>
      </c>
      <c r="F60" s="13">
        <v>100000</v>
      </c>
      <c r="G60" s="20">
        <f t="shared" si="6"/>
        <v>1053.7407797681769</v>
      </c>
      <c r="H60" s="23">
        <f t="shared" si="0"/>
        <v>-0.47839831401475241</v>
      </c>
      <c r="I60" s="22">
        <f t="shared" si="1"/>
        <v>1.0537407797681171E-3</v>
      </c>
      <c r="J60" s="13">
        <f t="shared" si="2"/>
        <v>52160.16859852476</v>
      </c>
      <c r="K60" s="14">
        <f t="shared" si="3"/>
        <v>100105.37407797681</v>
      </c>
      <c r="L60" s="13">
        <f t="shared" si="4"/>
        <v>-47839.83140147524</v>
      </c>
      <c r="M60" s="14">
        <f t="shared" si="5"/>
        <v>105.37407797681226</v>
      </c>
    </row>
    <row r="61" spans="1:13" x14ac:dyDescent="0.3">
      <c r="A61" s="5" t="s">
        <v>120</v>
      </c>
      <c r="B61" s="6" t="s">
        <v>121</v>
      </c>
      <c r="C61" s="18">
        <v>5350</v>
      </c>
      <c r="D61" s="8"/>
      <c r="E61" s="8"/>
      <c r="F61" s="13">
        <v>100000</v>
      </c>
      <c r="G61" s="20">
        <f t="shared" si="6"/>
        <v>0</v>
      </c>
      <c r="H61" s="23">
        <f t="shared" si="0"/>
        <v>0</v>
      </c>
      <c r="I61" s="22">
        <f t="shared" si="1"/>
        <v>0</v>
      </c>
      <c r="J61" s="13">
        <f t="shared" si="2"/>
        <v>0</v>
      </c>
      <c r="K61" s="14">
        <f t="shared" si="3"/>
        <v>0</v>
      </c>
      <c r="L61" s="13">
        <f t="shared" si="4"/>
        <v>0</v>
      </c>
      <c r="M61" s="14">
        <f t="shared" si="5"/>
        <v>0</v>
      </c>
    </row>
    <row r="62" spans="1:13" x14ac:dyDescent="0.3">
      <c r="A62" s="5" t="s">
        <v>122</v>
      </c>
      <c r="B62" s="6" t="s">
        <v>123</v>
      </c>
      <c r="C62" s="18">
        <v>624</v>
      </c>
      <c r="D62" s="8">
        <v>2760</v>
      </c>
      <c r="E62" s="8">
        <v>3065</v>
      </c>
      <c r="F62" s="13">
        <v>100000</v>
      </c>
      <c r="G62" s="20">
        <f t="shared" si="6"/>
        <v>36.231884057971016</v>
      </c>
      <c r="H62" s="23">
        <f t="shared" si="0"/>
        <v>-0.77391304347826084</v>
      </c>
      <c r="I62" s="22">
        <f t="shared" si="1"/>
        <v>0.1105072463768116</v>
      </c>
      <c r="J62" s="13">
        <f t="shared" si="2"/>
        <v>22608.695652173912</v>
      </c>
      <c r="K62" s="14">
        <f t="shared" si="3"/>
        <v>111050.72463768117</v>
      </c>
      <c r="L62" s="13">
        <f t="shared" si="4"/>
        <v>-77391.304347826081</v>
      </c>
      <c r="M62" s="14">
        <f t="shared" si="5"/>
        <v>11050.724637681167</v>
      </c>
    </row>
    <row r="63" spans="1:13" x14ac:dyDescent="0.3">
      <c r="A63" s="5" t="s">
        <v>124</v>
      </c>
      <c r="B63" s="6" t="s">
        <v>125</v>
      </c>
      <c r="C63" s="18">
        <v>63</v>
      </c>
      <c r="D63" s="8">
        <v>85.9</v>
      </c>
      <c r="E63" s="8">
        <v>86.1</v>
      </c>
      <c r="F63" s="13">
        <v>100000</v>
      </c>
      <c r="G63" s="20">
        <f t="shared" si="6"/>
        <v>1164.1443538998835</v>
      </c>
      <c r="H63" s="23">
        <f t="shared" si="0"/>
        <v>-0.2665890570430734</v>
      </c>
      <c r="I63" s="22">
        <f t="shared" si="1"/>
        <v>2.3282887077996348E-3</v>
      </c>
      <c r="J63" s="13">
        <f t="shared" si="2"/>
        <v>73341.094295692659</v>
      </c>
      <c r="K63" s="14">
        <f t="shared" si="3"/>
        <v>100232.82887077997</v>
      </c>
      <c r="L63" s="13">
        <f t="shared" si="4"/>
        <v>-26658.905704307341</v>
      </c>
      <c r="M63" s="14">
        <f t="shared" si="5"/>
        <v>232.82887077996565</v>
      </c>
    </row>
    <row r="64" spans="1:13" x14ac:dyDescent="0.3">
      <c r="A64" s="5" t="s">
        <v>126</v>
      </c>
      <c r="B64" s="6" t="s">
        <v>127</v>
      </c>
      <c r="C64" s="18">
        <v>971</v>
      </c>
      <c r="D64" s="8">
        <v>948</v>
      </c>
      <c r="E64" s="8">
        <v>937</v>
      </c>
      <c r="F64" s="13">
        <v>100000</v>
      </c>
      <c r="G64" s="20">
        <f t="shared" si="6"/>
        <v>105.48523206751055</v>
      </c>
      <c r="H64" s="23">
        <f t="shared" si="0"/>
        <v>2.4261603375527425E-2</v>
      </c>
      <c r="I64" s="22">
        <f t="shared" si="1"/>
        <v>-1.1603375527426161E-2</v>
      </c>
      <c r="J64" s="13">
        <f t="shared" si="2"/>
        <v>102426.16033755275</v>
      </c>
      <c r="K64" s="14">
        <f t="shared" si="3"/>
        <v>98839.662447257389</v>
      </c>
      <c r="L64" s="13">
        <f t="shared" si="4"/>
        <v>2426.1603375527484</v>
      </c>
      <c r="M64" s="14">
        <f t="shared" si="5"/>
        <v>-1160.3375527426106</v>
      </c>
    </row>
    <row r="65" spans="1:13" x14ac:dyDescent="0.3">
      <c r="A65" s="5" t="s">
        <v>128</v>
      </c>
      <c r="B65" s="6" t="s">
        <v>129</v>
      </c>
      <c r="C65" s="18">
        <v>9.89</v>
      </c>
      <c r="D65" s="8">
        <v>13.2</v>
      </c>
      <c r="E65" s="8">
        <v>13.3</v>
      </c>
      <c r="F65" s="13">
        <v>100000</v>
      </c>
      <c r="G65" s="20">
        <f t="shared" si="6"/>
        <v>7575.757575757576</v>
      </c>
      <c r="H65" s="23">
        <f t="shared" si="0"/>
        <v>-0.25075757575757568</v>
      </c>
      <c r="I65" s="22">
        <f t="shared" si="1"/>
        <v>7.5757575757576835E-3</v>
      </c>
      <c r="J65" s="13">
        <f t="shared" si="2"/>
        <v>74924.242424242431</v>
      </c>
      <c r="K65" s="14">
        <f t="shared" si="3"/>
        <v>100757.57575757576</v>
      </c>
      <c r="L65" s="13">
        <f t="shared" si="4"/>
        <v>-25075.757575757569</v>
      </c>
      <c r="M65" s="14">
        <f t="shared" si="5"/>
        <v>757.57575757575978</v>
      </c>
    </row>
    <row r="66" spans="1:13" x14ac:dyDescent="0.3">
      <c r="A66" s="5" t="s">
        <v>130</v>
      </c>
      <c r="B66" s="6" t="s">
        <v>131</v>
      </c>
      <c r="C66" s="18">
        <v>1060</v>
      </c>
      <c r="D66" s="8">
        <v>1280</v>
      </c>
      <c r="E66" s="8">
        <v>1230</v>
      </c>
      <c r="F66" s="13">
        <v>100000</v>
      </c>
      <c r="G66" s="20">
        <f t="shared" si="6"/>
        <v>78.125</v>
      </c>
      <c r="H66" s="23">
        <f t="shared" si="0"/>
        <v>-0.171875</v>
      </c>
      <c r="I66" s="22">
        <f t="shared" si="1"/>
        <v>-3.90625E-2</v>
      </c>
      <c r="J66" s="13">
        <f t="shared" si="2"/>
        <v>82812.5</v>
      </c>
      <c r="K66" s="14">
        <f t="shared" si="3"/>
        <v>96093.75</v>
      </c>
      <c r="L66" s="13">
        <f t="shared" si="4"/>
        <v>-17187.5</v>
      </c>
      <c r="M66" s="14">
        <f t="shared" si="5"/>
        <v>-3906.25</v>
      </c>
    </row>
    <row r="67" spans="1:13" x14ac:dyDescent="0.3">
      <c r="A67" s="5" t="s">
        <v>132</v>
      </c>
      <c r="B67" s="6" t="s">
        <v>133</v>
      </c>
      <c r="C67" s="18">
        <v>19.7</v>
      </c>
      <c r="D67" s="8">
        <v>24.7</v>
      </c>
      <c r="E67" s="8">
        <v>25.7</v>
      </c>
      <c r="F67" s="13">
        <v>100000</v>
      </c>
      <c r="G67" s="20">
        <f t="shared" si="6"/>
        <v>4048.5829959514172</v>
      </c>
      <c r="H67" s="23">
        <f t="shared" ref="H67:H114" si="7">IFERROR((C67 - D67) / D67, 0)</f>
        <v>-0.20242914979757085</v>
      </c>
      <c r="I67" s="22">
        <f t="shared" ref="I67:I114" si="8">IFERROR((E67 - D67) / D67, 0)</f>
        <v>4.048582995951417E-2</v>
      </c>
      <c r="J67" s="13">
        <f t="shared" ref="J67:J114" si="9">G67 * C67</f>
        <v>79757.085020242914</v>
      </c>
      <c r="K67" s="14">
        <f t="shared" ref="K67:K114" si="10">G67 * E67</f>
        <v>104048.58299595142</v>
      </c>
      <c r="L67" s="13">
        <f t="shared" ref="L67:L114" si="11">IF(G67 = 0, 0, J67 - F67)</f>
        <v>-20242.914979757086</v>
      </c>
      <c r="M67" s="14">
        <f t="shared" ref="M67:M114" si="12">IF(G67 = 0, 0, K67 - F67)</f>
        <v>4048.5829959514231</v>
      </c>
    </row>
    <row r="68" spans="1:13" x14ac:dyDescent="0.3">
      <c r="A68" s="5" t="s">
        <v>134</v>
      </c>
      <c r="B68" s="6" t="s">
        <v>135</v>
      </c>
      <c r="C68" s="18">
        <v>2.3E-3</v>
      </c>
      <c r="D68" s="8">
        <v>5.5</v>
      </c>
      <c r="E68" s="8">
        <v>5.19</v>
      </c>
      <c r="F68" s="13">
        <v>100000</v>
      </c>
      <c r="G68" s="20">
        <f t="shared" ref="G68:G114" si="13">IFERROR(F68 / D68,0)</f>
        <v>18181.81818181818</v>
      </c>
      <c r="H68" s="23">
        <f t="shared" si="7"/>
        <v>-0.99958181818181824</v>
      </c>
      <c r="I68" s="22">
        <f t="shared" si="8"/>
        <v>-5.6363636363636289E-2</v>
      </c>
      <c r="J68" s="13">
        <f t="shared" si="9"/>
        <v>41.818181818181813</v>
      </c>
      <c r="K68" s="14">
        <f t="shared" si="10"/>
        <v>94363.636363636368</v>
      </c>
      <c r="L68" s="13">
        <f t="shared" si="11"/>
        <v>-99958.181818181823</v>
      </c>
      <c r="M68" s="14">
        <f t="shared" si="12"/>
        <v>-5636.3636363636324</v>
      </c>
    </row>
    <row r="69" spans="1:13" x14ac:dyDescent="0.3">
      <c r="A69" s="5" t="s">
        <v>136</v>
      </c>
      <c r="B69" s="6" t="s">
        <v>137</v>
      </c>
      <c r="C69" s="18">
        <v>2985</v>
      </c>
      <c r="D69" s="8">
        <v>757</v>
      </c>
      <c r="E69" s="8">
        <v>764</v>
      </c>
      <c r="F69" s="13">
        <v>100000</v>
      </c>
      <c r="G69" s="20">
        <f t="shared" si="13"/>
        <v>132.10039630118891</v>
      </c>
      <c r="H69" s="23">
        <f t="shared" si="7"/>
        <v>2.9431968295904887</v>
      </c>
      <c r="I69" s="22">
        <f t="shared" si="8"/>
        <v>9.247027741083224E-3</v>
      </c>
      <c r="J69" s="13">
        <f t="shared" si="9"/>
        <v>394319.68295904889</v>
      </c>
      <c r="K69" s="14">
        <f t="shared" si="10"/>
        <v>100924.70277410833</v>
      </c>
      <c r="L69" s="13">
        <f t="shared" si="11"/>
        <v>294319.68295904889</v>
      </c>
      <c r="M69" s="14">
        <f t="shared" si="12"/>
        <v>924.70277410832932</v>
      </c>
    </row>
    <row r="70" spans="1:13" x14ac:dyDescent="0.3">
      <c r="A70" s="5" t="s">
        <v>138</v>
      </c>
      <c r="B70" s="6" t="s">
        <v>139</v>
      </c>
      <c r="C70" s="18">
        <v>270</v>
      </c>
      <c r="D70" s="8">
        <v>183</v>
      </c>
      <c r="E70" s="8">
        <v>170</v>
      </c>
      <c r="F70" s="13">
        <v>100000</v>
      </c>
      <c r="G70" s="20">
        <f t="shared" si="13"/>
        <v>546.44808743169403</v>
      </c>
      <c r="H70" s="23">
        <f t="shared" si="7"/>
        <v>0.47540983606557374</v>
      </c>
      <c r="I70" s="22">
        <f t="shared" si="8"/>
        <v>-7.1038251366120214E-2</v>
      </c>
      <c r="J70" s="13">
        <f t="shared" si="9"/>
        <v>147540.98360655739</v>
      </c>
      <c r="K70" s="14">
        <f t="shared" si="10"/>
        <v>92896.174863387991</v>
      </c>
      <c r="L70" s="13">
        <f t="shared" si="11"/>
        <v>47540.983606557391</v>
      </c>
      <c r="M70" s="14">
        <f t="shared" si="12"/>
        <v>-7103.8251366120094</v>
      </c>
    </row>
    <row r="71" spans="1:13" x14ac:dyDescent="0.3">
      <c r="A71" s="5" t="s">
        <v>140</v>
      </c>
      <c r="B71" s="6" t="s">
        <v>141</v>
      </c>
      <c r="C71" s="18">
        <v>9.61</v>
      </c>
      <c r="D71" s="8">
        <v>13.8</v>
      </c>
      <c r="E71" s="8">
        <v>13.9</v>
      </c>
      <c r="F71" s="13">
        <v>100000</v>
      </c>
      <c r="G71" s="20">
        <f t="shared" si="13"/>
        <v>7246.3768115942021</v>
      </c>
      <c r="H71" s="23">
        <f t="shared" si="7"/>
        <v>-0.30362318840579716</v>
      </c>
      <c r="I71" s="22">
        <f t="shared" si="8"/>
        <v>7.246376811594177E-3</v>
      </c>
      <c r="J71" s="13">
        <f t="shared" si="9"/>
        <v>69637.681159420274</v>
      </c>
      <c r="K71" s="14">
        <f t="shared" si="10"/>
        <v>100724.63768115941</v>
      </c>
      <c r="L71" s="13">
        <f t="shared" si="11"/>
        <v>-30362.318840579726</v>
      </c>
      <c r="M71" s="14">
        <f t="shared" si="12"/>
        <v>724.63768115940911</v>
      </c>
    </row>
    <row r="72" spans="1:13" x14ac:dyDescent="0.3">
      <c r="A72" s="5" t="s">
        <v>142</v>
      </c>
      <c r="B72" s="6" t="s">
        <v>143</v>
      </c>
      <c r="C72" s="18">
        <v>1000</v>
      </c>
      <c r="D72" s="8">
        <v>1160</v>
      </c>
      <c r="E72" s="8">
        <v>1170</v>
      </c>
      <c r="F72" s="13">
        <v>100000</v>
      </c>
      <c r="G72" s="20">
        <f t="shared" si="13"/>
        <v>86.206896551724142</v>
      </c>
      <c r="H72" s="23">
        <f t="shared" si="7"/>
        <v>-0.13793103448275862</v>
      </c>
      <c r="I72" s="22">
        <f t="shared" si="8"/>
        <v>8.6206896551724137E-3</v>
      </c>
      <c r="J72" s="13">
        <f t="shared" si="9"/>
        <v>86206.896551724145</v>
      </c>
      <c r="K72" s="14">
        <f t="shared" si="10"/>
        <v>100862.06896551725</v>
      </c>
      <c r="L72" s="13">
        <f t="shared" si="11"/>
        <v>-13793.103448275855</v>
      </c>
      <c r="M72" s="14">
        <f t="shared" si="12"/>
        <v>862.0689655172464</v>
      </c>
    </row>
    <row r="73" spans="1:13" x14ac:dyDescent="0.3">
      <c r="A73" s="5" t="s">
        <v>144</v>
      </c>
      <c r="B73" s="6" t="s">
        <v>145</v>
      </c>
      <c r="C73" s="18">
        <v>116</v>
      </c>
      <c r="D73" s="8">
        <v>251</v>
      </c>
      <c r="E73" s="8">
        <v>197</v>
      </c>
      <c r="F73" s="13">
        <v>100000</v>
      </c>
      <c r="G73" s="20">
        <f t="shared" si="13"/>
        <v>398.40637450199205</v>
      </c>
      <c r="H73" s="23">
        <f t="shared" si="7"/>
        <v>-0.53784860557768921</v>
      </c>
      <c r="I73" s="22">
        <f t="shared" si="8"/>
        <v>-0.2151394422310757</v>
      </c>
      <c r="J73" s="13">
        <f t="shared" si="9"/>
        <v>46215.139442231077</v>
      </c>
      <c r="K73" s="14">
        <f t="shared" si="10"/>
        <v>78486.055776892434</v>
      </c>
      <c r="L73" s="13">
        <f t="shared" si="11"/>
        <v>-53784.860557768923</v>
      </c>
      <c r="M73" s="14">
        <f t="shared" si="12"/>
        <v>-21513.944223107566</v>
      </c>
    </row>
    <row r="74" spans="1:13" x14ac:dyDescent="0.3">
      <c r="A74" s="5" t="s">
        <v>146</v>
      </c>
      <c r="B74" s="6" t="s">
        <v>147</v>
      </c>
      <c r="C74" s="18">
        <v>1165</v>
      </c>
      <c r="D74" s="8">
        <v>2430</v>
      </c>
      <c r="E74" s="8">
        <v>2460</v>
      </c>
      <c r="F74" s="13">
        <v>100000</v>
      </c>
      <c r="G74" s="20">
        <f t="shared" si="13"/>
        <v>41.152263374485599</v>
      </c>
      <c r="H74" s="23">
        <f t="shared" si="7"/>
        <v>-0.52057613168724282</v>
      </c>
      <c r="I74" s="22">
        <f t="shared" si="8"/>
        <v>1.2345679012345678E-2</v>
      </c>
      <c r="J74" s="13">
        <f t="shared" si="9"/>
        <v>47942.386831275726</v>
      </c>
      <c r="K74" s="14">
        <f t="shared" si="10"/>
        <v>101234.56790123458</v>
      </c>
      <c r="L74" s="13">
        <f t="shared" si="11"/>
        <v>-52057.613168724274</v>
      </c>
      <c r="M74" s="14">
        <f t="shared" si="12"/>
        <v>1234.567901234579</v>
      </c>
    </row>
    <row r="75" spans="1:13" x14ac:dyDescent="0.3">
      <c r="A75" s="5" t="s">
        <v>148</v>
      </c>
      <c r="B75" s="6" t="s">
        <v>149</v>
      </c>
      <c r="C75" s="18">
        <v>52.4</v>
      </c>
      <c r="D75" s="8">
        <v>76.7</v>
      </c>
      <c r="E75" s="8">
        <v>82.2</v>
      </c>
      <c r="F75" s="13">
        <v>100000</v>
      </c>
      <c r="G75" s="20">
        <f t="shared" si="13"/>
        <v>1303.7809647979138</v>
      </c>
      <c r="H75" s="23">
        <f t="shared" si="7"/>
        <v>-0.31681877444589313</v>
      </c>
      <c r="I75" s="22">
        <f t="shared" si="8"/>
        <v>7.1707953063885263E-2</v>
      </c>
      <c r="J75" s="13">
        <f t="shared" si="9"/>
        <v>68318.122555410679</v>
      </c>
      <c r="K75" s="14">
        <f t="shared" si="10"/>
        <v>107170.79530638852</v>
      </c>
      <c r="L75" s="13">
        <f t="shared" si="11"/>
        <v>-31681.877444589321</v>
      </c>
      <c r="M75" s="14">
        <f t="shared" si="12"/>
        <v>7170.7953063885216</v>
      </c>
    </row>
    <row r="76" spans="1:13" x14ac:dyDescent="0.3">
      <c r="A76" s="5" t="s">
        <v>150</v>
      </c>
      <c r="B76" s="6" t="s">
        <v>151</v>
      </c>
      <c r="C76" s="18">
        <v>119</v>
      </c>
      <c r="D76" s="8">
        <v>75</v>
      </c>
      <c r="E76" s="8">
        <v>43.15</v>
      </c>
      <c r="F76" s="13">
        <v>100000</v>
      </c>
      <c r="G76" s="20">
        <f t="shared" si="13"/>
        <v>1333.3333333333333</v>
      </c>
      <c r="H76" s="23">
        <f t="shared" si="7"/>
        <v>0.58666666666666667</v>
      </c>
      <c r="I76" s="22">
        <f t="shared" si="8"/>
        <v>-0.42466666666666669</v>
      </c>
      <c r="J76" s="13">
        <f t="shared" si="9"/>
        <v>158666.66666666666</v>
      </c>
      <c r="K76" s="14">
        <f t="shared" si="10"/>
        <v>57533.333333333328</v>
      </c>
      <c r="L76" s="13">
        <f t="shared" si="11"/>
        <v>58666.666666666657</v>
      </c>
      <c r="M76" s="14">
        <f t="shared" si="12"/>
        <v>-42466.666666666672</v>
      </c>
    </row>
    <row r="77" spans="1:13" x14ac:dyDescent="0.3">
      <c r="A77" s="5" t="s">
        <v>152</v>
      </c>
      <c r="B77" s="6" t="s">
        <v>153</v>
      </c>
      <c r="C77" s="18">
        <v>148</v>
      </c>
      <c r="D77" s="8">
        <v>342</v>
      </c>
      <c r="E77" s="8">
        <v>346</v>
      </c>
      <c r="F77" s="13">
        <v>100000</v>
      </c>
      <c r="G77" s="20">
        <f t="shared" si="13"/>
        <v>292.39766081871346</v>
      </c>
      <c r="H77" s="23">
        <f t="shared" si="7"/>
        <v>-0.56725146198830412</v>
      </c>
      <c r="I77" s="22">
        <f t="shared" si="8"/>
        <v>1.1695906432748537E-2</v>
      </c>
      <c r="J77" s="13">
        <f t="shared" si="9"/>
        <v>43274.853801169593</v>
      </c>
      <c r="K77" s="14">
        <f t="shared" si="10"/>
        <v>101169.59064327486</v>
      </c>
      <c r="L77" s="13">
        <f t="shared" si="11"/>
        <v>-56725.146198830407</v>
      </c>
      <c r="M77" s="14">
        <f t="shared" si="12"/>
        <v>1169.5906432748598</v>
      </c>
    </row>
    <row r="78" spans="1:13" x14ac:dyDescent="0.3">
      <c r="A78" s="5" t="s">
        <v>154</v>
      </c>
      <c r="B78" s="6" t="s">
        <v>155</v>
      </c>
      <c r="C78" s="18">
        <v>1580</v>
      </c>
      <c r="D78" s="8">
        <v>3390</v>
      </c>
      <c r="E78" s="8">
        <v>3210</v>
      </c>
      <c r="F78" s="13">
        <v>100000</v>
      </c>
      <c r="G78" s="20">
        <f t="shared" si="13"/>
        <v>29.498525073746311</v>
      </c>
      <c r="H78" s="23">
        <f t="shared" si="7"/>
        <v>-0.53392330383480824</v>
      </c>
      <c r="I78" s="22">
        <f t="shared" si="8"/>
        <v>-5.3097345132743362E-2</v>
      </c>
      <c r="J78" s="13">
        <f t="shared" si="9"/>
        <v>46607.669616519175</v>
      </c>
      <c r="K78" s="14">
        <f t="shared" si="10"/>
        <v>94690.265486725664</v>
      </c>
      <c r="L78" s="13">
        <f t="shared" si="11"/>
        <v>-53392.330383480825</v>
      </c>
      <c r="M78" s="14">
        <f t="shared" si="12"/>
        <v>-5309.7345132743358</v>
      </c>
    </row>
    <row r="79" spans="1:13" x14ac:dyDescent="0.3">
      <c r="A79" s="5" t="s">
        <v>156</v>
      </c>
      <c r="B79" s="6" t="s">
        <v>157</v>
      </c>
      <c r="C79" s="18">
        <v>5120</v>
      </c>
      <c r="D79" s="8">
        <v>7175</v>
      </c>
      <c r="E79" s="8">
        <v>7530</v>
      </c>
      <c r="F79" s="13">
        <v>100000</v>
      </c>
      <c r="G79" s="20">
        <f t="shared" si="13"/>
        <v>13.937282229965156</v>
      </c>
      <c r="H79" s="23">
        <f t="shared" si="7"/>
        <v>-0.28641114982578397</v>
      </c>
      <c r="I79" s="22">
        <f t="shared" si="8"/>
        <v>4.9477351916376304E-2</v>
      </c>
      <c r="J79" s="13">
        <f t="shared" si="9"/>
        <v>71358.885017421591</v>
      </c>
      <c r="K79" s="14">
        <f t="shared" si="10"/>
        <v>104947.73519163762</v>
      </c>
      <c r="L79" s="13">
        <f t="shared" si="11"/>
        <v>-28641.114982578409</v>
      </c>
      <c r="M79" s="14">
        <f t="shared" si="12"/>
        <v>4947.735191637621</v>
      </c>
    </row>
    <row r="80" spans="1:13" x14ac:dyDescent="0.3">
      <c r="A80" s="5" t="s">
        <v>158</v>
      </c>
      <c r="B80" s="6" t="s">
        <v>159</v>
      </c>
      <c r="C80" s="18">
        <v>9.8900000000000002E-2</v>
      </c>
      <c r="D80" s="8"/>
      <c r="E80" s="8"/>
      <c r="F80" s="13">
        <v>100000</v>
      </c>
      <c r="G80" s="20">
        <f t="shared" si="13"/>
        <v>0</v>
      </c>
      <c r="H80" s="23">
        <f t="shared" si="7"/>
        <v>0</v>
      </c>
      <c r="I80" s="22">
        <f t="shared" si="8"/>
        <v>0</v>
      </c>
      <c r="J80" s="13">
        <f t="shared" si="9"/>
        <v>0</v>
      </c>
      <c r="K80" s="14">
        <f t="shared" si="10"/>
        <v>0</v>
      </c>
      <c r="L80" s="13">
        <f t="shared" si="11"/>
        <v>0</v>
      </c>
      <c r="M80" s="14">
        <f t="shared" si="12"/>
        <v>0</v>
      </c>
    </row>
    <row r="81" spans="1:13" x14ac:dyDescent="0.3">
      <c r="A81" s="5" t="s">
        <v>160</v>
      </c>
      <c r="B81" s="6" t="s">
        <v>161</v>
      </c>
      <c r="C81" s="18">
        <v>88.9</v>
      </c>
      <c r="D81" s="8">
        <v>83.6</v>
      </c>
      <c r="E81" s="8">
        <v>58.8</v>
      </c>
      <c r="F81" s="13">
        <v>100000</v>
      </c>
      <c r="G81" s="20">
        <f t="shared" si="13"/>
        <v>1196.1722488038279</v>
      </c>
      <c r="H81" s="23">
        <f t="shared" si="7"/>
        <v>6.3397129186603007E-2</v>
      </c>
      <c r="I81" s="22">
        <f t="shared" si="8"/>
        <v>-0.29665071770334928</v>
      </c>
      <c r="J81" s="13">
        <f t="shared" si="9"/>
        <v>106339.7129186603</v>
      </c>
      <c r="K81" s="14">
        <f t="shared" si="10"/>
        <v>70334.928229665078</v>
      </c>
      <c r="L81" s="13">
        <f t="shared" si="11"/>
        <v>6339.7129186602979</v>
      </c>
      <c r="M81" s="14">
        <f t="shared" si="12"/>
        <v>-29665.071770334922</v>
      </c>
    </row>
    <row r="82" spans="1:13" x14ac:dyDescent="0.3">
      <c r="A82" s="5" t="s">
        <v>162</v>
      </c>
      <c r="B82" s="6" t="s">
        <v>163</v>
      </c>
      <c r="C82" s="18">
        <v>88.5</v>
      </c>
      <c r="D82" s="8">
        <v>62</v>
      </c>
      <c r="E82" s="8">
        <v>39</v>
      </c>
      <c r="F82" s="13">
        <v>100000</v>
      </c>
      <c r="G82" s="20">
        <f t="shared" si="13"/>
        <v>1612.9032258064517</v>
      </c>
      <c r="H82" s="23">
        <f t="shared" si="7"/>
        <v>0.42741935483870969</v>
      </c>
      <c r="I82" s="22">
        <f t="shared" si="8"/>
        <v>-0.37096774193548387</v>
      </c>
      <c r="J82" s="13">
        <f t="shared" si="9"/>
        <v>142741.93548387097</v>
      </c>
      <c r="K82" s="14">
        <f t="shared" si="10"/>
        <v>62903.225806451614</v>
      </c>
      <c r="L82" s="13">
        <f t="shared" si="11"/>
        <v>42741.93548387097</v>
      </c>
      <c r="M82" s="14">
        <f t="shared" si="12"/>
        <v>-37096.774193548386</v>
      </c>
    </row>
    <row r="83" spans="1:13" x14ac:dyDescent="0.3">
      <c r="A83" s="5" t="s">
        <v>164</v>
      </c>
      <c r="B83" s="6" t="s">
        <v>165</v>
      </c>
      <c r="C83" s="18">
        <v>3060</v>
      </c>
      <c r="D83" s="8"/>
      <c r="E83" s="8"/>
      <c r="F83" s="13">
        <v>100000</v>
      </c>
      <c r="G83" s="20">
        <f t="shared" si="13"/>
        <v>0</v>
      </c>
      <c r="H83" s="23">
        <f t="shared" si="7"/>
        <v>0</v>
      </c>
      <c r="I83" s="22">
        <f t="shared" si="8"/>
        <v>0</v>
      </c>
      <c r="J83" s="13">
        <f t="shared" si="9"/>
        <v>0</v>
      </c>
      <c r="K83" s="14">
        <f t="shared" si="10"/>
        <v>0</v>
      </c>
      <c r="L83" s="13">
        <f t="shared" si="11"/>
        <v>0</v>
      </c>
      <c r="M83" s="14">
        <f t="shared" si="12"/>
        <v>0</v>
      </c>
    </row>
    <row r="84" spans="1:13" x14ac:dyDescent="0.3">
      <c r="A84" s="5" t="s">
        <v>166</v>
      </c>
      <c r="B84" s="6" t="s">
        <v>167</v>
      </c>
      <c r="C84" s="18">
        <v>2660</v>
      </c>
      <c r="D84" s="8"/>
      <c r="E84" s="8"/>
      <c r="F84" s="13">
        <v>100000</v>
      </c>
      <c r="G84" s="20">
        <f t="shared" si="13"/>
        <v>0</v>
      </c>
      <c r="H84" s="23">
        <f t="shared" si="7"/>
        <v>0</v>
      </c>
      <c r="I84" s="22">
        <f t="shared" si="8"/>
        <v>0</v>
      </c>
      <c r="J84" s="13">
        <f t="shared" si="9"/>
        <v>0</v>
      </c>
      <c r="K84" s="14">
        <f t="shared" si="10"/>
        <v>0</v>
      </c>
      <c r="L84" s="13">
        <f t="shared" si="11"/>
        <v>0</v>
      </c>
      <c r="M84" s="14">
        <f t="shared" si="12"/>
        <v>0</v>
      </c>
    </row>
    <row r="85" spans="1:13" x14ac:dyDescent="0.3">
      <c r="A85" s="5" t="s">
        <v>168</v>
      </c>
      <c r="B85" s="6" t="s">
        <v>169</v>
      </c>
      <c r="C85" s="18">
        <v>919</v>
      </c>
      <c r="D85" s="8">
        <v>1735</v>
      </c>
      <c r="E85" s="8">
        <v>1725</v>
      </c>
      <c r="F85" s="13">
        <v>100000</v>
      </c>
      <c r="G85" s="20">
        <f t="shared" si="13"/>
        <v>57.636887608069166</v>
      </c>
      <c r="H85" s="23">
        <f t="shared" si="7"/>
        <v>-0.47031700288184436</v>
      </c>
      <c r="I85" s="22">
        <f t="shared" si="8"/>
        <v>-5.763688760806916E-3</v>
      </c>
      <c r="J85" s="13">
        <f t="shared" si="9"/>
        <v>52968.299711815562</v>
      </c>
      <c r="K85" s="14">
        <f t="shared" si="10"/>
        <v>99423.631123919316</v>
      </c>
      <c r="L85" s="13">
        <f t="shared" si="11"/>
        <v>-47031.700288184438</v>
      </c>
      <c r="M85" s="14">
        <f t="shared" si="12"/>
        <v>-576.36887608068355</v>
      </c>
    </row>
    <row r="86" spans="1:13" x14ac:dyDescent="0.3">
      <c r="A86" s="5" t="s">
        <v>170</v>
      </c>
      <c r="B86" s="6" t="s">
        <v>171</v>
      </c>
      <c r="C86" s="18">
        <v>400</v>
      </c>
      <c r="D86" s="8">
        <v>1550</v>
      </c>
      <c r="E86" s="8">
        <v>1420</v>
      </c>
      <c r="F86" s="13">
        <v>100000</v>
      </c>
      <c r="G86" s="20">
        <f t="shared" si="13"/>
        <v>64.516129032258064</v>
      </c>
      <c r="H86" s="23">
        <f t="shared" si="7"/>
        <v>-0.74193548387096775</v>
      </c>
      <c r="I86" s="22">
        <f t="shared" si="8"/>
        <v>-8.387096774193549E-2</v>
      </c>
      <c r="J86" s="13">
        <f t="shared" si="9"/>
        <v>25806.451612903227</v>
      </c>
      <c r="K86" s="14">
        <f t="shared" si="10"/>
        <v>91612.903225806454</v>
      </c>
      <c r="L86" s="13">
        <f t="shared" si="11"/>
        <v>-74193.548387096773</v>
      </c>
      <c r="M86" s="14">
        <f t="shared" si="12"/>
        <v>-8387.0967741935456</v>
      </c>
    </row>
    <row r="87" spans="1:13" x14ac:dyDescent="0.3">
      <c r="A87" s="5" t="s">
        <v>172</v>
      </c>
      <c r="B87" s="6" t="s">
        <v>173</v>
      </c>
      <c r="C87" s="18">
        <v>737</v>
      </c>
      <c r="D87" s="8">
        <v>1900</v>
      </c>
      <c r="E87" s="8">
        <v>2175</v>
      </c>
      <c r="F87" s="13">
        <v>100000</v>
      </c>
      <c r="G87" s="20">
        <f t="shared" si="13"/>
        <v>52.631578947368418</v>
      </c>
      <c r="H87" s="23">
        <f t="shared" si="7"/>
        <v>-0.61210526315789471</v>
      </c>
      <c r="I87" s="22">
        <f t="shared" si="8"/>
        <v>0.14473684210526316</v>
      </c>
      <c r="J87" s="13">
        <f t="shared" si="9"/>
        <v>38789.473684210527</v>
      </c>
      <c r="K87" s="14">
        <f t="shared" si="10"/>
        <v>114473.68421052631</v>
      </c>
      <c r="L87" s="13">
        <f t="shared" si="11"/>
        <v>-61210.526315789473</v>
      </c>
      <c r="M87" s="14">
        <f t="shared" si="12"/>
        <v>14473.684210526306</v>
      </c>
    </row>
    <row r="88" spans="1:13" x14ac:dyDescent="0.3">
      <c r="A88" s="5" t="s">
        <v>174</v>
      </c>
      <c r="B88" s="6" t="s">
        <v>175</v>
      </c>
      <c r="C88" s="18">
        <v>344</v>
      </c>
      <c r="D88" s="8">
        <v>247</v>
      </c>
      <c r="E88" s="8">
        <v>257</v>
      </c>
      <c r="F88" s="13">
        <v>100000</v>
      </c>
      <c r="G88" s="20">
        <f t="shared" si="13"/>
        <v>404.85829959514172</v>
      </c>
      <c r="H88" s="23">
        <f t="shared" si="7"/>
        <v>0.39271255060728744</v>
      </c>
      <c r="I88" s="22">
        <f t="shared" si="8"/>
        <v>4.048582995951417E-2</v>
      </c>
      <c r="J88" s="13">
        <f t="shared" si="9"/>
        <v>139271.25506072876</v>
      </c>
      <c r="K88" s="14">
        <f t="shared" si="10"/>
        <v>104048.58299595142</v>
      </c>
      <c r="L88" s="13">
        <f t="shared" si="11"/>
        <v>39271.255060728756</v>
      </c>
      <c r="M88" s="14">
        <f t="shared" si="12"/>
        <v>4048.5829959514231</v>
      </c>
    </row>
    <row r="89" spans="1:13" x14ac:dyDescent="0.3">
      <c r="A89" s="5" t="s">
        <v>176</v>
      </c>
      <c r="B89" s="6" t="s">
        <v>177</v>
      </c>
      <c r="C89" s="18">
        <v>13760</v>
      </c>
      <c r="D89" s="8"/>
      <c r="E89" s="8"/>
      <c r="F89" s="13">
        <v>100000</v>
      </c>
      <c r="G89" s="20">
        <f t="shared" si="13"/>
        <v>0</v>
      </c>
      <c r="H89" s="23">
        <f t="shared" si="7"/>
        <v>0</v>
      </c>
      <c r="I89" s="22">
        <f t="shared" si="8"/>
        <v>0</v>
      </c>
      <c r="J89" s="13">
        <f t="shared" si="9"/>
        <v>0</v>
      </c>
      <c r="K89" s="14">
        <f t="shared" si="10"/>
        <v>0</v>
      </c>
      <c r="L89" s="13">
        <f t="shared" si="11"/>
        <v>0</v>
      </c>
      <c r="M89" s="14">
        <f t="shared" si="12"/>
        <v>0</v>
      </c>
    </row>
    <row r="90" spans="1:13" x14ac:dyDescent="0.3">
      <c r="A90" s="5" t="s">
        <v>178</v>
      </c>
      <c r="B90" s="6" t="s">
        <v>179</v>
      </c>
      <c r="C90" s="18">
        <v>623</v>
      </c>
      <c r="D90" s="8">
        <v>533</v>
      </c>
      <c r="E90" s="8">
        <v>488</v>
      </c>
      <c r="F90" s="13">
        <v>100000</v>
      </c>
      <c r="G90" s="20">
        <f t="shared" si="13"/>
        <v>187.61726078799251</v>
      </c>
      <c r="H90" s="23">
        <f t="shared" si="7"/>
        <v>0.16885553470919323</v>
      </c>
      <c r="I90" s="22">
        <f t="shared" si="8"/>
        <v>-8.4427767354596617E-2</v>
      </c>
      <c r="J90" s="13">
        <f t="shared" si="9"/>
        <v>116885.55347091933</v>
      </c>
      <c r="K90" s="14">
        <f t="shared" si="10"/>
        <v>91557.223264540342</v>
      </c>
      <c r="L90" s="13">
        <f t="shared" si="11"/>
        <v>16885.553470919331</v>
      </c>
      <c r="M90" s="14">
        <f t="shared" si="12"/>
        <v>-8442.7767354596581</v>
      </c>
    </row>
    <row r="91" spans="1:13" x14ac:dyDescent="0.3">
      <c r="A91" s="5" t="s">
        <v>180</v>
      </c>
      <c r="B91" s="6" t="s">
        <v>181</v>
      </c>
      <c r="C91" s="18">
        <v>5610</v>
      </c>
      <c r="D91" s="8">
        <v>9030</v>
      </c>
      <c r="E91" s="8">
        <v>9085</v>
      </c>
      <c r="F91" s="13">
        <v>100000</v>
      </c>
      <c r="G91" s="20">
        <f t="shared" si="13"/>
        <v>11.074197120708748</v>
      </c>
      <c r="H91" s="23">
        <f t="shared" si="7"/>
        <v>-0.37873754152823919</v>
      </c>
      <c r="I91" s="22">
        <f t="shared" si="8"/>
        <v>6.090808416389812E-3</v>
      </c>
      <c r="J91" s="13">
        <f t="shared" si="9"/>
        <v>62126.245847176076</v>
      </c>
      <c r="K91" s="14">
        <f t="shared" si="10"/>
        <v>100609.08084163898</v>
      </c>
      <c r="L91" s="13">
        <f t="shared" si="11"/>
        <v>-37873.754152823924</v>
      </c>
      <c r="M91" s="14">
        <f t="shared" si="12"/>
        <v>609.08084163897729</v>
      </c>
    </row>
    <row r="92" spans="1:13" x14ac:dyDescent="0.3">
      <c r="A92" s="5" t="s">
        <v>182</v>
      </c>
      <c r="B92" s="6" t="s">
        <v>183</v>
      </c>
      <c r="C92" s="18">
        <v>2580</v>
      </c>
      <c r="D92" s="8">
        <v>3510</v>
      </c>
      <c r="E92" s="8">
        <v>3445</v>
      </c>
      <c r="F92" s="13">
        <v>100000</v>
      </c>
      <c r="G92" s="20">
        <f t="shared" si="13"/>
        <v>28.490028490028489</v>
      </c>
      <c r="H92" s="23">
        <f t="shared" si="7"/>
        <v>-0.26495726495726496</v>
      </c>
      <c r="I92" s="22">
        <f t="shared" si="8"/>
        <v>-1.8518518518518517E-2</v>
      </c>
      <c r="J92" s="13">
        <f t="shared" si="9"/>
        <v>73504.2735042735</v>
      </c>
      <c r="K92" s="14">
        <f t="shared" si="10"/>
        <v>98148.148148148146</v>
      </c>
      <c r="L92" s="13">
        <f t="shared" si="11"/>
        <v>-26495.7264957265</v>
      </c>
      <c r="M92" s="14">
        <f t="shared" si="12"/>
        <v>-1851.851851851854</v>
      </c>
    </row>
    <row r="93" spans="1:13" x14ac:dyDescent="0.3">
      <c r="A93" s="5" t="s">
        <v>184</v>
      </c>
      <c r="B93" s="6" t="s">
        <v>185</v>
      </c>
      <c r="C93" s="18">
        <v>4095</v>
      </c>
      <c r="D93" s="8">
        <v>4637.5</v>
      </c>
      <c r="E93" s="8">
        <v>4540</v>
      </c>
      <c r="F93" s="13">
        <v>100000</v>
      </c>
      <c r="G93" s="20">
        <f t="shared" si="13"/>
        <v>21.563342318059298</v>
      </c>
      <c r="H93" s="23">
        <f t="shared" si="7"/>
        <v>-0.1169811320754717</v>
      </c>
      <c r="I93" s="22">
        <f t="shared" si="8"/>
        <v>-2.1024258760107817E-2</v>
      </c>
      <c r="J93" s="13">
        <f t="shared" si="9"/>
        <v>88301.886792452831</v>
      </c>
      <c r="K93" s="14">
        <f t="shared" si="10"/>
        <v>97897.574123989209</v>
      </c>
      <c r="L93" s="13">
        <f t="shared" si="11"/>
        <v>-11698.113207547169</v>
      </c>
      <c r="M93" s="14">
        <f t="shared" si="12"/>
        <v>-2102.4258760107914</v>
      </c>
    </row>
    <row r="94" spans="1:13" x14ac:dyDescent="0.3">
      <c r="A94" s="5" t="s">
        <v>186</v>
      </c>
      <c r="B94" s="6" t="s">
        <v>187</v>
      </c>
      <c r="C94" s="18">
        <v>202</v>
      </c>
      <c r="D94" s="8">
        <v>676</v>
      </c>
      <c r="E94" s="8">
        <v>712</v>
      </c>
      <c r="F94" s="13">
        <v>100000</v>
      </c>
      <c r="G94" s="20">
        <f t="shared" si="13"/>
        <v>147.92899408284023</v>
      </c>
      <c r="H94" s="23">
        <f t="shared" si="7"/>
        <v>-0.70118343195266275</v>
      </c>
      <c r="I94" s="22">
        <f t="shared" si="8"/>
        <v>5.3254437869822487E-2</v>
      </c>
      <c r="J94" s="13">
        <f t="shared" si="9"/>
        <v>29881.656804733728</v>
      </c>
      <c r="K94" s="14">
        <f t="shared" si="10"/>
        <v>105325.44378698224</v>
      </c>
      <c r="L94" s="13">
        <f t="shared" si="11"/>
        <v>-70118.343195266265</v>
      </c>
      <c r="M94" s="14">
        <f t="shared" si="12"/>
        <v>5325.4437869822432</v>
      </c>
    </row>
    <row r="95" spans="1:13" x14ac:dyDescent="0.3">
      <c r="A95" s="5" t="s">
        <v>188</v>
      </c>
      <c r="B95" s="6" t="s">
        <v>189</v>
      </c>
      <c r="C95" s="18">
        <v>196</v>
      </c>
      <c r="D95" s="8">
        <v>173</v>
      </c>
      <c r="E95" s="8">
        <v>180</v>
      </c>
      <c r="F95" s="13">
        <v>100000</v>
      </c>
      <c r="G95" s="20">
        <f t="shared" si="13"/>
        <v>578.03468208092488</v>
      </c>
      <c r="H95" s="23">
        <f t="shared" si="7"/>
        <v>0.13294797687861271</v>
      </c>
      <c r="I95" s="22">
        <f t="shared" si="8"/>
        <v>4.046242774566474E-2</v>
      </c>
      <c r="J95" s="13">
        <f t="shared" si="9"/>
        <v>113294.79768786128</v>
      </c>
      <c r="K95" s="14">
        <f t="shared" si="10"/>
        <v>104046.24277456648</v>
      </c>
      <c r="L95" s="13">
        <f t="shared" si="11"/>
        <v>13294.797687861283</v>
      </c>
      <c r="M95" s="14">
        <f t="shared" si="12"/>
        <v>4046.2427745664754</v>
      </c>
    </row>
    <row r="96" spans="1:13" x14ac:dyDescent="0.3">
      <c r="A96" s="5" t="s">
        <v>190</v>
      </c>
      <c r="B96" s="6" t="s">
        <v>191</v>
      </c>
      <c r="C96" s="18">
        <v>525</v>
      </c>
      <c r="D96" s="8"/>
      <c r="E96" s="8"/>
      <c r="F96" s="13">
        <v>100000</v>
      </c>
      <c r="G96" s="20">
        <f t="shared" si="13"/>
        <v>0</v>
      </c>
      <c r="H96" s="23">
        <f t="shared" si="7"/>
        <v>0</v>
      </c>
      <c r="I96" s="22">
        <f t="shared" si="8"/>
        <v>0</v>
      </c>
      <c r="J96" s="13">
        <f t="shared" si="9"/>
        <v>0</v>
      </c>
      <c r="K96" s="14">
        <f t="shared" si="10"/>
        <v>0</v>
      </c>
      <c r="L96" s="13">
        <f t="shared" si="11"/>
        <v>0</v>
      </c>
      <c r="M96" s="14">
        <f t="shared" si="12"/>
        <v>0</v>
      </c>
    </row>
    <row r="97" spans="1:13" x14ac:dyDescent="0.3">
      <c r="A97" s="5" t="s">
        <v>192</v>
      </c>
      <c r="B97" s="6" t="s">
        <v>193</v>
      </c>
      <c r="C97" s="18">
        <v>484</v>
      </c>
      <c r="D97" s="8">
        <v>235</v>
      </c>
      <c r="E97" s="8">
        <v>226</v>
      </c>
      <c r="F97" s="13">
        <v>100000</v>
      </c>
      <c r="G97" s="20">
        <f t="shared" si="13"/>
        <v>425.531914893617</v>
      </c>
      <c r="H97" s="23">
        <f t="shared" si="7"/>
        <v>1.0595744680851065</v>
      </c>
      <c r="I97" s="22">
        <f t="shared" si="8"/>
        <v>-3.8297872340425532E-2</v>
      </c>
      <c r="J97" s="13">
        <f t="shared" si="9"/>
        <v>205957.44680851063</v>
      </c>
      <c r="K97" s="14">
        <f t="shared" si="10"/>
        <v>96170.212765957447</v>
      </c>
      <c r="L97" s="13">
        <f t="shared" si="11"/>
        <v>105957.44680851063</v>
      </c>
      <c r="M97" s="14">
        <f t="shared" si="12"/>
        <v>-3829.7872340425529</v>
      </c>
    </row>
    <row r="98" spans="1:13" x14ac:dyDescent="0.3">
      <c r="A98" s="5" t="s">
        <v>194</v>
      </c>
      <c r="B98" s="6" t="s">
        <v>195</v>
      </c>
      <c r="C98" s="18">
        <v>157</v>
      </c>
      <c r="D98" s="8"/>
      <c r="E98" s="8"/>
      <c r="F98" s="13">
        <v>100000</v>
      </c>
      <c r="G98" s="20">
        <f t="shared" si="13"/>
        <v>0</v>
      </c>
      <c r="H98" s="23">
        <f t="shared" si="7"/>
        <v>0</v>
      </c>
      <c r="I98" s="22">
        <f t="shared" si="8"/>
        <v>0</v>
      </c>
      <c r="J98" s="13">
        <f t="shared" si="9"/>
        <v>0</v>
      </c>
      <c r="K98" s="14">
        <f t="shared" si="10"/>
        <v>0</v>
      </c>
      <c r="L98" s="13">
        <f t="shared" si="11"/>
        <v>0</v>
      </c>
      <c r="M98" s="14">
        <f t="shared" si="12"/>
        <v>0</v>
      </c>
    </row>
    <row r="99" spans="1:13" x14ac:dyDescent="0.3">
      <c r="A99" s="5" t="s">
        <v>196</v>
      </c>
      <c r="B99" s="6" t="s">
        <v>197</v>
      </c>
      <c r="C99" s="18">
        <v>12.1</v>
      </c>
      <c r="D99" s="8">
        <v>12.9</v>
      </c>
      <c r="E99" s="8">
        <v>13</v>
      </c>
      <c r="F99" s="13">
        <v>100000</v>
      </c>
      <c r="G99" s="20">
        <f t="shared" si="13"/>
        <v>7751.937984496124</v>
      </c>
      <c r="H99" s="23">
        <f t="shared" si="7"/>
        <v>-6.2015503875969047E-2</v>
      </c>
      <c r="I99" s="22">
        <f t="shared" si="8"/>
        <v>7.7519379844960962E-3</v>
      </c>
      <c r="J99" s="13">
        <f t="shared" si="9"/>
        <v>93798.449612403099</v>
      </c>
      <c r="K99" s="14">
        <f t="shared" si="10"/>
        <v>100775.19379844962</v>
      </c>
      <c r="L99" s="13">
        <f t="shared" si="11"/>
        <v>-6201.5503875969007</v>
      </c>
      <c r="M99" s="14">
        <f t="shared" si="12"/>
        <v>775.19379844961804</v>
      </c>
    </row>
    <row r="100" spans="1:13" x14ac:dyDescent="0.3">
      <c r="A100" s="5" t="s">
        <v>198</v>
      </c>
      <c r="B100" s="6" t="s">
        <v>199</v>
      </c>
      <c r="C100" s="18">
        <v>240</v>
      </c>
      <c r="D100" s="8">
        <v>186</v>
      </c>
      <c r="E100" s="8">
        <v>182</v>
      </c>
      <c r="F100" s="13">
        <v>100000</v>
      </c>
      <c r="G100" s="20">
        <f t="shared" si="13"/>
        <v>537.63440860215053</v>
      </c>
      <c r="H100" s="23">
        <f t="shared" si="7"/>
        <v>0.29032258064516131</v>
      </c>
      <c r="I100" s="22">
        <f t="shared" si="8"/>
        <v>-2.1505376344086023E-2</v>
      </c>
      <c r="J100" s="13">
        <f t="shared" si="9"/>
        <v>129032.25806451612</v>
      </c>
      <c r="K100" s="14">
        <f t="shared" si="10"/>
        <v>97849.462365591389</v>
      </c>
      <c r="L100" s="13">
        <f t="shared" si="11"/>
        <v>29032.258064516122</v>
      </c>
      <c r="M100" s="14">
        <f t="shared" si="12"/>
        <v>-2150.5376344086108</v>
      </c>
    </row>
    <row r="101" spans="1:13" x14ac:dyDescent="0.3">
      <c r="A101" s="5" t="s">
        <v>200</v>
      </c>
      <c r="B101" s="6" t="s">
        <v>201</v>
      </c>
      <c r="C101" s="18">
        <v>11.8</v>
      </c>
      <c r="D101" s="8">
        <v>16.3</v>
      </c>
      <c r="E101" s="8">
        <v>16.5</v>
      </c>
      <c r="F101" s="13">
        <v>100000</v>
      </c>
      <c r="G101" s="20">
        <f t="shared" si="13"/>
        <v>6134.9693251533736</v>
      </c>
      <c r="H101" s="23">
        <f t="shared" si="7"/>
        <v>-0.2760736196319018</v>
      </c>
      <c r="I101" s="22">
        <f t="shared" si="8"/>
        <v>1.2269938650306704E-2</v>
      </c>
      <c r="J101" s="13">
        <f t="shared" si="9"/>
        <v>72392.638036809818</v>
      </c>
      <c r="K101" s="14">
        <f t="shared" si="10"/>
        <v>101226.99386503066</v>
      </c>
      <c r="L101" s="13">
        <f t="shared" si="11"/>
        <v>-27607.361963190182</v>
      </c>
      <c r="M101" s="14">
        <f t="shared" si="12"/>
        <v>1226.9938650306576</v>
      </c>
    </row>
    <row r="102" spans="1:13" x14ac:dyDescent="0.3">
      <c r="A102" s="5" t="s">
        <v>202</v>
      </c>
      <c r="B102" s="6" t="s">
        <v>203</v>
      </c>
      <c r="C102" s="18">
        <v>70.400000000000006</v>
      </c>
      <c r="D102" s="8">
        <v>253</v>
      </c>
      <c r="E102" s="8">
        <v>260</v>
      </c>
      <c r="F102" s="13">
        <v>100000</v>
      </c>
      <c r="G102" s="20">
        <f t="shared" si="13"/>
        <v>395.25691699604744</v>
      </c>
      <c r="H102" s="23">
        <f t="shared" si="7"/>
        <v>-0.72173913043478255</v>
      </c>
      <c r="I102" s="22">
        <f t="shared" si="8"/>
        <v>2.766798418972332E-2</v>
      </c>
      <c r="J102" s="13">
        <f t="shared" si="9"/>
        <v>27826.086956521744</v>
      </c>
      <c r="K102" s="14">
        <f t="shared" si="10"/>
        <v>102766.79841897234</v>
      </c>
      <c r="L102" s="13">
        <f t="shared" si="11"/>
        <v>-72173.913043478256</v>
      </c>
      <c r="M102" s="14">
        <f t="shared" si="12"/>
        <v>2766.7984189723356</v>
      </c>
    </row>
    <row r="103" spans="1:13" x14ac:dyDescent="0.3">
      <c r="A103" s="5" t="s">
        <v>204</v>
      </c>
      <c r="B103" s="6" t="s">
        <v>205</v>
      </c>
      <c r="C103" s="18">
        <v>582</v>
      </c>
      <c r="D103" s="8">
        <v>308</v>
      </c>
      <c r="E103" s="8">
        <v>310</v>
      </c>
      <c r="F103" s="13">
        <v>100000</v>
      </c>
      <c r="G103" s="20">
        <f t="shared" si="13"/>
        <v>324.6753246753247</v>
      </c>
      <c r="H103" s="23">
        <f t="shared" si="7"/>
        <v>0.88961038961038963</v>
      </c>
      <c r="I103" s="22">
        <f t="shared" si="8"/>
        <v>6.4935064935064939E-3</v>
      </c>
      <c r="J103" s="13">
        <f t="shared" si="9"/>
        <v>188961.03896103898</v>
      </c>
      <c r="K103" s="14">
        <f t="shared" si="10"/>
        <v>100649.35064935066</v>
      </c>
      <c r="L103" s="13">
        <f t="shared" si="11"/>
        <v>88961.038961038983</v>
      </c>
      <c r="M103" s="14">
        <f t="shared" si="12"/>
        <v>649.35064935065748</v>
      </c>
    </row>
    <row r="104" spans="1:13" x14ac:dyDescent="0.3">
      <c r="A104" s="5" t="s">
        <v>206</v>
      </c>
      <c r="B104" s="6" t="s">
        <v>207</v>
      </c>
      <c r="C104" s="18">
        <v>1110</v>
      </c>
      <c r="D104" s="8">
        <v>375</v>
      </c>
      <c r="E104" s="8">
        <v>355</v>
      </c>
      <c r="F104" s="13">
        <v>100000</v>
      </c>
      <c r="G104" s="20">
        <f t="shared" si="13"/>
        <v>266.66666666666669</v>
      </c>
      <c r="H104" s="23">
        <f t="shared" si="7"/>
        <v>1.96</v>
      </c>
      <c r="I104" s="22">
        <f t="shared" si="8"/>
        <v>-5.3333333333333337E-2</v>
      </c>
      <c r="J104" s="13">
        <f t="shared" si="9"/>
        <v>296000</v>
      </c>
      <c r="K104" s="14">
        <f t="shared" si="10"/>
        <v>94666.666666666672</v>
      </c>
      <c r="L104" s="13">
        <f t="shared" si="11"/>
        <v>196000</v>
      </c>
      <c r="M104" s="14">
        <f t="shared" si="12"/>
        <v>-5333.3333333333285</v>
      </c>
    </row>
    <row r="105" spans="1:13" x14ac:dyDescent="0.3">
      <c r="A105" s="5" t="s">
        <v>208</v>
      </c>
      <c r="B105" s="6" t="s">
        <v>209</v>
      </c>
      <c r="C105" s="18">
        <v>3870</v>
      </c>
      <c r="D105" s="8">
        <v>302</v>
      </c>
      <c r="E105" s="8">
        <v>297</v>
      </c>
      <c r="F105" s="13">
        <v>100000</v>
      </c>
      <c r="G105" s="20">
        <f t="shared" si="13"/>
        <v>331.12582781456956</v>
      </c>
      <c r="H105" s="23">
        <f t="shared" si="7"/>
        <v>11.814569536423841</v>
      </c>
      <c r="I105" s="22">
        <f t="shared" si="8"/>
        <v>-1.6556291390728478E-2</v>
      </c>
      <c r="J105" s="13">
        <f t="shared" si="9"/>
        <v>1281456.9536423841</v>
      </c>
      <c r="K105" s="14">
        <f t="shared" si="10"/>
        <v>98344.370860927156</v>
      </c>
      <c r="L105" s="13">
        <f t="shared" si="11"/>
        <v>1181456.9536423841</v>
      </c>
      <c r="M105" s="14">
        <f t="shared" si="12"/>
        <v>-1655.6291390728438</v>
      </c>
    </row>
    <row r="106" spans="1:13" x14ac:dyDescent="0.3">
      <c r="A106" s="5" t="s">
        <v>210</v>
      </c>
      <c r="B106" s="6" t="s">
        <v>211</v>
      </c>
      <c r="C106" s="18">
        <v>10.9</v>
      </c>
      <c r="D106" s="8">
        <v>17.8</v>
      </c>
      <c r="E106" s="8">
        <v>17.899999999999999</v>
      </c>
      <c r="F106" s="13">
        <v>100000</v>
      </c>
      <c r="G106" s="20">
        <f t="shared" si="13"/>
        <v>5617.9775280898875</v>
      </c>
      <c r="H106" s="23">
        <f t="shared" si="7"/>
        <v>-0.38764044943820225</v>
      </c>
      <c r="I106" s="22">
        <f t="shared" si="8"/>
        <v>5.6179775280897678E-3</v>
      </c>
      <c r="J106" s="13">
        <f t="shared" si="9"/>
        <v>61235.955056179773</v>
      </c>
      <c r="K106" s="14">
        <f t="shared" si="10"/>
        <v>100561.79775280898</v>
      </c>
      <c r="L106" s="13">
        <f t="shared" si="11"/>
        <v>-38764.044943820227</v>
      </c>
      <c r="M106" s="14">
        <f t="shared" si="12"/>
        <v>561.7977528089832</v>
      </c>
    </row>
    <row r="107" spans="1:13" x14ac:dyDescent="0.3">
      <c r="A107" s="5" t="s">
        <v>212</v>
      </c>
      <c r="B107" s="6" t="s">
        <v>213</v>
      </c>
      <c r="C107" s="18">
        <v>109</v>
      </c>
      <c r="D107" s="8">
        <v>76.099999999999994</v>
      </c>
      <c r="E107" s="8">
        <v>76.7</v>
      </c>
      <c r="F107" s="13">
        <v>100000</v>
      </c>
      <c r="G107" s="20">
        <f t="shared" si="13"/>
        <v>1314.060446780552</v>
      </c>
      <c r="H107" s="23">
        <f t="shared" si="7"/>
        <v>0.43232588699080171</v>
      </c>
      <c r="I107" s="22">
        <f t="shared" si="8"/>
        <v>7.8843626806834235E-3</v>
      </c>
      <c r="J107" s="13">
        <f t="shared" si="9"/>
        <v>143232.58869908017</v>
      </c>
      <c r="K107" s="14">
        <f t="shared" si="10"/>
        <v>100788.43626806834</v>
      </c>
      <c r="L107" s="13">
        <f t="shared" si="11"/>
        <v>43232.588699080166</v>
      </c>
      <c r="M107" s="14">
        <f t="shared" si="12"/>
        <v>788.43626806834072</v>
      </c>
    </row>
    <row r="108" spans="1:13" x14ac:dyDescent="0.3">
      <c r="A108" s="5" t="s">
        <v>214</v>
      </c>
      <c r="B108" s="6" t="s">
        <v>215</v>
      </c>
      <c r="C108" s="18">
        <v>10.3</v>
      </c>
      <c r="D108" s="8">
        <v>19.7</v>
      </c>
      <c r="E108" s="8">
        <v>19.8</v>
      </c>
      <c r="F108" s="13">
        <v>100000</v>
      </c>
      <c r="G108" s="20">
        <f t="shared" si="13"/>
        <v>5076.1421319796955</v>
      </c>
      <c r="H108" s="23">
        <f t="shared" si="7"/>
        <v>-0.4771573604060913</v>
      </c>
      <c r="I108" s="22">
        <f t="shared" si="8"/>
        <v>5.0761421319797679E-3</v>
      </c>
      <c r="J108" s="13">
        <f t="shared" si="9"/>
        <v>52284.263959390868</v>
      </c>
      <c r="K108" s="14">
        <f t="shared" si="10"/>
        <v>100507.61421319797</v>
      </c>
      <c r="L108" s="13">
        <f t="shared" si="11"/>
        <v>-47715.736040609132</v>
      </c>
      <c r="M108" s="14">
        <f t="shared" si="12"/>
        <v>507.61421319797228</v>
      </c>
    </row>
    <row r="109" spans="1:13" x14ac:dyDescent="0.3">
      <c r="A109" s="5" t="s">
        <v>216</v>
      </c>
      <c r="B109" s="6" t="s">
        <v>217</v>
      </c>
      <c r="C109" s="18">
        <v>359</v>
      </c>
      <c r="D109" s="8">
        <v>684</v>
      </c>
      <c r="E109" s="8">
        <v>635</v>
      </c>
      <c r="F109" s="13">
        <v>100000</v>
      </c>
      <c r="G109" s="20">
        <f t="shared" si="13"/>
        <v>146.19883040935673</v>
      </c>
      <c r="H109" s="23">
        <f t="shared" si="7"/>
        <v>-0.47514619883040937</v>
      </c>
      <c r="I109" s="22">
        <f t="shared" si="8"/>
        <v>-7.1637426900584791E-2</v>
      </c>
      <c r="J109" s="13">
        <f t="shared" si="9"/>
        <v>52485.380116959066</v>
      </c>
      <c r="K109" s="14">
        <f t="shared" si="10"/>
        <v>92836.257309941531</v>
      </c>
      <c r="L109" s="13">
        <f t="shared" si="11"/>
        <v>-47514.619883040934</v>
      </c>
      <c r="M109" s="14">
        <f t="shared" si="12"/>
        <v>-7163.7426900584687</v>
      </c>
    </row>
    <row r="110" spans="1:13" x14ac:dyDescent="0.3">
      <c r="A110" s="5" t="s">
        <v>218</v>
      </c>
      <c r="B110" s="6" t="s">
        <v>219</v>
      </c>
      <c r="C110" s="18">
        <v>403</v>
      </c>
      <c r="D110" s="8">
        <v>231</v>
      </c>
      <c r="E110" s="8">
        <v>224</v>
      </c>
      <c r="F110" s="13">
        <v>100000</v>
      </c>
      <c r="G110" s="20">
        <f t="shared" si="13"/>
        <v>432.90043290043292</v>
      </c>
      <c r="H110" s="23">
        <f t="shared" si="7"/>
        <v>0.74458874458874458</v>
      </c>
      <c r="I110" s="22">
        <f t="shared" si="8"/>
        <v>-3.0303030303030304E-2</v>
      </c>
      <c r="J110" s="13">
        <f t="shared" si="9"/>
        <v>174458.87445887446</v>
      </c>
      <c r="K110" s="14">
        <f t="shared" si="10"/>
        <v>96969.696969696975</v>
      </c>
      <c r="L110" s="13">
        <f t="shared" si="11"/>
        <v>74458.874458874459</v>
      </c>
      <c r="M110" s="14">
        <f t="shared" si="12"/>
        <v>-3030.3030303030246</v>
      </c>
    </row>
    <row r="111" spans="1:13" x14ac:dyDescent="0.3">
      <c r="A111" s="5" t="s">
        <v>220</v>
      </c>
      <c r="B111" s="6" t="s">
        <v>221</v>
      </c>
      <c r="C111" s="18">
        <v>935</v>
      </c>
      <c r="D111" s="8">
        <v>1327.5</v>
      </c>
      <c r="E111" s="8">
        <v>1190</v>
      </c>
      <c r="F111" s="13">
        <v>100000</v>
      </c>
      <c r="G111" s="20">
        <f t="shared" si="13"/>
        <v>75.329566854990588</v>
      </c>
      <c r="H111" s="23">
        <f t="shared" si="7"/>
        <v>-0.29566854990583802</v>
      </c>
      <c r="I111" s="22">
        <f t="shared" si="8"/>
        <v>-0.10357815442561205</v>
      </c>
      <c r="J111" s="13">
        <f t="shared" si="9"/>
        <v>70433.145009416199</v>
      </c>
      <c r="K111" s="14">
        <f t="shared" si="10"/>
        <v>89642.184557438799</v>
      </c>
      <c r="L111" s="13">
        <f t="shared" si="11"/>
        <v>-29566.854990583801</v>
      </c>
      <c r="M111" s="14">
        <f t="shared" si="12"/>
        <v>-10357.815442561201</v>
      </c>
    </row>
    <row r="112" spans="1:13" x14ac:dyDescent="0.3">
      <c r="A112" s="5" t="s">
        <v>222</v>
      </c>
      <c r="B112" s="6" t="s">
        <v>223</v>
      </c>
      <c r="C112" s="18">
        <v>48350</v>
      </c>
      <c r="D112" s="8">
        <v>77690</v>
      </c>
      <c r="E112" s="8">
        <v>80300</v>
      </c>
      <c r="F112" s="13">
        <v>100000</v>
      </c>
      <c r="G112" s="20">
        <f t="shared" si="13"/>
        <v>1.2871669455528383</v>
      </c>
      <c r="H112" s="23">
        <f t="shared" si="7"/>
        <v>-0.37765478182520273</v>
      </c>
      <c r="I112" s="22">
        <f t="shared" si="8"/>
        <v>3.3595057278929079E-2</v>
      </c>
      <c r="J112" s="13">
        <f t="shared" si="9"/>
        <v>62234.521817479734</v>
      </c>
      <c r="K112" s="14">
        <f t="shared" si="10"/>
        <v>103359.50572789292</v>
      </c>
      <c r="L112" s="13">
        <f t="shared" si="11"/>
        <v>-37765.478182520266</v>
      </c>
      <c r="M112" s="14">
        <f t="shared" si="12"/>
        <v>3359.5057278929162</v>
      </c>
    </row>
    <row r="113" spans="1:13" x14ac:dyDescent="0.3">
      <c r="A113" s="5" t="s">
        <v>224</v>
      </c>
      <c r="B113" s="6" t="s">
        <v>225</v>
      </c>
      <c r="C113" s="18">
        <v>982</v>
      </c>
      <c r="D113" s="8">
        <v>570</v>
      </c>
      <c r="E113" s="8">
        <v>250</v>
      </c>
      <c r="F113" s="13">
        <v>100000</v>
      </c>
      <c r="G113" s="20">
        <f t="shared" si="13"/>
        <v>175.43859649122808</v>
      </c>
      <c r="H113" s="23">
        <f t="shared" si="7"/>
        <v>0.72280701754385968</v>
      </c>
      <c r="I113" s="22">
        <f t="shared" si="8"/>
        <v>-0.56140350877192979</v>
      </c>
      <c r="J113" s="13">
        <f t="shared" si="9"/>
        <v>172280.70175438598</v>
      </c>
      <c r="K113" s="14">
        <f t="shared" si="10"/>
        <v>43859.649122807023</v>
      </c>
      <c r="L113" s="13">
        <f t="shared" si="11"/>
        <v>72280.701754385984</v>
      </c>
      <c r="M113" s="14">
        <f t="shared" si="12"/>
        <v>-56140.350877192977</v>
      </c>
    </row>
    <row r="114" spans="1:13" ht="17.25" thickBot="1" x14ac:dyDescent="0.35">
      <c r="A114" s="10" t="s">
        <v>226</v>
      </c>
      <c r="B114" s="11" t="s">
        <v>227</v>
      </c>
      <c r="C114" s="19">
        <v>99.9</v>
      </c>
      <c r="D114" s="12">
        <v>60.8</v>
      </c>
      <c r="E114" s="12">
        <v>39.299999999999997</v>
      </c>
      <c r="F114" s="15">
        <v>100000</v>
      </c>
      <c r="G114" s="21">
        <f t="shared" si="13"/>
        <v>1644.7368421052631</v>
      </c>
      <c r="H114" s="24">
        <f t="shared" si="7"/>
        <v>0.64309210526315808</v>
      </c>
      <c r="I114" s="25">
        <f t="shared" si="8"/>
        <v>-0.35361842105263158</v>
      </c>
      <c r="J114" s="15">
        <f t="shared" si="9"/>
        <v>164309.21052631579</v>
      </c>
      <c r="K114" s="16">
        <f t="shared" si="10"/>
        <v>64638.157894736833</v>
      </c>
      <c r="L114" s="15">
        <f t="shared" si="11"/>
        <v>64309.210526315786</v>
      </c>
      <c r="M114" s="16">
        <f t="shared" si="12"/>
        <v>-35361.842105263167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비교</vt:lpstr>
      <vt:lpstr>현재가기준</vt:lpstr>
      <vt:lpstr>매도가기준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Lab506</dc:creator>
  <cp:lastModifiedBy>Lab506</cp:lastModifiedBy>
  <dcterms:created xsi:type="dcterms:W3CDTF">2022-03-19T02:40:18Z</dcterms:created>
  <dcterms:modified xsi:type="dcterms:W3CDTF">2022-03-19T12:46:29Z</dcterms:modified>
</cp:coreProperties>
</file>