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yn.tang\Documents\"/>
    </mc:Choice>
  </mc:AlternateContent>
  <xr:revisionPtr revIDLastSave="0" documentId="13_ncr:1_{B3FEFCAE-F901-4B53-A59B-49E8D73B3EF8}" xr6:coauthVersionLast="47" xr6:coauthVersionMax="47" xr10:uidLastSave="{00000000-0000-0000-0000-000000000000}"/>
  <bookViews>
    <workbookView xWindow="-108" yWindow="-108" windowWidth="41496" windowHeight="16776" xr2:uid="{D8B01EEA-AA2C-40FF-8F98-FE848F0DC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M2" i="1"/>
  <c r="I2" i="1"/>
  <c r="O3" i="1"/>
  <c r="N3" i="1"/>
  <c r="M3" i="1"/>
  <c r="L3" i="1"/>
  <c r="K3" i="1"/>
  <c r="J3" i="1"/>
  <c r="I3" i="1"/>
</calcChain>
</file>

<file path=xl/sharedStrings.xml><?xml version="1.0" encoding="utf-8"?>
<sst xmlns="http://schemas.openxmlformats.org/spreadsheetml/2006/main" count="31" uniqueCount="30">
  <si>
    <t>Product Name</t>
  </si>
  <si>
    <t>Material Category</t>
  </si>
  <si>
    <t>Material Name</t>
  </si>
  <si>
    <t>Manufacturer</t>
  </si>
  <si>
    <t>EPD Declared Unit</t>
  </si>
  <si>
    <t>A1-A3 (GWP) kg C02-eq</t>
  </si>
  <si>
    <t>A4 (GWP) kg C02-eq</t>
  </si>
  <si>
    <t>C3 (GWP) kg C02-eq</t>
  </si>
  <si>
    <t>C4 (GWP) kg C02-eq</t>
  </si>
  <si>
    <t>D (GWP) kg C02-eq</t>
  </si>
  <si>
    <t>WICTEC EL60</t>
  </si>
  <si>
    <t>Curtain Wall</t>
  </si>
  <si>
    <t>Aluminum Curtain Wall</t>
  </si>
  <si>
    <t>Wicona</t>
  </si>
  <si>
    <t>RTS_46_20 Red Clay Bricks</t>
  </si>
  <si>
    <t>Brick</t>
  </si>
  <si>
    <t>Red Clally Brick</t>
  </si>
  <si>
    <t>Wienerberger</t>
  </si>
  <si>
    <t>C1 (GWP) kg C02-eq</t>
  </si>
  <si>
    <t>C2 (GWP) kg C02-eq</t>
  </si>
  <si>
    <t xml:space="preserve">1 ton of clay brick. Assuming building uses Façade Cladding clay bricks (RT_60 285x135x60) where bricks/m2 = 47 bricks and 2.8kg/brick. </t>
  </si>
  <si>
    <t>Carbon figure for 1kg of bricks = GWP/1000</t>
  </si>
  <si>
    <r>
      <t xml:space="preserve">Total Weight of 1m2 of bricks = 47*2.8 = 131.6kg </t>
    </r>
    <r>
      <rPr>
        <b/>
        <sz val="11"/>
        <color theme="1"/>
        <rFont val="Calibri"/>
        <family val="2"/>
        <scheme val="minor"/>
      </rPr>
      <t>Carbon figure for 1m2 of bricks = GWPkg*131.6</t>
    </r>
  </si>
  <si>
    <t>Revit Declared Unit (m2 or m3)</t>
  </si>
  <si>
    <t>m2</t>
  </si>
  <si>
    <t>Conversion Formula 1</t>
  </si>
  <si>
    <t>Conversion Formula 2</t>
  </si>
  <si>
    <t>Declared Unit Façade (2400x3600mm), Conversion factor to 1kg,  Conversion factor to 1m2. Aream2=2.4*3.6=8.64m2</t>
  </si>
  <si>
    <t>Conversion factor to 1 kg = 1/592.43</t>
  </si>
  <si>
    <t>Conversion factor to 1m2 = 0.116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</si>
</sst>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66FF-75E3-4949-8BB8-8DB0CCA1AD47}">
  <dimension ref="A1:O3"/>
  <sheetViews>
    <sheetView tabSelected="1" workbookViewId="0">
      <selection activeCell="L15" sqref="L15"/>
    </sheetView>
  </sheetViews>
  <sheetFormatPr defaultRowHeight="14.4" x14ac:dyDescent="0.3"/>
  <cols>
    <col min="1" max="1" width="16.109375" bestFit="1" customWidth="1"/>
    <col min="2" max="2" width="13.21875" bestFit="1" customWidth="1"/>
    <col min="3" max="3" width="13.5546875" bestFit="1" customWidth="1"/>
    <col min="4" max="4" width="12.6640625" bestFit="1" customWidth="1"/>
    <col min="5" max="5" width="16.21875" bestFit="1" customWidth="1"/>
    <col min="6" max="6" width="19.44140625" bestFit="1" customWidth="1"/>
    <col min="7" max="7" width="23.88671875" customWidth="1"/>
    <col min="8" max="8" width="27.21875" bestFit="1" customWidth="1"/>
    <col min="9" max="9" width="21" bestFit="1" customWidth="1"/>
    <col min="10" max="10" width="18.109375" bestFit="1" customWidth="1"/>
    <col min="11" max="14" width="18" bestFit="1" customWidth="1"/>
    <col min="15" max="15" width="17" bestFit="1" customWidth="1"/>
  </cols>
  <sheetData>
    <row r="1" spans="1:1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23</v>
      </c>
      <c r="I1" s="1" t="s">
        <v>5</v>
      </c>
      <c r="J1" s="1" t="s">
        <v>6</v>
      </c>
      <c r="K1" s="1" t="s">
        <v>18</v>
      </c>
      <c r="L1" s="1" t="s">
        <v>19</v>
      </c>
      <c r="M1" s="1" t="s">
        <v>7</v>
      </c>
      <c r="N1" s="1" t="s">
        <v>8</v>
      </c>
      <c r="O1" s="1" t="s">
        <v>9</v>
      </c>
    </row>
    <row r="2" spans="1:15" ht="129.6" x14ac:dyDescent="0.3">
      <c r="A2" t="s">
        <v>11</v>
      </c>
      <c r="B2" t="s">
        <v>10</v>
      </c>
      <c r="C2" s="2" t="s">
        <v>12</v>
      </c>
      <c r="D2" t="s">
        <v>13</v>
      </c>
      <c r="E2" s="2" t="s">
        <v>27</v>
      </c>
      <c r="F2" s="2" t="s">
        <v>28</v>
      </c>
      <c r="G2" s="4" t="s">
        <v>29</v>
      </c>
      <c r="H2" s="4" t="s">
        <v>24</v>
      </c>
      <c r="I2" s="3">
        <f>(982/8.64)*0.116</f>
        <v>13.18425925925926</v>
      </c>
      <c r="J2">
        <v>0</v>
      </c>
      <c r="K2">
        <v>0</v>
      </c>
      <c r="L2">
        <v>0</v>
      </c>
      <c r="M2" s="3">
        <f>(44/8.64)*0.116</f>
        <v>0.59074074074074079</v>
      </c>
      <c r="N2">
        <v>0</v>
      </c>
      <c r="O2" s="3">
        <f>(-56.3/8.64)*0.116</f>
        <v>-0.75587962962962962</v>
      </c>
    </row>
    <row r="3" spans="1:15" ht="129.6" x14ac:dyDescent="0.3">
      <c r="A3" t="s">
        <v>15</v>
      </c>
      <c r="B3" s="2" t="s">
        <v>14</v>
      </c>
      <c r="C3" t="s">
        <v>16</v>
      </c>
      <c r="D3" t="s">
        <v>17</v>
      </c>
      <c r="E3" s="2" t="s">
        <v>20</v>
      </c>
      <c r="F3" s="2" t="s">
        <v>21</v>
      </c>
      <c r="G3" s="2" t="s">
        <v>22</v>
      </c>
      <c r="H3" s="2" t="s">
        <v>24</v>
      </c>
      <c r="I3" s="3">
        <f>(170/1000)*131.6</f>
        <v>22.372</v>
      </c>
      <c r="J3" s="3">
        <f>(12.1/1000)*131.6</f>
        <v>1.5923599999999998</v>
      </c>
      <c r="K3" s="3">
        <f>(2.59/1000)*131.6</f>
        <v>0.34084399999999998</v>
      </c>
      <c r="L3" s="3">
        <f>(4.33/1000)*131.6</f>
        <v>0.56982799999999989</v>
      </c>
      <c r="M3" s="3">
        <f>(4.96/1000)*131.6</f>
        <v>0.65273599999999998</v>
      </c>
      <c r="N3" s="3">
        <f>(0.000000000743/1000)*131.6</f>
        <v>9.7778800000000003E-11</v>
      </c>
      <c r="O3" s="3">
        <f>(-10.8/1000)*131.6</f>
        <v>-1.4212800000000001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Tang</dc:creator>
  <cp:lastModifiedBy>Jocelyn Tang</cp:lastModifiedBy>
  <dcterms:created xsi:type="dcterms:W3CDTF">2023-11-06T11:38:42Z</dcterms:created>
  <dcterms:modified xsi:type="dcterms:W3CDTF">2023-11-06T14:12:55Z</dcterms:modified>
</cp:coreProperties>
</file>