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onedrive-global.kpmg.com/personal/joachim_svensson_kpmg_no/Documents/Desktop/external/"/>
    </mc:Choice>
  </mc:AlternateContent>
  <xr:revisionPtr revIDLastSave="47" documentId="8_{E14B2814-E631-46F1-8FC6-E0CD501612C4}" xr6:coauthVersionLast="47" xr6:coauthVersionMax="47" xr10:uidLastSave="{6C87E0AB-F4E2-417C-99D3-75FF30C061D7}"/>
  <bookViews>
    <workbookView xWindow="-108" yWindow="-108" windowWidth="23256" windowHeight="14016" firstSheet="2" activeTab="5" xr2:uid="{00000000-000D-0000-FFFF-FFFF00000000}"/>
  </bookViews>
  <sheets>
    <sheet name="Time series 1" sheetId="1" r:id="rId1"/>
    <sheet name="Naive method" sheetId="2" r:id="rId2"/>
    <sheet name="Total average" sheetId="3" r:id="rId3"/>
    <sheet name="Moving average (N=3)" sheetId="4" r:id="rId4"/>
    <sheet name="Moving average (Adaptive)" sheetId="5" r:id="rId5"/>
    <sheet name="Simple Exponential smoothing" sheetId="6" r:id="rId6"/>
  </sheets>
  <definedNames>
    <definedName name="solver_adj" localSheetId="5" hidden="1">'Simple Exponential smoothing'!$O$3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'Simple Exponential smoothing'!$O$3</definedName>
    <definedName name="solver_lhs2" localSheetId="5" hidden="1">'Simple Exponential smoothing'!$O$3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'Simple Exponential smoothing'!$H$108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3</definedName>
    <definedName name="solver_rhs1" localSheetId="5" hidden="1">1</definedName>
    <definedName name="solver_rhs2" localSheetId="5" hidden="1">0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9" i="4" l="1"/>
  <c r="E108" i="4"/>
  <c r="E107" i="4"/>
  <c r="D109" i="3"/>
  <c r="D108" i="3"/>
  <c r="D107" i="3"/>
  <c r="D106" i="3"/>
  <c r="E106" i="4"/>
  <c r="C5" i="6"/>
  <c r="C4" i="6" l="1"/>
  <c r="D6" i="6" l="1"/>
  <c r="G6" i="6" s="1"/>
  <c r="D5" i="6"/>
  <c r="G5" i="6" s="1"/>
  <c r="C4" i="4"/>
  <c r="C105" i="4"/>
  <c r="C5" i="4"/>
  <c r="D6" i="4" s="1"/>
  <c r="G6" i="4" s="1"/>
  <c r="I6" i="4" s="1"/>
  <c r="J6" i="4" s="1"/>
  <c r="C6" i="4"/>
  <c r="D7" i="4" s="1"/>
  <c r="G7" i="4" s="1"/>
  <c r="I7" i="4" s="1"/>
  <c r="C7" i="4"/>
  <c r="C8" i="4"/>
  <c r="D9" i="4" s="1"/>
  <c r="G9" i="4" s="1"/>
  <c r="I9" i="4" s="1"/>
  <c r="J9" i="4" s="1"/>
  <c r="C9" i="4"/>
  <c r="C10" i="4"/>
  <c r="C11" i="4"/>
  <c r="D12" i="4" s="1"/>
  <c r="G12" i="4" s="1"/>
  <c r="I12" i="4" s="1"/>
  <c r="J12" i="4" s="1"/>
  <c r="C12" i="4"/>
  <c r="C13" i="4"/>
  <c r="C14" i="4"/>
  <c r="D15" i="4" s="1"/>
  <c r="G15" i="4" s="1"/>
  <c r="I15" i="4" s="1"/>
  <c r="J15" i="4" s="1"/>
  <c r="C15" i="4"/>
  <c r="C16" i="4"/>
  <c r="D17" i="4" s="1"/>
  <c r="G17" i="4" s="1"/>
  <c r="I17" i="4" s="1"/>
  <c r="J17" i="4" s="1"/>
  <c r="C17" i="4"/>
  <c r="C18" i="4"/>
  <c r="C19" i="4"/>
  <c r="D20" i="4" s="1"/>
  <c r="G20" i="4" s="1"/>
  <c r="C20" i="4"/>
  <c r="D21" i="4" s="1"/>
  <c r="G21" i="4" s="1"/>
  <c r="I21" i="4" s="1"/>
  <c r="J21" i="4" s="1"/>
  <c r="C21" i="4"/>
  <c r="C22" i="4"/>
  <c r="D23" i="4" s="1"/>
  <c r="G23" i="4" s="1"/>
  <c r="I23" i="4" s="1"/>
  <c r="J23" i="4" s="1"/>
  <c r="C23" i="4"/>
  <c r="C24" i="4"/>
  <c r="D25" i="4" s="1"/>
  <c r="G25" i="4" s="1"/>
  <c r="I25" i="4" s="1"/>
  <c r="J25" i="4" s="1"/>
  <c r="C25" i="4"/>
  <c r="C26" i="4"/>
  <c r="C27" i="4"/>
  <c r="D28" i="4" s="1"/>
  <c r="G28" i="4" s="1"/>
  <c r="C28" i="4"/>
  <c r="C29" i="4"/>
  <c r="C30" i="4"/>
  <c r="C31" i="4"/>
  <c r="C32" i="4"/>
  <c r="D33" i="4" s="1"/>
  <c r="G33" i="4" s="1"/>
  <c r="I33" i="4" s="1"/>
  <c r="J33" i="4" s="1"/>
  <c r="C33" i="4"/>
  <c r="D34" i="4" s="1"/>
  <c r="G34" i="4" s="1"/>
  <c r="I34" i="4" s="1"/>
  <c r="J34" i="4" s="1"/>
  <c r="C34" i="4"/>
  <c r="C35" i="4"/>
  <c r="D36" i="4" s="1"/>
  <c r="G36" i="4" s="1"/>
  <c r="C36" i="4"/>
  <c r="D37" i="4" s="1"/>
  <c r="G37" i="4" s="1"/>
  <c r="I37" i="4" s="1"/>
  <c r="J37" i="4" s="1"/>
  <c r="C37" i="4"/>
  <c r="C38" i="4"/>
  <c r="D39" i="4" s="1"/>
  <c r="G39" i="4" s="1"/>
  <c r="I39" i="4" s="1"/>
  <c r="J39" i="4" s="1"/>
  <c r="C39" i="4"/>
  <c r="C40" i="4"/>
  <c r="D41" i="4" s="1"/>
  <c r="G41" i="4" s="1"/>
  <c r="I41" i="4" s="1"/>
  <c r="J41" i="4" s="1"/>
  <c r="C41" i="4"/>
  <c r="C42" i="4"/>
  <c r="C43" i="4"/>
  <c r="C44" i="4"/>
  <c r="D45" i="4" s="1"/>
  <c r="G45" i="4" s="1"/>
  <c r="I45" i="4" s="1"/>
  <c r="J45" i="4" s="1"/>
  <c r="C45" i="4"/>
  <c r="C46" i="4"/>
  <c r="C47" i="4"/>
  <c r="C48" i="4"/>
  <c r="D49" i="4" s="1"/>
  <c r="G49" i="4" s="1"/>
  <c r="I49" i="4" s="1"/>
  <c r="J49" i="4" s="1"/>
  <c r="C49" i="4"/>
  <c r="D50" i="4" s="1"/>
  <c r="G50" i="4" s="1"/>
  <c r="I50" i="4" s="1"/>
  <c r="J50" i="4" s="1"/>
  <c r="C50" i="4"/>
  <c r="C51" i="4"/>
  <c r="D52" i="4" s="1"/>
  <c r="G52" i="4" s="1"/>
  <c r="C52" i="4"/>
  <c r="D53" i="4" s="1"/>
  <c r="G53" i="4" s="1"/>
  <c r="I53" i="4" s="1"/>
  <c r="J53" i="4" s="1"/>
  <c r="C53" i="4"/>
  <c r="C54" i="4"/>
  <c r="D55" i="4" s="1"/>
  <c r="G55" i="4" s="1"/>
  <c r="I55" i="4" s="1"/>
  <c r="J55" i="4" s="1"/>
  <c r="C55" i="4"/>
  <c r="C56" i="4"/>
  <c r="D57" i="4" s="1"/>
  <c r="G57" i="4" s="1"/>
  <c r="I57" i="4" s="1"/>
  <c r="J57" i="4" s="1"/>
  <c r="C57" i="4"/>
  <c r="D58" i="4" s="1"/>
  <c r="G58" i="4" s="1"/>
  <c r="I58" i="4" s="1"/>
  <c r="J58" i="4" s="1"/>
  <c r="C58" i="4"/>
  <c r="C59" i="4"/>
  <c r="D60" i="4" s="1"/>
  <c r="G60" i="4" s="1"/>
  <c r="C60" i="4"/>
  <c r="D61" i="4" s="1"/>
  <c r="G61" i="4" s="1"/>
  <c r="I61" i="4" s="1"/>
  <c r="J61" i="4" s="1"/>
  <c r="C61" i="4"/>
  <c r="C62" i="4"/>
  <c r="D63" i="4" s="1"/>
  <c r="G63" i="4" s="1"/>
  <c r="I63" i="4" s="1"/>
  <c r="J63" i="4" s="1"/>
  <c r="C63" i="4"/>
  <c r="C64" i="4"/>
  <c r="D65" i="4" s="1"/>
  <c r="G65" i="4" s="1"/>
  <c r="I65" i="4" s="1"/>
  <c r="J65" i="4" s="1"/>
  <c r="C65" i="4"/>
  <c r="D66" i="4" s="1"/>
  <c r="G66" i="4" s="1"/>
  <c r="I66" i="4" s="1"/>
  <c r="J66" i="4" s="1"/>
  <c r="C66" i="4"/>
  <c r="C67" i="4"/>
  <c r="C68" i="4"/>
  <c r="D69" i="4" s="1"/>
  <c r="G69" i="4" s="1"/>
  <c r="I69" i="4" s="1"/>
  <c r="J69" i="4" s="1"/>
  <c r="C69" i="4"/>
  <c r="C70" i="4"/>
  <c r="D71" i="4" s="1"/>
  <c r="G71" i="4" s="1"/>
  <c r="I71" i="4" s="1"/>
  <c r="J71" i="4" s="1"/>
  <c r="C71" i="4"/>
  <c r="C72" i="4"/>
  <c r="D73" i="4" s="1"/>
  <c r="G73" i="4" s="1"/>
  <c r="I73" i="4" s="1"/>
  <c r="J73" i="4" s="1"/>
  <c r="C73" i="4"/>
  <c r="D74" i="4" s="1"/>
  <c r="G74" i="4" s="1"/>
  <c r="I74" i="4" s="1"/>
  <c r="J74" i="4" s="1"/>
  <c r="C74" i="4"/>
  <c r="C75" i="4"/>
  <c r="D76" i="4" s="1"/>
  <c r="G76" i="4" s="1"/>
  <c r="C76" i="4"/>
  <c r="C77" i="4"/>
  <c r="C78" i="4"/>
  <c r="D79" i="4" s="1"/>
  <c r="G79" i="4" s="1"/>
  <c r="I79" i="4" s="1"/>
  <c r="J79" i="4" s="1"/>
  <c r="C79" i="4"/>
  <c r="C80" i="4"/>
  <c r="D81" i="4" s="1"/>
  <c r="G81" i="4" s="1"/>
  <c r="I81" i="4" s="1"/>
  <c r="J81" i="4" s="1"/>
  <c r="C81" i="4"/>
  <c r="C82" i="4"/>
  <c r="C83" i="4"/>
  <c r="D84" i="4" s="1"/>
  <c r="G84" i="4" s="1"/>
  <c r="C84" i="4"/>
  <c r="D85" i="4" s="1"/>
  <c r="G85" i="4" s="1"/>
  <c r="I85" i="4" s="1"/>
  <c r="J85" i="4" s="1"/>
  <c r="C85" i="4"/>
  <c r="C86" i="4"/>
  <c r="D87" i="4" s="1"/>
  <c r="G87" i="4" s="1"/>
  <c r="I87" i="4" s="1"/>
  <c r="J87" i="4" s="1"/>
  <c r="C87" i="4"/>
  <c r="C88" i="4"/>
  <c r="D89" i="4" s="1"/>
  <c r="G89" i="4" s="1"/>
  <c r="I89" i="4" s="1"/>
  <c r="J89" i="4" s="1"/>
  <c r="C89" i="4"/>
  <c r="D90" i="4" s="1"/>
  <c r="G90" i="4" s="1"/>
  <c r="I90" i="4" s="1"/>
  <c r="J90" i="4" s="1"/>
  <c r="C90" i="4"/>
  <c r="C91" i="4"/>
  <c r="C92" i="4"/>
  <c r="C93" i="4"/>
  <c r="C94" i="4"/>
  <c r="C95" i="4"/>
  <c r="C96" i="4"/>
  <c r="D97" i="4" s="1"/>
  <c r="G97" i="4" s="1"/>
  <c r="I97" i="4" s="1"/>
  <c r="J97" i="4" s="1"/>
  <c r="C97" i="4"/>
  <c r="D98" i="4" s="1"/>
  <c r="G98" i="4" s="1"/>
  <c r="I98" i="4" s="1"/>
  <c r="J98" i="4" s="1"/>
  <c r="C98" i="4"/>
  <c r="C99" i="4"/>
  <c r="D100" i="4" s="1"/>
  <c r="G100" i="4" s="1"/>
  <c r="C100" i="4"/>
  <c r="D101" i="4" s="1"/>
  <c r="G101" i="4" s="1"/>
  <c r="I101" i="4" s="1"/>
  <c r="J101" i="4" s="1"/>
  <c r="C101" i="4"/>
  <c r="C102" i="4"/>
  <c r="D103" i="4" s="1"/>
  <c r="G103" i="4" s="1"/>
  <c r="I103" i="4" s="1"/>
  <c r="J103" i="4" s="1"/>
  <c r="C103" i="4"/>
  <c r="C104" i="4"/>
  <c r="D105" i="4" s="1"/>
  <c r="G105" i="4" s="1"/>
  <c r="I105" i="4" s="1"/>
  <c r="J105" i="4" s="1"/>
  <c r="D5" i="4"/>
  <c r="G5" i="4" s="1"/>
  <c r="I5" i="4" s="1"/>
  <c r="J5" i="4" s="1"/>
  <c r="D106" i="2"/>
  <c r="C4" i="3"/>
  <c r="C105" i="5"/>
  <c r="E106" i="5" s="1"/>
  <c r="E107" i="5" s="1"/>
  <c r="E108" i="5" s="1"/>
  <c r="E109" i="5" s="1"/>
  <c r="C104" i="5"/>
  <c r="D105" i="5" s="1"/>
  <c r="G105" i="5" s="1"/>
  <c r="C103" i="5"/>
  <c r="D104" i="5" s="1"/>
  <c r="G104" i="5" s="1"/>
  <c r="C102" i="5"/>
  <c r="D103" i="5" s="1"/>
  <c r="G103" i="5" s="1"/>
  <c r="C101" i="5"/>
  <c r="D102" i="5" s="1"/>
  <c r="G102" i="5" s="1"/>
  <c r="C100" i="5"/>
  <c r="D101" i="5" s="1"/>
  <c r="G101" i="5" s="1"/>
  <c r="C99" i="5"/>
  <c r="D100" i="5" s="1"/>
  <c r="G100" i="5" s="1"/>
  <c r="C98" i="5"/>
  <c r="D99" i="5" s="1"/>
  <c r="G99" i="5" s="1"/>
  <c r="C97" i="5"/>
  <c r="D98" i="5" s="1"/>
  <c r="G98" i="5" s="1"/>
  <c r="C96" i="5"/>
  <c r="D97" i="5" s="1"/>
  <c r="G97" i="5" s="1"/>
  <c r="C95" i="5"/>
  <c r="D96" i="5" s="1"/>
  <c r="G96" i="5" s="1"/>
  <c r="C94" i="5"/>
  <c r="D95" i="5" s="1"/>
  <c r="G95" i="5" s="1"/>
  <c r="C93" i="5"/>
  <c r="D94" i="5" s="1"/>
  <c r="G94" i="5" s="1"/>
  <c r="C92" i="5"/>
  <c r="D93" i="5" s="1"/>
  <c r="G93" i="5" s="1"/>
  <c r="C91" i="5"/>
  <c r="D92" i="5" s="1"/>
  <c r="G92" i="5" s="1"/>
  <c r="C90" i="5"/>
  <c r="D91" i="5" s="1"/>
  <c r="G91" i="5" s="1"/>
  <c r="C89" i="5"/>
  <c r="D90" i="5" s="1"/>
  <c r="G90" i="5" s="1"/>
  <c r="C88" i="5"/>
  <c r="D89" i="5" s="1"/>
  <c r="G89" i="5" s="1"/>
  <c r="C87" i="5"/>
  <c r="D88" i="5" s="1"/>
  <c r="G88" i="5" s="1"/>
  <c r="C86" i="5"/>
  <c r="D87" i="5" s="1"/>
  <c r="G87" i="5" s="1"/>
  <c r="C85" i="5"/>
  <c r="D86" i="5" s="1"/>
  <c r="G86" i="5" s="1"/>
  <c r="C84" i="5"/>
  <c r="D85" i="5" s="1"/>
  <c r="G85" i="5" s="1"/>
  <c r="C83" i="5"/>
  <c r="D84" i="5" s="1"/>
  <c r="G84" i="5" s="1"/>
  <c r="C82" i="5"/>
  <c r="D83" i="5" s="1"/>
  <c r="G83" i="5" s="1"/>
  <c r="C81" i="5"/>
  <c r="D82" i="5" s="1"/>
  <c r="G82" i="5" s="1"/>
  <c r="C80" i="5"/>
  <c r="D81" i="5" s="1"/>
  <c r="G81" i="5" s="1"/>
  <c r="C79" i="5"/>
  <c r="D80" i="5" s="1"/>
  <c r="G80" i="5" s="1"/>
  <c r="C78" i="5"/>
  <c r="D79" i="5" s="1"/>
  <c r="G79" i="5" s="1"/>
  <c r="C77" i="5"/>
  <c r="D78" i="5" s="1"/>
  <c r="G78" i="5" s="1"/>
  <c r="C76" i="5"/>
  <c r="D77" i="5" s="1"/>
  <c r="G77" i="5" s="1"/>
  <c r="C75" i="5"/>
  <c r="D76" i="5" s="1"/>
  <c r="G76" i="5" s="1"/>
  <c r="C74" i="5"/>
  <c r="D75" i="5" s="1"/>
  <c r="G75" i="5" s="1"/>
  <c r="C73" i="5"/>
  <c r="D74" i="5" s="1"/>
  <c r="G74" i="5" s="1"/>
  <c r="H74" i="5" s="1"/>
  <c r="C72" i="5"/>
  <c r="D73" i="5" s="1"/>
  <c r="G73" i="5" s="1"/>
  <c r="C71" i="5"/>
  <c r="D72" i="5" s="1"/>
  <c r="G72" i="5" s="1"/>
  <c r="C70" i="5"/>
  <c r="D71" i="5" s="1"/>
  <c r="G71" i="5" s="1"/>
  <c r="C69" i="5"/>
  <c r="D70" i="5" s="1"/>
  <c r="G70" i="5" s="1"/>
  <c r="C68" i="5"/>
  <c r="D69" i="5" s="1"/>
  <c r="G69" i="5" s="1"/>
  <c r="C67" i="5"/>
  <c r="D68" i="5" s="1"/>
  <c r="G68" i="5" s="1"/>
  <c r="C66" i="5"/>
  <c r="D67" i="5" s="1"/>
  <c r="G67" i="5" s="1"/>
  <c r="C65" i="5"/>
  <c r="D66" i="5" s="1"/>
  <c r="G66" i="5" s="1"/>
  <c r="H66" i="5" s="1"/>
  <c r="C64" i="5"/>
  <c r="D65" i="5" s="1"/>
  <c r="G65" i="5" s="1"/>
  <c r="C63" i="5"/>
  <c r="D64" i="5" s="1"/>
  <c r="G64" i="5" s="1"/>
  <c r="C62" i="5"/>
  <c r="D63" i="5" s="1"/>
  <c r="G63" i="5" s="1"/>
  <c r="C61" i="5"/>
  <c r="D62" i="5" s="1"/>
  <c r="G62" i="5" s="1"/>
  <c r="H62" i="5" s="1"/>
  <c r="C60" i="5"/>
  <c r="D61" i="5" s="1"/>
  <c r="G61" i="5" s="1"/>
  <c r="C59" i="5"/>
  <c r="D60" i="5" s="1"/>
  <c r="G60" i="5" s="1"/>
  <c r="C58" i="5"/>
  <c r="D59" i="5" s="1"/>
  <c r="G59" i="5" s="1"/>
  <c r="C57" i="5"/>
  <c r="D58" i="5" s="1"/>
  <c r="G58" i="5" s="1"/>
  <c r="H58" i="5" s="1"/>
  <c r="C56" i="5"/>
  <c r="D57" i="5" s="1"/>
  <c r="G57" i="5" s="1"/>
  <c r="C55" i="5"/>
  <c r="D56" i="5" s="1"/>
  <c r="G56" i="5" s="1"/>
  <c r="C54" i="5"/>
  <c r="D55" i="5" s="1"/>
  <c r="G55" i="5" s="1"/>
  <c r="C53" i="5"/>
  <c r="D54" i="5" s="1"/>
  <c r="G54" i="5" s="1"/>
  <c r="H54" i="5" s="1"/>
  <c r="C52" i="5"/>
  <c r="D53" i="5" s="1"/>
  <c r="G53" i="5" s="1"/>
  <c r="C51" i="5"/>
  <c r="D52" i="5" s="1"/>
  <c r="G52" i="5" s="1"/>
  <c r="C50" i="5"/>
  <c r="D51" i="5" s="1"/>
  <c r="G51" i="5" s="1"/>
  <c r="C49" i="5"/>
  <c r="D50" i="5" s="1"/>
  <c r="G50" i="5" s="1"/>
  <c r="H50" i="5" s="1"/>
  <c r="C48" i="5"/>
  <c r="D49" i="5" s="1"/>
  <c r="G49" i="5" s="1"/>
  <c r="C47" i="5"/>
  <c r="D48" i="5" s="1"/>
  <c r="G48" i="5" s="1"/>
  <c r="C46" i="5"/>
  <c r="D47" i="5" s="1"/>
  <c r="G47" i="5" s="1"/>
  <c r="C45" i="5"/>
  <c r="D46" i="5" s="1"/>
  <c r="G46" i="5" s="1"/>
  <c r="H46" i="5" s="1"/>
  <c r="C44" i="5"/>
  <c r="D45" i="5" s="1"/>
  <c r="G45" i="5" s="1"/>
  <c r="C43" i="5"/>
  <c r="D44" i="5" s="1"/>
  <c r="G44" i="5" s="1"/>
  <c r="C42" i="5"/>
  <c r="D43" i="5" s="1"/>
  <c r="G43" i="5" s="1"/>
  <c r="C41" i="5"/>
  <c r="D42" i="5" s="1"/>
  <c r="G42" i="5" s="1"/>
  <c r="H42" i="5" s="1"/>
  <c r="C40" i="5"/>
  <c r="D41" i="5" s="1"/>
  <c r="G41" i="5" s="1"/>
  <c r="C39" i="5"/>
  <c r="D40" i="5" s="1"/>
  <c r="G40" i="5" s="1"/>
  <c r="C38" i="5"/>
  <c r="D39" i="5" s="1"/>
  <c r="G39" i="5" s="1"/>
  <c r="C37" i="5"/>
  <c r="D38" i="5" s="1"/>
  <c r="G38" i="5" s="1"/>
  <c r="H38" i="5" s="1"/>
  <c r="C36" i="5"/>
  <c r="D37" i="5" s="1"/>
  <c r="G37" i="5" s="1"/>
  <c r="C35" i="5"/>
  <c r="D36" i="5" s="1"/>
  <c r="G36" i="5" s="1"/>
  <c r="C34" i="5"/>
  <c r="D35" i="5" s="1"/>
  <c r="G35" i="5" s="1"/>
  <c r="C33" i="5"/>
  <c r="D34" i="5" s="1"/>
  <c r="G34" i="5" s="1"/>
  <c r="H34" i="5" s="1"/>
  <c r="C32" i="5"/>
  <c r="D33" i="5" s="1"/>
  <c r="G33" i="5" s="1"/>
  <c r="C31" i="5"/>
  <c r="D32" i="5" s="1"/>
  <c r="G32" i="5" s="1"/>
  <c r="C30" i="5"/>
  <c r="D31" i="5" s="1"/>
  <c r="G31" i="5" s="1"/>
  <c r="C29" i="5"/>
  <c r="D30" i="5" s="1"/>
  <c r="G30" i="5" s="1"/>
  <c r="H30" i="5" s="1"/>
  <c r="C28" i="5"/>
  <c r="D29" i="5" s="1"/>
  <c r="G29" i="5" s="1"/>
  <c r="C27" i="5"/>
  <c r="D28" i="5" s="1"/>
  <c r="G28" i="5" s="1"/>
  <c r="C26" i="5"/>
  <c r="D27" i="5" s="1"/>
  <c r="G27" i="5" s="1"/>
  <c r="C25" i="5"/>
  <c r="D26" i="5" s="1"/>
  <c r="G26" i="5" s="1"/>
  <c r="H26" i="5" s="1"/>
  <c r="C24" i="5"/>
  <c r="D25" i="5" s="1"/>
  <c r="G25" i="5" s="1"/>
  <c r="C23" i="5"/>
  <c r="D24" i="5" s="1"/>
  <c r="G24" i="5" s="1"/>
  <c r="C22" i="5"/>
  <c r="D23" i="5" s="1"/>
  <c r="G23" i="5" s="1"/>
  <c r="C21" i="5"/>
  <c r="D22" i="5" s="1"/>
  <c r="G22" i="5" s="1"/>
  <c r="H22" i="5" s="1"/>
  <c r="C20" i="5"/>
  <c r="D21" i="5" s="1"/>
  <c r="G21" i="5" s="1"/>
  <c r="C19" i="5"/>
  <c r="D20" i="5" s="1"/>
  <c r="G20" i="5" s="1"/>
  <c r="C18" i="5"/>
  <c r="D19" i="5" s="1"/>
  <c r="G19" i="5" s="1"/>
  <c r="C17" i="5"/>
  <c r="D18" i="5" s="1"/>
  <c r="G18" i="5" s="1"/>
  <c r="H18" i="5" s="1"/>
  <c r="C16" i="5"/>
  <c r="D17" i="5" s="1"/>
  <c r="G17" i="5" s="1"/>
  <c r="C15" i="5"/>
  <c r="D16" i="5" s="1"/>
  <c r="G16" i="5" s="1"/>
  <c r="C14" i="5"/>
  <c r="D15" i="5" s="1"/>
  <c r="G15" i="5" s="1"/>
  <c r="C13" i="5"/>
  <c r="D14" i="5" s="1"/>
  <c r="G14" i="5" s="1"/>
  <c r="H14" i="5" s="1"/>
  <c r="C12" i="5"/>
  <c r="D13" i="5" s="1"/>
  <c r="G13" i="5" s="1"/>
  <c r="C11" i="5"/>
  <c r="D12" i="5" s="1"/>
  <c r="G12" i="5" s="1"/>
  <c r="C10" i="5"/>
  <c r="D11" i="5" s="1"/>
  <c r="G11" i="5" s="1"/>
  <c r="C9" i="5"/>
  <c r="D10" i="5" s="1"/>
  <c r="G10" i="5" s="1"/>
  <c r="H10" i="5" s="1"/>
  <c r="C8" i="5"/>
  <c r="D9" i="5" s="1"/>
  <c r="G9" i="5" s="1"/>
  <c r="C7" i="5"/>
  <c r="D8" i="5" s="1"/>
  <c r="G8" i="5" s="1"/>
  <c r="C6" i="5"/>
  <c r="D7" i="5" s="1"/>
  <c r="G7" i="5" s="1"/>
  <c r="C5" i="5"/>
  <c r="D6" i="5" s="1"/>
  <c r="G6" i="5" s="1"/>
  <c r="H6" i="5" s="1"/>
  <c r="C4" i="5"/>
  <c r="D5" i="5" s="1"/>
  <c r="G5" i="5" s="1"/>
  <c r="I5" i="5" s="1"/>
  <c r="J5" i="5" s="1"/>
  <c r="C3" i="5"/>
  <c r="D4" i="5" s="1"/>
  <c r="G4" i="5" s="1"/>
  <c r="C2" i="5"/>
  <c r="D3" i="5" s="1"/>
  <c r="D8" i="4"/>
  <c r="G8" i="4" s="1"/>
  <c r="I8" i="4" s="1"/>
  <c r="J8" i="4" s="1"/>
  <c r="D10" i="4"/>
  <c r="G10" i="4" s="1"/>
  <c r="I10" i="4" s="1"/>
  <c r="J10" i="4" s="1"/>
  <c r="D11" i="4"/>
  <c r="G11" i="4" s="1"/>
  <c r="I11" i="4" s="1"/>
  <c r="J11" i="4" s="1"/>
  <c r="D13" i="4"/>
  <c r="G13" i="4" s="1"/>
  <c r="I13" i="4" s="1"/>
  <c r="J13" i="4" s="1"/>
  <c r="D14" i="4"/>
  <c r="G14" i="4" s="1"/>
  <c r="I14" i="4" s="1"/>
  <c r="J14" i="4" s="1"/>
  <c r="D16" i="4"/>
  <c r="G16" i="4" s="1"/>
  <c r="I16" i="4" s="1"/>
  <c r="J16" i="4" s="1"/>
  <c r="D18" i="4"/>
  <c r="G18" i="4" s="1"/>
  <c r="I18" i="4" s="1"/>
  <c r="J18" i="4" s="1"/>
  <c r="D19" i="4"/>
  <c r="G19" i="4" s="1"/>
  <c r="D22" i="4"/>
  <c r="G22" i="4" s="1"/>
  <c r="I22" i="4" s="1"/>
  <c r="J22" i="4" s="1"/>
  <c r="D24" i="4"/>
  <c r="G24" i="4" s="1"/>
  <c r="I24" i="4" s="1"/>
  <c r="J24" i="4" s="1"/>
  <c r="D26" i="4"/>
  <c r="G26" i="4" s="1"/>
  <c r="I26" i="4" s="1"/>
  <c r="J26" i="4" s="1"/>
  <c r="D27" i="4"/>
  <c r="G27" i="4" s="1"/>
  <c r="D29" i="4"/>
  <c r="G29" i="4" s="1"/>
  <c r="I29" i="4" s="1"/>
  <c r="J29" i="4" s="1"/>
  <c r="D30" i="4"/>
  <c r="G30" i="4" s="1"/>
  <c r="I30" i="4" s="1"/>
  <c r="J30" i="4" s="1"/>
  <c r="D31" i="4"/>
  <c r="G31" i="4" s="1"/>
  <c r="I31" i="4" s="1"/>
  <c r="J31" i="4" s="1"/>
  <c r="D32" i="4"/>
  <c r="G32" i="4" s="1"/>
  <c r="I32" i="4" s="1"/>
  <c r="J32" i="4" s="1"/>
  <c r="D35" i="4"/>
  <c r="G35" i="4" s="1"/>
  <c r="D38" i="4"/>
  <c r="G38" i="4" s="1"/>
  <c r="I38" i="4" s="1"/>
  <c r="J38" i="4" s="1"/>
  <c r="D40" i="4"/>
  <c r="G40" i="4" s="1"/>
  <c r="I40" i="4" s="1"/>
  <c r="J40" i="4" s="1"/>
  <c r="D42" i="4"/>
  <c r="G42" i="4" s="1"/>
  <c r="I42" i="4" s="1"/>
  <c r="J42" i="4" s="1"/>
  <c r="D43" i="4"/>
  <c r="G43" i="4" s="1"/>
  <c r="I43" i="4" s="1"/>
  <c r="J43" i="4" s="1"/>
  <c r="D44" i="4"/>
  <c r="G44" i="4" s="1"/>
  <c r="I44" i="4" s="1"/>
  <c r="J44" i="4" s="1"/>
  <c r="D46" i="4"/>
  <c r="G46" i="4" s="1"/>
  <c r="I46" i="4" s="1"/>
  <c r="J46" i="4" s="1"/>
  <c r="D47" i="4"/>
  <c r="G47" i="4" s="1"/>
  <c r="I47" i="4" s="1"/>
  <c r="J47" i="4" s="1"/>
  <c r="D48" i="4"/>
  <c r="G48" i="4" s="1"/>
  <c r="I48" i="4" s="1"/>
  <c r="J48" i="4" s="1"/>
  <c r="D51" i="4"/>
  <c r="G51" i="4" s="1"/>
  <c r="D54" i="4"/>
  <c r="G54" i="4" s="1"/>
  <c r="I54" i="4" s="1"/>
  <c r="J54" i="4" s="1"/>
  <c r="D56" i="4"/>
  <c r="G56" i="4" s="1"/>
  <c r="I56" i="4" s="1"/>
  <c r="J56" i="4" s="1"/>
  <c r="D59" i="4"/>
  <c r="G59" i="4" s="1"/>
  <c r="D62" i="4"/>
  <c r="G62" i="4" s="1"/>
  <c r="I62" i="4" s="1"/>
  <c r="J62" i="4" s="1"/>
  <c r="D64" i="4"/>
  <c r="G64" i="4" s="1"/>
  <c r="I64" i="4" s="1"/>
  <c r="J64" i="4" s="1"/>
  <c r="D67" i="4"/>
  <c r="G67" i="4" s="1"/>
  <c r="D68" i="4"/>
  <c r="G68" i="4" s="1"/>
  <c r="D70" i="4"/>
  <c r="G70" i="4" s="1"/>
  <c r="I70" i="4" s="1"/>
  <c r="J70" i="4" s="1"/>
  <c r="D72" i="4"/>
  <c r="G72" i="4" s="1"/>
  <c r="I72" i="4" s="1"/>
  <c r="J72" i="4" s="1"/>
  <c r="D75" i="4"/>
  <c r="G75" i="4" s="1"/>
  <c r="I75" i="4" s="1"/>
  <c r="J75" i="4" s="1"/>
  <c r="D77" i="4"/>
  <c r="G77" i="4" s="1"/>
  <c r="I77" i="4" s="1"/>
  <c r="J77" i="4" s="1"/>
  <c r="D78" i="4"/>
  <c r="G78" i="4" s="1"/>
  <c r="I78" i="4" s="1"/>
  <c r="J78" i="4" s="1"/>
  <c r="D80" i="4"/>
  <c r="G80" i="4" s="1"/>
  <c r="I80" i="4" s="1"/>
  <c r="J80" i="4" s="1"/>
  <c r="D82" i="4"/>
  <c r="G82" i="4" s="1"/>
  <c r="I82" i="4" s="1"/>
  <c r="J82" i="4" s="1"/>
  <c r="D83" i="4"/>
  <c r="G83" i="4" s="1"/>
  <c r="D86" i="4"/>
  <c r="G86" i="4" s="1"/>
  <c r="I86" i="4" s="1"/>
  <c r="J86" i="4" s="1"/>
  <c r="D88" i="4"/>
  <c r="G88" i="4" s="1"/>
  <c r="I88" i="4" s="1"/>
  <c r="J88" i="4" s="1"/>
  <c r="D91" i="4"/>
  <c r="G91" i="4" s="1"/>
  <c r="D92" i="4"/>
  <c r="G92" i="4" s="1"/>
  <c r="D93" i="4"/>
  <c r="G93" i="4" s="1"/>
  <c r="I93" i="4" s="1"/>
  <c r="J93" i="4" s="1"/>
  <c r="D94" i="4"/>
  <c r="G94" i="4" s="1"/>
  <c r="I94" i="4" s="1"/>
  <c r="J94" i="4" s="1"/>
  <c r="D95" i="4"/>
  <c r="G95" i="4" s="1"/>
  <c r="I95" i="4" s="1"/>
  <c r="J95" i="4" s="1"/>
  <c r="D96" i="4"/>
  <c r="G96" i="4" s="1"/>
  <c r="I96" i="4" s="1"/>
  <c r="J96" i="4" s="1"/>
  <c r="D99" i="4"/>
  <c r="G99" i="4" s="1"/>
  <c r="D102" i="4"/>
  <c r="G102" i="4" s="1"/>
  <c r="I102" i="4" s="1"/>
  <c r="J102" i="4" s="1"/>
  <c r="D104" i="4"/>
  <c r="G104" i="4" s="1"/>
  <c r="I104" i="4" s="1"/>
  <c r="J104" i="4" s="1"/>
  <c r="D107" i="2"/>
  <c r="D108" i="2" s="1"/>
  <c r="C105" i="3"/>
  <c r="F105" i="3" s="1"/>
  <c r="H105" i="3" s="1"/>
  <c r="I105" i="3" s="1"/>
  <c r="C5" i="3"/>
  <c r="C6" i="3"/>
  <c r="C7" i="3"/>
  <c r="F7" i="3" s="1"/>
  <c r="C8" i="3"/>
  <c r="F8" i="3" s="1"/>
  <c r="H8" i="3" s="1"/>
  <c r="I8" i="3" s="1"/>
  <c r="C9" i="3"/>
  <c r="F9" i="3" s="1"/>
  <c r="H9" i="3" s="1"/>
  <c r="I9" i="3" s="1"/>
  <c r="C10" i="3"/>
  <c r="F10" i="3" s="1"/>
  <c r="H10" i="3" s="1"/>
  <c r="I10" i="3" s="1"/>
  <c r="C11" i="3"/>
  <c r="F11" i="3" s="1"/>
  <c r="H11" i="3" s="1"/>
  <c r="I11" i="3" s="1"/>
  <c r="C12" i="3"/>
  <c r="F12" i="3" s="1"/>
  <c r="H12" i="3" s="1"/>
  <c r="I12" i="3" s="1"/>
  <c r="C13" i="3"/>
  <c r="C14" i="3"/>
  <c r="C15" i="3"/>
  <c r="F15" i="3" s="1"/>
  <c r="C16" i="3"/>
  <c r="F16" i="3" s="1"/>
  <c r="H16" i="3" s="1"/>
  <c r="I16" i="3" s="1"/>
  <c r="C17" i="3"/>
  <c r="F17" i="3" s="1"/>
  <c r="H17" i="3" s="1"/>
  <c r="I17" i="3" s="1"/>
  <c r="C18" i="3"/>
  <c r="F18" i="3" s="1"/>
  <c r="H18" i="3" s="1"/>
  <c r="I18" i="3" s="1"/>
  <c r="C19" i="3"/>
  <c r="F19" i="3" s="1"/>
  <c r="H19" i="3" s="1"/>
  <c r="I19" i="3" s="1"/>
  <c r="C20" i="3"/>
  <c r="F20" i="3" s="1"/>
  <c r="H20" i="3" s="1"/>
  <c r="I20" i="3" s="1"/>
  <c r="C21" i="3"/>
  <c r="C22" i="3"/>
  <c r="C23" i="3"/>
  <c r="C24" i="3"/>
  <c r="F24" i="3" s="1"/>
  <c r="H24" i="3" s="1"/>
  <c r="I24" i="3" s="1"/>
  <c r="C25" i="3"/>
  <c r="F25" i="3" s="1"/>
  <c r="H25" i="3" s="1"/>
  <c r="I25" i="3" s="1"/>
  <c r="C26" i="3"/>
  <c r="F26" i="3" s="1"/>
  <c r="H26" i="3" s="1"/>
  <c r="I26" i="3" s="1"/>
  <c r="C27" i="3"/>
  <c r="F27" i="3" s="1"/>
  <c r="H27" i="3" s="1"/>
  <c r="I27" i="3" s="1"/>
  <c r="C28" i="3"/>
  <c r="F28" i="3" s="1"/>
  <c r="H28" i="3" s="1"/>
  <c r="I28" i="3" s="1"/>
  <c r="C29" i="3"/>
  <c r="C30" i="3"/>
  <c r="C31" i="3"/>
  <c r="F31" i="3" s="1"/>
  <c r="C32" i="3"/>
  <c r="F32" i="3" s="1"/>
  <c r="H32" i="3" s="1"/>
  <c r="I32" i="3" s="1"/>
  <c r="C33" i="3"/>
  <c r="F33" i="3" s="1"/>
  <c r="H33" i="3" s="1"/>
  <c r="I33" i="3" s="1"/>
  <c r="C34" i="3"/>
  <c r="F34" i="3" s="1"/>
  <c r="H34" i="3" s="1"/>
  <c r="I34" i="3" s="1"/>
  <c r="C35" i="3"/>
  <c r="F35" i="3" s="1"/>
  <c r="H35" i="3" s="1"/>
  <c r="I35" i="3" s="1"/>
  <c r="C36" i="3"/>
  <c r="F36" i="3" s="1"/>
  <c r="H36" i="3" s="1"/>
  <c r="I36" i="3" s="1"/>
  <c r="C37" i="3"/>
  <c r="C38" i="3"/>
  <c r="C39" i="3"/>
  <c r="F39" i="3" s="1"/>
  <c r="H39" i="3" s="1"/>
  <c r="I39" i="3" s="1"/>
  <c r="C40" i="3"/>
  <c r="F40" i="3" s="1"/>
  <c r="H40" i="3" s="1"/>
  <c r="I40" i="3" s="1"/>
  <c r="C41" i="3"/>
  <c r="F41" i="3" s="1"/>
  <c r="H41" i="3" s="1"/>
  <c r="I41" i="3" s="1"/>
  <c r="C42" i="3"/>
  <c r="F42" i="3" s="1"/>
  <c r="H42" i="3" s="1"/>
  <c r="I42" i="3" s="1"/>
  <c r="C43" i="3"/>
  <c r="F43" i="3" s="1"/>
  <c r="H43" i="3" s="1"/>
  <c r="I43" i="3" s="1"/>
  <c r="C44" i="3"/>
  <c r="F44" i="3" s="1"/>
  <c r="H44" i="3" s="1"/>
  <c r="I44" i="3" s="1"/>
  <c r="C45" i="3"/>
  <c r="C46" i="3"/>
  <c r="F46" i="3" s="1"/>
  <c r="C47" i="3"/>
  <c r="F47" i="3" s="1"/>
  <c r="C48" i="3"/>
  <c r="F48" i="3" s="1"/>
  <c r="H48" i="3" s="1"/>
  <c r="I48" i="3" s="1"/>
  <c r="C49" i="3"/>
  <c r="F49" i="3" s="1"/>
  <c r="H49" i="3" s="1"/>
  <c r="I49" i="3" s="1"/>
  <c r="C50" i="3"/>
  <c r="F50" i="3" s="1"/>
  <c r="H50" i="3" s="1"/>
  <c r="I50" i="3" s="1"/>
  <c r="C51" i="3"/>
  <c r="F51" i="3" s="1"/>
  <c r="H51" i="3" s="1"/>
  <c r="I51" i="3" s="1"/>
  <c r="C52" i="3"/>
  <c r="F52" i="3" s="1"/>
  <c r="H52" i="3" s="1"/>
  <c r="I52" i="3" s="1"/>
  <c r="C53" i="3"/>
  <c r="C54" i="3"/>
  <c r="C55" i="3"/>
  <c r="F55" i="3" s="1"/>
  <c r="C56" i="3"/>
  <c r="F56" i="3" s="1"/>
  <c r="H56" i="3" s="1"/>
  <c r="I56" i="3" s="1"/>
  <c r="C57" i="3"/>
  <c r="F57" i="3" s="1"/>
  <c r="H57" i="3" s="1"/>
  <c r="I57" i="3" s="1"/>
  <c r="C58" i="3"/>
  <c r="F58" i="3" s="1"/>
  <c r="H58" i="3" s="1"/>
  <c r="I58" i="3" s="1"/>
  <c r="C59" i="3"/>
  <c r="F59" i="3" s="1"/>
  <c r="C60" i="3"/>
  <c r="F60" i="3" s="1"/>
  <c r="H60" i="3" s="1"/>
  <c r="I60" i="3" s="1"/>
  <c r="C61" i="3"/>
  <c r="C62" i="3"/>
  <c r="C63" i="3"/>
  <c r="F63" i="3" s="1"/>
  <c r="C64" i="3"/>
  <c r="F64" i="3" s="1"/>
  <c r="H64" i="3" s="1"/>
  <c r="I64" i="3" s="1"/>
  <c r="C65" i="3"/>
  <c r="F65" i="3" s="1"/>
  <c r="H65" i="3" s="1"/>
  <c r="I65" i="3" s="1"/>
  <c r="C66" i="3"/>
  <c r="F66" i="3" s="1"/>
  <c r="H66" i="3" s="1"/>
  <c r="I66" i="3" s="1"/>
  <c r="C67" i="3"/>
  <c r="C68" i="3"/>
  <c r="F68" i="3" s="1"/>
  <c r="H68" i="3" s="1"/>
  <c r="I68" i="3" s="1"/>
  <c r="C69" i="3"/>
  <c r="C70" i="3"/>
  <c r="F70" i="3" s="1"/>
  <c r="C71" i="3"/>
  <c r="F71" i="3" s="1"/>
  <c r="C72" i="3"/>
  <c r="F72" i="3" s="1"/>
  <c r="H72" i="3" s="1"/>
  <c r="I72" i="3" s="1"/>
  <c r="C73" i="3"/>
  <c r="F73" i="3" s="1"/>
  <c r="H73" i="3" s="1"/>
  <c r="I73" i="3" s="1"/>
  <c r="C74" i="3"/>
  <c r="F74" i="3" s="1"/>
  <c r="H74" i="3" s="1"/>
  <c r="I74" i="3" s="1"/>
  <c r="C75" i="3"/>
  <c r="F75" i="3" s="1"/>
  <c r="H75" i="3" s="1"/>
  <c r="I75" i="3" s="1"/>
  <c r="C76" i="3"/>
  <c r="F76" i="3" s="1"/>
  <c r="H76" i="3" s="1"/>
  <c r="I76" i="3" s="1"/>
  <c r="C77" i="3"/>
  <c r="C78" i="3"/>
  <c r="C79" i="3"/>
  <c r="F79" i="3" s="1"/>
  <c r="H79" i="3" s="1"/>
  <c r="I79" i="3" s="1"/>
  <c r="C80" i="3"/>
  <c r="F80" i="3" s="1"/>
  <c r="H80" i="3" s="1"/>
  <c r="I80" i="3" s="1"/>
  <c r="C81" i="3"/>
  <c r="F81" i="3" s="1"/>
  <c r="H81" i="3" s="1"/>
  <c r="I81" i="3" s="1"/>
  <c r="C82" i="3"/>
  <c r="F82" i="3" s="1"/>
  <c r="H82" i="3" s="1"/>
  <c r="I82" i="3" s="1"/>
  <c r="C83" i="3"/>
  <c r="C84" i="3"/>
  <c r="F84" i="3" s="1"/>
  <c r="H84" i="3" s="1"/>
  <c r="I84" i="3" s="1"/>
  <c r="C85" i="3"/>
  <c r="C86" i="3"/>
  <c r="F86" i="3" s="1"/>
  <c r="H86" i="3" s="1"/>
  <c r="I86" i="3" s="1"/>
  <c r="C87" i="3"/>
  <c r="F87" i="3" s="1"/>
  <c r="C88" i="3"/>
  <c r="F88" i="3" s="1"/>
  <c r="H88" i="3" s="1"/>
  <c r="I88" i="3" s="1"/>
  <c r="C89" i="3"/>
  <c r="F89" i="3" s="1"/>
  <c r="H89" i="3" s="1"/>
  <c r="I89" i="3" s="1"/>
  <c r="C90" i="3"/>
  <c r="F90" i="3" s="1"/>
  <c r="H90" i="3" s="1"/>
  <c r="I90" i="3" s="1"/>
  <c r="C91" i="3"/>
  <c r="F91" i="3" s="1"/>
  <c r="H91" i="3" s="1"/>
  <c r="I91" i="3" s="1"/>
  <c r="C92" i="3"/>
  <c r="F92" i="3" s="1"/>
  <c r="H92" i="3" s="1"/>
  <c r="I92" i="3" s="1"/>
  <c r="C93" i="3"/>
  <c r="C94" i="3"/>
  <c r="C95" i="3"/>
  <c r="F95" i="3" s="1"/>
  <c r="C96" i="3"/>
  <c r="F96" i="3" s="1"/>
  <c r="H96" i="3" s="1"/>
  <c r="I96" i="3" s="1"/>
  <c r="C97" i="3"/>
  <c r="F97" i="3" s="1"/>
  <c r="H97" i="3" s="1"/>
  <c r="I97" i="3" s="1"/>
  <c r="C98" i="3"/>
  <c r="F98" i="3" s="1"/>
  <c r="H98" i="3" s="1"/>
  <c r="I98" i="3" s="1"/>
  <c r="C99" i="3"/>
  <c r="F99" i="3" s="1"/>
  <c r="C100" i="3"/>
  <c r="F100" i="3" s="1"/>
  <c r="H100" i="3" s="1"/>
  <c r="I100" i="3" s="1"/>
  <c r="C101" i="3"/>
  <c r="C102" i="3"/>
  <c r="F102" i="3" s="1"/>
  <c r="H102" i="3" s="1"/>
  <c r="I102" i="3" s="1"/>
  <c r="C103" i="3"/>
  <c r="F103" i="3" s="1"/>
  <c r="H103" i="3" s="1"/>
  <c r="I103" i="3" s="1"/>
  <c r="C104" i="3"/>
  <c r="F104" i="3" s="1"/>
  <c r="H104" i="3" s="1"/>
  <c r="I104" i="3" s="1"/>
  <c r="C3" i="3"/>
  <c r="F3" i="3" s="1"/>
  <c r="G3" i="3" s="1"/>
  <c r="F101" i="3"/>
  <c r="H101" i="3" s="1"/>
  <c r="I101" i="3" s="1"/>
  <c r="F94" i="3"/>
  <c r="H94" i="3" s="1"/>
  <c r="I94" i="3" s="1"/>
  <c r="F93" i="3"/>
  <c r="H93" i="3" s="1"/>
  <c r="I93" i="3" s="1"/>
  <c r="F85" i="3"/>
  <c r="H85" i="3" s="1"/>
  <c r="I85" i="3" s="1"/>
  <c r="F83" i="3"/>
  <c r="H83" i="3" s="1"/>
  <c r="I83" i="3" s="1"/>
  <c r="F78" i="3"/>
  <c r="H78" i="3" s="1"/>
  <c r="I78" i="3" s="1"/>
  <c r="F77" i="3"/>
  <c r="H77" i="3" s="1"/>
  <c r="I77" i="3" s="1"/>
  <c r="F69" i="3"/>
  <c r="H69" i="3" s="1"/>
  <c r="I69" i="3" s="1"/>
  <c r="F67" i="3"/>
  <c r="H67" i="3" s="1"/>
  <c r="I67" i="3" s="1"/>
  <c r="F62" i="3"/>
  <c r="H62" i="3" s="1"/>
  <c r="I62" i="3" s="1"/>
  <c r="F61" i="3"/>
  <c r="H61" i="3" s="1"/>
  <c r="I61" i="3" s="1"/>
  <c r="F54" i="3"/>
  <c r="H54" i="3" s="1"/>
  <c r="I54" i="3" s="1"/>
  <c r="F53" i="3"/>
  <c r="H53" i="3" s="1"/>
  <c r="I53" i="3" s="1"/>
  <c r="F45" i="3"/>
  <c r="H45" i="3" s="1"/>
  <c r="I45" i="3" s="1"/>
  <c r="F38" i="3"/>
  <c r="H38" i="3" s="1"/>
  <c r="I38" i="3" s="1"/>
  <c r="F37" i="3"/>
  <c r="H37" i="3" s="1"/>
  <c r="I37" i="3" s="1"/>
  <c r="F30" i="3"/>
  <c r="H30" i="3" s="1"/>
  <c r="I30" i="3" s="1"/>
  <c r="F29" i="3"/>
  <c r="H29" i="3" s="1"/>
  <c r="I29" i="3" s="1"/>
  <c r="F23" i="3"/>
  <c r="H23" i="3" s="1"/>
  <c r="I23" i="3" s="1"/>
  <c r="F22" i="3"/>
  <c r="H22" i="3" s="1"/>
  <c r="I22" i="3" s="1"/>
  <c r="F21" i="3"/>
  <c r="H21" i="3" s="1"/>
  <c r="I21" i="3" s="1"/>
  <c r="F14" i="3"/>
  <c r="H14" i="3" s="1"/>
  <c r="I14" i="3" s="1"/>
  <c r="F13" i="3"/>
  <c r="H13" i="3" s="1"/>
  <c r="I13" i="3" s="1"/>
  <c r="F6" i="3"/>
  <c r="H6" i="3" s="1"/>
  <c r="I6" i="3" s="1"/>
  <c r="F5" i="3"/>
  <c r="H5" i="3" s="1"/>
  <c r="I5" i="3" s="1"/>
  <c r="F4" i="3"/>
  <c r="H4" i="3" s="1"/>
  <c r="I4" i="3" s="1"/>
  <c r="C4" i="2"/>
  <c r="F4" i="2" s="1"/>
  <c r="H4" i="2" s="1"/>
  <c r="I4" i="2" s="1"/>
  <c r="C5" i="2"/>
  <c r="F5" i="2" s="1"/>
  <c r="H5" i="2" s="1"/>
  <c r="I5" i="2" s="1"/>
  <c r="C6" i="2"/>
  <c r="F6" i="2" s="1"/>
  <c r="H6" i="2" s="1"/>
  <c r="I6" i="2" s="1"/>
  <c r="C7" i="2"/>
  <c r="F7" i="2" s="1"/>
  <c r="H7" i="2" s="1"/>
  <c r="I7" i="2" s="1"/>
  <c r="C8" i="2"/>
  <c r="F8" i="2" s="1"/>
  <c r="H8" i="2" s="1"/>
  <c r="I8" i="2" s="1"/>
  <c r="C9" i="2"/>
  <c r="F9" i="2" s="1"/>
  <c r="H9" i="2" s="1"/>
  <c r="I9" i="2" s="1"/>
  <c r="C10" i="2"/>
  <c r="F10" i="2" s="1"/>
  <c r="C11" i="2"/>
  <c r="F11" i="2" s="1"/>
  <c r="H11" i="2" s="1"/>
  <c r="I11" i="2" s="1"/>
  <c r="C12" i="2"/>
  <c r="F12" i="2" s="1"/>
  <c r="H12" i="2" s="1"/>
  <c r="I12" i="2" s="1"/>
  <c r="C13" i="2"/>
  <c r="F13" i="2" s="1"/>
  <c r="H13" i="2" s="1"/>
  <c r="I13" i="2" s="1"/>
  <c r="C14" i="2"/>
  <c r="F14" i="2" s="1"/>
  <c r="H14" i="2" s="1"/>
  <c r="I14" i="2" s="1"/>
  <c r="C15" i="2"/>
  <c r="F15" i="2" s="1"/>
  <c r="H15" i="2" s="1"/>
  <c r="I15" i="2" s="1"/>
  <c r="C16" i="2"/>
  <c r="F16" i="2" s="1"/>
  <c r="H16" i="2" s="1"/>
  <c r="I16" i="2" s="1"/>
  <c r="C17" i="2"/>
  <c r="F17" i="2" s="1"/>
  <c r="H17" i="2" s="1"/>
  <c r="I17" i="2" s="1"/>
  <c r="C18" i="2"/>
  <c r="F18" i="2" s="1"/>
  <c r="H18" i="2" s="1"/>
  <c r="I18" i="2" s="1"/>
  <c r="C19" i="2"/>
  <c r="F19" i="2" s="1"/>
  <c r="H19" i="2" s="1"/>
  <c r="I19" i="2" s="1"/>
  <c r="C20" i="2"/>
  <c r="F20" i="2" s="1"/>
  <c r="H20" i="2" s="1"/>
  <c r="I20" i="2" s="1"/>
  <c r="C21" i="2"/>
  <c r="F21" i="2" s="1"/>
  <c r="G21" i="2" s="1"/>
  <c r="C22" i="2"/>
  <c r="F22" i="2" s="1"/>
  <c r="H22" i="2" s="1"/>
  <c r="I22" i="2" s="1"/>
  <c r="C23" i="2"/>
  <c r="F23" i="2" s="1"/>
  <c r="G23" i="2" s="1"/>
  <c r="C24" i="2"/>
  <c r="F24" i="2" s="1"/>
  <c r="H24" i="2" s="1"/>
  <c r="I24" i="2" s="1"/>
  <c r="C25" i="2"/>
  <c r="F25" i="2" s="1"/>
  <c r="H25" i="2" s="1"/>
  <c r="I25" i="2" s="1"/>
  <c r="C26" i="2"/>
  <c r="F26" i="2" s="1"/>
  <c r="H26" i="2" s="1"/>
  <c r="I26" i="2" s="1"/>
  <c r="C27" i="2"/>
  <c r="F27" i="2" s="1"/>
  <c r="H27" i="2" s="1"/>
  <c r="I27" i="2" s="1"/>
  <c r="C28" i="2"/>
  <c r="F28" i="2" s="1"/>
  <c r="H28" i="2" s="1"/>
  <c r="I28" i="2" s="1"/>
  <c r="C29" i="2"/>
  <c r="F29" i="2" s="1"/>
  <c r="H29" i="2" s="1"/>
  <c r="I29" i="2" s="1"/>
  <c r="C30" i="2"/>
  <c r="F30" i="2" s="1"/>
  <c r="H30" i="2" s="1"/>
  <c r="I30" i="2" s="1"/>
  <c r="C31" i="2"/>
  <c r="F31" i="2" s="1"/>
  <c r="H31" i="2" s="1"/>
  <c r="I31" i="2" s="1"/>
  <c r="C32" i="2"/>
  <c r="F32" i="2" s="1"/>
  <c r="H32" i="2" s="1"/>
  <c r="I32" i="2" s="1"/>
  <c r="C33" i="2"/>
  <c r="F33" i="2" s="1"/>
  <c r="H33" i="2" s="1"/>
  <c r="I33" i="2" s="1"/>
  <c r="C34" i="2"/>
  <c r="F34" i="2" s="1"/>
  <c r="H34" i="2" s="1"/>
  <c r="I34" i="2" s="1"/>
  <c r="C35" i="2"/>
  <c r="F35" i="2" s="1"/>
  <c r="H35" i="2" s="1"/>
  <c r="I35" i="2" s="1"/>
  <c r="C36" i="2"/>
  <c r="F36" i="2" s="1"/>
  <c r="H36" i="2" s="1"/>
  <c r="I36" i="2" s="1"/>
  <c r="C37" i="2"/>
  <c r="F37" i="2" s="1"/>
  <c r="H37" i="2" s="1"/>
  <c r="I37" i="2" s="1"/>
  <c r="C38" i="2"/>
  <c r="F38" i="2" s="1"/>
  <c r="H38" i="2" s="1"/>
  <c r="I38" i="2" s="1"/>
  <c r="C39" i="2"/>
  <c r="F39" i="2" s="1"/>
  <c r="H39" i="2" s="1"/>
  <c r="I39" i="2" s="1"/>
  <c r="C40" i="2"/>
  <c r="F40" i="2" s="1"/>
  <c r="H40" i="2" s="1"/>
  <c r="I40" i="2" s="1"/>
  <c r="C41" i="2"/>
  <c r="F41" i="2" s="1"/>
  <c r="H41" i="2" s="1"/>
  <c r="I41" i="2" s="1"/>
  <c r="C42" i="2"/>
  <c r="F42" i="2" s="1"/>
  <c r="C43" i="2"/>
  <c r="F43" i="2" s="1"/>
  <c r="H43" i="2" s="1"/>
  <c r="I43" i="2" s="1"/>
  <c r="C44" i="2"/>
  <c r="F44" i="2" s="1"/>
  <c r="H44" i="2" s="1"/>
  <c r="I44" i="2" s="1"/>
  <c r="C45" i="2"/>
  <c r="F45" i="2" s="1"/>
  <c r="H45" i="2" s="1"/>
  <c r="I45" i="2" s="1"/>
  <c r="C46" i="2"/>
  <c r="F46" i="2" s="1"/>
  <c r="H46" i="2" s="1"/>
  <c r="I46" i="2" s="1"/>
  <c r="C47" i="2"/>
  <c r="F47" i="2" s="1"/>
  <c r="H47" i="2" s="1"/>
  <c r="I47" i="2" s="1"/>
  <c r="C48" i="2"/>
  <c r="F48" i="2" s="1"/>
  <c r="H48" i="2" s="1"/>
  <c r="I48" i="2" s="1"/>
  <c r="C49" i="2"/>
  <c r="F49" i="2" s="1"/>
  <c r="H49" i="2" s="1"/>
  <c r="I49" i="2" s="1"/>
  <c r="C50" i="2"/>
  <c r="F50" i="2" s="1"/>
  <c r="H50" i="2" s="1"/>
  <c r="I50" i="2" s="1"/>
  <c r="C51" i="2"/>
  <c r="F51" i="2" s="1"/>
  <c r="H51" i="2" s="1"/>
  <c r="I51" i="2" s="1"/>
  <c r="C52" i="2"/>
  <c r="F52" i="2" s="1"/>
  <c r="H52" i="2" s="1"/>
  <c r="I52" i="2" s="1"/>
  <c r="C53" i="2"/>
  <c r="F53" i="2" s="1"/>
  <c r="G53" i="2" s="1"/>
  <c r="C54" i="2"/>
  <c r="F54" i="2" s="1"/>
  <c r="H54" i="2" s="1"/>
  <c r="I54" i="2" s="1"/>
  <c r="C55" i="2"/>
  <c r="F55" i="2" s="1"/>
  <c r="G55" i="2" s="1"/>
  <c r="C56" i="2"/>
  <c r="F56" i="2" s="1"/>
  <c r="H56" i="2" s="1"/>
  <c r="I56" i="2" s="1"/>
  <c r="C57" i="2"/>
  <c r="F57" i="2" s="1"/>
  <c r="H57" i="2" s="1"/>
  <c r="I57" i="2" s="1"/>
  <c r="C58" i="2"/>
  <c r="F58" i="2" s="1"/>
  <c r="H58" i="2" s="1"/>
  <c r="I58" i="2" s="1"/>
  <c r="C59" i="2"/>
  <c r="F59" i="2" s="1"/>
  <c r="H59" i="2" s="1"/>
  <c r="I59" i="2" s="1"/>
  <c r="C60" i="2"/>
  <c r="F60" i="2" s="1"/>
  <c r="H60" i="2" s="1"/>
  <c r="I60" i="2" s="1"/>
  <c r="C61" i="2"/>
  <c r="F61" i="2" s="1"/>
  <c r="H61" i="2" s="1"/>
  <c r="I61" i="2" s="1"/>
  <c r="C62" i="2"/>
  <c r="F62" i="2" s="1"/>
  <c r="H62" i="2" s="1"/>
  <c r="I62" i="2" s="1"/>
  <c r="C63" i="2"/>
  <c r="F63" i="2" s="1"/>
  <c r="H63" i="2" s="1"/>
  <c r="I63" i="2" s="1"/>
  <c r="C64" i="2"/>
  <c r="F64" i="2" s="1"/>
  <c r="H64" i="2" s="1"/>
  <c r="I64" i="2" s="1"/>
  <c r="C65" i="2"/>
  <c r="F65" i="2" s="1"/>
  <c r="H65" i="2" s="1"/>
  <c r="I65" i="2" s="1"/>
  <c r="C66" i="2"/>
  <c r="F66" i="2" s="1"/>
  <c r="H66" i="2" s="1"/>
  <c r="I66" i="2" s="1"/>
  <c r="C67" i="2"/>
  <c r="F67" i="2" s="1"/>
  <c r="H67" i="2" s="1"/>
  <c r="I67" i="2" s="1"/>
  <c r="C68" i="2"/>
  <c r="F68" i="2" s="1"/>
  <c r="H68" i="2" s="1"/>
  <c r="I68" i="2" s="1"/>
  <c r="C69" i="2"/>
  <c r="F69" i="2" s="1"/>
  <c r="G69" i="2" s="1"/>
  <c r="C70" i="2"/>
  <c r="F70" i="2" s="1"/>
  <c r="H70" i="2" s="1"/>
  <c r="I70" i="2" s="1"/>
  <c r="C71" i="2"/>
  <c r="F71" i="2" s="1"/>
  <c r="G71" i="2" s="1"/>
  <c r="C72" i="2"/>
  <c r="F72" i="2" s="1"/>
  <c r="H72" i="2" s="1"/>
  <c r="I72" i="2" s="1"/>
  <c r="C73" i="2"/>
  <c r="F73" i="2" s="1"/>
  <c r="H73" i="2" s="1"/>
  <c r="I73" i="2" s="1"/>
  <c r="C74" i="2"/>
  <c r="F74" i="2" s="1"/>
  <c r="C75" i="2"/>
  <c r="F75" i="2" s="1"/>
  <c r="H75" i="2" s="1"/>
  <c r="I75" i="2" s="1"/>
  <c r="C76" i="2"/>
  <c r="F76" i="2" s="1"/>
  <c r="H76" i="2" s="1"/>
  <c r="I76" i="2" s="1"/>
  <c r="C77" i="2"/>
  <c r="F77" i="2" s="1"/>
  <c r="H77" i="2" s="1"/>
  <c r="I77" i="2" s="1"/>
  <c r="C78" i="2"/>
  <c r="F78" i="2" s="1"/>
  <c r="H78" i="2" s="1"/>
  <c r="I78" i="2" s="1"/>
  <c r="C79" i="2"/>
  <c r="F79" i="2" s="1"/>
  <c r="G79" i="2" s="1"/>
  <c r="C80" i="2"/>
  <c r="F80" i="2" s="1"/>
  <c r="H80" i="2" s="1"/>
  <c r="I80" i="2" s="1"/>
  <c r="C81" i="2"/>
  <c r="F81" i="2" s="1"/>
  <c r="H81" i="2" s="1"/>
  <c r="I81" i="2" s="1"/>
  <c r="C82" i="2"/>
  <c r="F82" i="2" s="1"/>
  <c r="C83" i="2"/>
  <c r="F83" i="2" s="1"/>
  <c r="H83" i="2" s="1"/>
  <c r="I83" i="2" s="1"/>
  <c r="C84" i="2"/>
  <c r="F84" i="2" s="1"/>
  <c r="H84" i="2" s="1"/>
  <c r="I84" i="2" s="1"/>
  <c r="C85" i="2"/>
  <c r="F85" i="2" s="1"/>
  <c r="G85" i="2" s="1"/>
  <c r="C86" i="2"/>
  <c r="F86" i="2" s="1"/>
  <c r="H86" i="2" s="1"/>
  <c r="I86" i="2" s="1"/>
  <c r="C87" i="2"/>
  <c r="F87" i="2" s="1"/>
  <c r="G87" i="2" s="1"/>
  <c r="C88" i="2"/>
  <c r="F88" i="2" s="1"/>
  <c r="H88" i="2" s="1"/>
  <c r="I88" i="2" s="1"/>
  <c r="C89" i="2"/>
  <c r="F89" i="2" s="1"/>
  <c r="H89" i="2" s="1"/>
  <c r="I89" i="2" s="1"/>
  <c r="C90" i="2"/>
  <c r="F90" i="2" s="1"/>
  <c r="H90" i="2" s="1"/>
  <c r="I90" i="2" s="1"/>
  <c r="C91" i="2"/>
  <c r="F91" i="2" s="1"/>
  <c r="H91" i="2" s="1"/>
  <c r="I91" i="2" s="1"/>
  <c r="C92" i="2"/>
  <c r="F92" i="2" s="1"/>
  <c r="H92" i="2" s="1"/>
  <c r="I92" i="2" s="1"/>
  <c r="C93" i="2"/>
  <c r="F93" i="2" s="1"/>
  <c r="H93" i="2" s="1"/>
  <c r="I93" i="2" s="1"/>
  <c r="C94" i="2"/>
  <c r="F94" i="2" s="1"/>
  <c r="H94" i="2" s="1"/>
  <c r="I94" i="2" s="1"/>
  <c r="C95" i="2"/>
  <c r="F95" i="2" s="1"/>
  <c r="G95" i="2" s="1"/>
  <c r="C96" i="2"/>
  <c r="F96" i="2" s="1"/>
  <c r="H96" i="2" s="1"/>
  <c r="I96" i="2" s="1"/>
  <c r="C97" i="2"/>
  <c r="F97" i="2" s="1"/>
  <c r="H97" i="2" s="1"/>
  <c r="I97" i="2" s="1"/>
  <c r="C98" i="2"/>
  <c r="F98" i="2" s="1"/>
  <c r="H98" i="2" s="1"/>
  <c r="I98" i="2" s="1"/>
  <c r="C99" i="2"/>
  <c r="F99" i="2" s="1"/>
  <c r="H99" i="2" s="1"/>
  <c r="I99" i="2" s="1"/>
  <c r="C100" i="2"/>
  <c r="F100" i="2" s="1"/>
  <c r="H100" i="2" s="1"/>
  <c r="I100" i="2" s="1"/>
  <c r="C101" i="2"/>
  <c r="F101" i="2" s="1"/>
  <c r="G101" i="2" s="1"/>
  <c r="C102" i="2"/>
  <c r="F102" i="2" s="1"/>
  <c r="H102" i="2" s="1"/>
  <c r="I102" i="2" s="1"/>
  <c r="C103" i="2"/>
  <c r="F103" i="2" s="1"/>
  <c r="G103" i="2" s="1"/>
  <c r="C104" i="2"/>
  <c r="F104" i="2" s="1"/>
  <c r="H104" i="2" s="1"/>
  <c r="I104" i="2" s="1"/>
  <c r="C105" i="2"/>
  <c r="F105" i="2" s="1"/>
  <c r="H105" i="2" s="1"/>
  <c r="I105" i="2" s="1"/>
  <c r="C3" i="2"/>
  <c r="F3" i="2" s="1"/>
  <c r="H3" i="2" s="1"/>
  <c r="G30" i="2" l="1"/>
  <c r="G62" i="2"/>
  <c r="G4" i="2"/>
  <c r="G36" i="2"/>
  <c r="G72" i="2"/>
  <c r="G6" i="2"/>
  <c r="G38" i="2"/>
  <c r="G88" i="2"/>
  <c r="G12" i="2"/>
  <c r="G44" i="2"/>
  <c r="G91" i="2"/>
  <c r="G14" i="2"/>
  <c r="G46" i="2"/>
  <c r="G20" i="2"/>
  <c r="G52" i="2"/>
  <c r="H55" i="2"/>
  <c r="I55" i="2" s="1"/>
  <c r="G22" i="2"/>
  <c r="G54" i="2"/>
  <c r="H23" i="2"/>
  <c r="I23" i="2" s="1"/>
  <c r="G28" i="2"/>
  <c r="G60" i="2"/>
  <c r="C6" i="6"/>
  <c r="I5" i="6"/>
  <c r="J5" i="6" s="1"/>
  <c r="H5" i="6"/>
  <c r="I6" i="6"/>
  <c r="H6" i="6"/>
  <c r="J7" i="4"/>
  <c r="H82" i="2"/>
  <c r="I82" i="2" s="1"/>
  <c r="G82" i="2"/>
  <c r="H74" i="2"/>
  <c r="I74" i="2" s="1"/>
  <c r="G74" i="2"/>
  <c r="H42" i="2"/>
  <c r="I42" i="2" s="1"/>
  <c r="G42" i="2"/>
  <c r="H10" i="2"/>
  <c r="I10" i="2" s="1"/>
  <c r="G10" i="2"/>
  <c r="H53" i="2"/>
  <c r="I53" i="2" s="1"/>
  <c r="H21" i="2"/>
  <c r="I21" i="2" s="1"/>
  <c r="G5" i="2"/>
  <c r="G13" i="2"/>
  <c r="G29" i="2"/>
  <c r="G37" i="2"/>
  <c r="G45" i="2"/>
  <c r="G61" i="2"/>
  <c r="G73" i="2"/>
  <c r="G90" i="2"/>
  <c r="G7" i="2"/>
  <c r="G15" i="2"/>
  <c r="G31" i="2"/>
  <c r="G39" i="2"/>
  <c r="G47" i="2"/>
  <c r="G63" i="2"/>
  <c r="G75" i="2"/>
  <c r="G96" i="2"/>
  <c r="G8" i="2"/>
  <c r="G16" i="2"/>
  <c r="G24" i="2"/>
  <c r="G32" i="2"/>
  <c r="G40" i="2"/>
  <c r="G48" i="2"/>
  <c r="G56" i="2"/>
  <c r="G64" i="2"/>
  <c r="G80" i="2"/>
  <c r="G99" i="2"/>
  <c r="H85" i="2"/>
  <c r="I85" i="2" s="1"/>
  <c r="G9" i="2"/>
  <c r="G17" i="2"/>
  <c r="G25" i="2"/>
  <c r="G33" i="2"/>
  <c r="G41" i="2"/>
  <c r="G49" i="2"/>
  <c r="G57" i="2"/>
  <c r="G65" i="2"/>
  <c r="G81" i="2"/>
  <c r="G18" i="2"/>
  <c r="G26" i="2"/>
  <c r="G34" i="2"/>
  <c r="G50" i="2"/>
  <c r="G58" i="2"/>
  <c r="G66" i="2"/>
  <c r="G3" i="2"/>
  <c r="G11" i="2"/>
  <c r="G19" i="2"/>
  <c r="G27" i="2"/>
  <c r="G35" i="2"/>
  <c r="G43" i="2"/>
  <c r="G51" i="2"/>
  <c r="G59" i="2"/>
  <c r="G67" i="2"/>
  <c r="G83" i="2"/>
  <c r="G6" i="3"/>
  <c r="G102" i="3"/>
  <c r="G14" i="3"/>
  <c r="G30" i="3"/>
  <c r="G38" i="3"/>
  <c r="G54" i="3"/>
  <c r="G62" i="3"/>
  <c r="G86" i="3"/>
  <c r="G94" i="3"/>
  <c r="H95" i="3"/>
  <c r="I95" i="3" s="1"/>
  <c r="G95" i="3"/>
  <c r="H87" i="3"/>
  <c r="I87" i="3" s="1"/>
  <c r="G87" i="3"/>
  <c r="H71" i="3"/>
  <c r="I71" i="3" s="1"/>
  <c r="G71" i="3"/>
  <c r="H63" i="3"/>
  <c r="I63" i="3" s="1"/>
  <c r="G63" i="3"/>
  <c r="H55" i="3"/>
  <c r="I55" i="3" s="1"/>
  <c r="G55" i="3"/>
  <c r="H47" i="3"/>
  <c r="I47" i="3" s="1"/>
  <c r="G47" i="3"/>
  <c r="H31" i="3"/>
  <c r="I31" i="3" s="1"/>
  <c r="G31" i="3"/>
  <c r="H15" i="3"/>
  <c r="I15" i="3" s="1"/>
  <c r="G15" i="3"/>
  <c r="H7" i="3"/>
  <c r="I7" i="3" s="1"/>
  <c r="G7" i="3"/>
  <c r="H70" i="3"/>
  <c r="I70" i="3" s="1"/>
  <c r="G70" i="3"/>
  <c r="H46" i="3"/>
  <c r="I46" i="3" s="1"/>
  <c r="G46" i="3"/>
  <c r="H99" i="3"/>
  <c r="I99" i="3" s="1"/>
  <c r="G99" i="3"/>
  <c r="H59" i="3"/>
  <c r="I59" i="3" s="1"/>
  <c r="G59" i="3"/>
  <c r="G22" i="3"/>
  <c r="G12" i="3"/>
  <c r="G20" i="3"/>
  <c r="G28" i="3"/>
  <c r="G36" i="3"/>
  <c r="G44" i="3"/>
  <c r="G52" i="3"/>
  <c r="G60" i="3"/>
  <c r="G68" i="3"/>
  <c r="G76" i="3"/>
  <c r="G84" i="3"/>
  <c r="G92" i="3"/>
  <c r="G1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78" i="3"/>
  <c r="G23" i="3"/>
  <c r="G39" i="3"/>
  <c r="G79" i="3"/>
  <c r="G103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0" i="3"/>
  <c r="G18" i="3"/>
  <c r="G26" i="3"/>
  <c r="G34" i="3"/>
  <c r="G42" i="3"/>
  <c r="G50" i="3"/>
  <c r="G58" i="3"/>
  <c r="G66" i="3"/>
  <c r="G74" i="3"/>
  <c r="G82" i="3"/>
  <c r="G90" i="3"/>
  <c r="G98" i="3"/>
  <c r="G11" i="3"/>
  <c r="G19" i="3"/>
  <c r="G27" i="3"/>
  <c r="G35" i="3"/>
  <c r="G43" i="3"/>
  <c r="G51" i="3"/>
  <c r="G67" i="3"/>
  <c r="G75" i="3"/>
  <c r="G83" i="3"/>
  <c r="G91" i="3"/>
  <c r="G89" i="2"/>
  <c r="H79" i="2"/>
  <c r="I79" i="2" s="1"/>
  <c r="G97" i="2"/>
  <c r="H71" i="2"/>
  <c r="I71" i="2" s="1"/>
  <c r="H101" i="2"/>
  <c r="I101" i="2" s="1"/>
  <c r="H69" i="2"/>
  <c r="I69" i="2" s="1"/>
  <c r="G68" i="2"/>
  <c r="G76" i="2"/>
  <c r="G84" i="2"/>
  <c r="G92" i="2"/>
  <c r="G100" i="2"/>
  <c r="G105" i="2"/>
  <c r="H103" i="2"/>
  <c r="I103" i="2" s="1"/>
  <c r="H95" i="2"/>
  <c r="I95" i="2" s="1"/>
  <c r="G77" i="2"/>
  <c r="G93" i="2"/>
  <c r="G70" i="2"/>
  <c r="G78" i="2"/>
  <c r="G86" i="2"/>
  <c r="G94" i="2"/>
  <c r="G102" i="2"/>
  <c r="H87" i="2"/>
  <c r="I87" i="2" s="1"/>
  <c r="G104" i="2"/>
  <c r="G98" i="2"/>
  <c r="I22" i="5"/>
  <c r="J22" i="5" s="1"/>
  <c r="I50" i="5"/>
  <c r="J50" i="5" s="1"/>
  <c r="I18" i="5"/>
  <c r="J18" i="5" s="1"/>
  <c r="I38" i="5"/>
  <c r="J38" i="5" s="1"/>
  <c r="I66" i="5"/>
  <c r="J66" i="5" s="1"/>
  <c r="I6" i="5"/>
  <c r="J6" i="5" s="1"/>
  <c r="I34" i="5"/>
  <c r="J34" i="5" s="1"/>
  <c r="I54" i="5"/>
  <c r="J54" i="5" s="1"/>
  <c r="I4" i="5"/>
  <c r="J4" i="5" s="1"/>
  <c r="H4" i="5"/>
  <c r="I37" i="5"/>
  <c r="J37" i="5" s="1"/>
  <c r="H37" i="5"/>
  <c r="I57" i="5"/>
  <c r="J57" i="5" s="1"/>
  <c r="H57" i="5"/>
  <c r="I65" i="5"/>
  <c r="J65" i="5" s="1"/>
  <c r="H65" i="5"/>
  <c r="I73" i="5"/>
  <c r="J73" i="5" s="1"/>
  <c r="H73" i="5"/>
  <c r="I25" i="5"/>
  <c r="J25" i="5" s="1"/>
  <c r="H25" i="5"/>
  <c r="I33" i="5"/>
  <c r="J33" i="5" s="1"/>
  <c r="H33" i="5"/>
  <c r="I53" i="5"/>
  <c r="J53" i="5" s="1"/>
  <c r="H53" i="5"/>
  <c r="I61" i="5"/>
  <c r="J61" i="5" s="1"/>
  <c r="H61" i="5"/>
  <c r="I21" i="5"/>
  <c r="J21" i="5" s="1"/>
  <c r="H21" i="5"/>
  <c r="I41" i="5"/>
  <c r="J41" i="5" s="1"/>
  <c r="H41" i="5"/>
  <c r="I69" i="5"/>
  <c r="J69" i="5" s="1"/>
  <c r="H69" i="5"/>
  <c r="I9" i="5"/>
  <c r="J9" i="5" s="1"/>
  <c r="H9" i="5"/>
  <c r="I49" i="5"/>
  <c r="J49" i="5" s="1"/>
  <c r="H49" i="5"/>
  <c r="I40" i="5"/>
  <c r="J40" i="5" s="1"/>
  <c r="H40" i="5"/>
  <c r="I67" i="5"/>
  <c r="J67" i="5" s="1"/>
  <c r="H67" i="5"/>
  <c r="I13" i="5"/>
  <c r="J13" i="5" s="1"/>
  <c r="H13" i="5"/>
  <c r="I29" i="5"/>
  <c r="J29" i="5" s="1"/>
  <c r="H29" i="5"/>
  <c r="I45" i="5"/>
  <c r="J45" i="5" s="1"/>
  <c r="H45" i="5"/>
  <c r="I80" i="5"/>
  <c r="J80" i="5" s="1"/>
  <c r="H80" i="5"/>
  <c r="I88" i="5"/>
  <c r="J88" i="5" s="1"/>
  <c r="H88" i="5"/>
  <c r="I96" i="5"/>
  <c r="J96" i="5" s="1"/>
  <c r="H96" i="5"/>
  <c r="I104" i="5"/>
  <c r="J104" i="5" s="1"/>
  <c r="H104" i="5"/>
  <c r="I15" i="5"/>
  <c r="J15" i="5" s="1"/>
  <c r="H15" i="5"/>
  <c r="I20" i="5"/>
  <c r="J20" i="5" s="1"/>
  <c r="H20" i="5"/>
  <c r="I31" i="5"/>
  <c r="J31" i="5" s="1"/>
  <c r="H31" i="5"/>
  <c r="I36" i="5"/>
  <c r="J36" i="5" s="1"/>
  <c r="H36" i="5"/>
  <c r="I47" i="5"/>
  <c r="J47" i="5" s="1"/>
  <c r="H47" i="5"/>
  <c r="I52" i="5"/>
  <c r="J52" i="5" s="1"/>
  <c r="H52" i="5"/>
  <c r="I63" i="5"/>
  <c r="J63" i="5" s="1"/>
  <c r="H63" i="5"/>
  <c r="I68" i="5"/>
  <c r="J68" i="5" s="1"/>
  <c r="H68" i="5"/>
  <c r="I81" i="5"/>
  <c r="J81" i="5" s="1"/>
  <c r="H81" i="5"/>
  <c r="I89" i="5"/>
  <c r="J89" i="5" s="1"/>
  <c r="H89" i="5"/>
  <c r="I97" i="5"/>
  <c r="J97" i="5" s="1"/>
  <c r="H97" i="5"/>
  <c r="I105" i="5"/>
  <c r="J105" i="5" s="1"/>
  <c r="H105" i="5"/>
  <c r="I35" i="5"/>
  <c r="J35" i="5" s="1"/>
  <c r="H35" i="5"/>
  <c r="I95" i="5"/>
  <c r="J95" i="5" s="1"/>
  <c r="H95" i="5"/>
  <c r="I14" i="5"/>
  <c r="J14" i="5" s="1"/>
  <c r="I30" i="5"/>
  <c r="J30" i="5" s="1"/>
  <c r="I46" i="5"/>
  <c r="J46" i="5" s="1"/>
  <c r="I62" i="5"/>
  <c r="J62" i="5" s="1"/>
  <c r="I75" i="5"/>
  <c r="J75" i="5" s="1"/>
  <c r="H75" i="5"/>
  <c r="H82" i="5"/>
  <c r="I82" i="5"/>
  <c r="J82" i="5" s="1"/>
  <c r="H90" i="5"/>
  <c r="I90" i="5"/>
  <c r="J90" i="5" s="1"/>
  <c r="H98" i="5"/>
  <c r="I98" i="5"/>
  <c r="J98" i="5" s="1"/>
  <c r="I24" i="5"/>
  <c r="J24" i="5" s="1"/>
  <c r="H24" i="5"/>
  <c r="I56" i="5"/>
  <c r="J56" i="5" s="1"/>
  <c r="H56" i="5"/>
  <c r="I11" i="5"/>
  <c r="J11" i="5" s="1"/>
  <c r="H11" i="5"/>
  <c r="I16" i="5"/>
  <c r="J16" i="5" s="1"/>
  <c r="H16" i="5"/>
  <c r="I27" i="5"/>
  <c r="J27" i="5" s="1"/>
  <c r="H27" i="5"/>
  <c r="I32" i="5"/>
  <c r="J32" i="5" s="1"/>
  <c r="H32" i="5"/>
  <c r="I43" i="5"/>
  <c r="J43" i="5" s="1"/>
  <c r="H43" i="5"/>
  <c r="I48" i="5"/>
  <c r="J48" i="5" s="1"/>
  <c r="H48" i="5"/>
  <c r="I59" i="5"/>
  <c r="J59" i="5" s="1"/>
  <c r="H59" i="5"/>
  <c r="I64" i="5"/>
  <c r="J64" i="5" s="1"/>
  <c r="H64" i="5"/>
  <c r="H70" i="5"/>
  <c r="I70" i="5"/>
  <c r="J70" i="5" s="1"/>
  <c r="I74" i="5"/>
  <c r="J74" i="5" s="1"/>
  <c r="I83" i="5"/>
  <c r="J83" i="5" s="1"/>
  <c r="H83" i="5"/>
  <c r="I91" i="5"/>
  <c r="J91" i="5" s="1"/>
  <c r="H91" i="5"/>
  <c r="I99" i="5"/>
  <c r="J99" i="5" s="1"/>
  <c r="H99" i="5"/>
  <c r="I8" i="5"/>
  <c r="J8" i="5" s="1"/>
  <c r="H8" i="5"/>
  <c r="I87" i="5"/>
  <c r="J87" i="5" s="1"/>
  <c r="H87" i="5"/>
  <c r="H5" i="5"/>
  <c r="I10" i="5"/>
  <c r="J10" i="5" s="1"/>
  <c r="I26" i="5"/>
  <c r="J26" i="5" s="1"/>
  <c r="I42" i="5"/>
  <c r="J42" i="5" s="1"/>
  <c r="I58" i="5"/>
  <c r="J58" i="5" s="1"/>
  <c r="I76" i="5"/>
  <c r="J76" i="5" s="1"/>
  <c r="H76" i="5"/>
  <c r="I84" i="5"/>
  <c r="J84" i="5" s="1"/>
  <c r="H84" i="5"/>
  <c r="I92" i="5"/>
  <c r="J92" i="5" s="1"/>
  <c r="H92" i="5"/>
  <c r="I100" i="5"/>
  <c r="J100" i="5" s="1"/>
  <c r="H100" i="5"/>
  <c r="I19" i="5"/>
  <c r="J19" i="5" s="1"/>
  <c r="H19" i="5"/>
  <c r="I51" i="5"/>
  <c r="J51" i="5" s="1"/>
  <c r="H51" i="5"/>
  <c r="I79" i="5"/>
  <c r="J79" i="5" s="1"/>
  <c r="H79" i="5"/>
  <c r="I7" i="5"/>
  <c r="J7" i="5" s="1"/>
  <c r="H7" i="5"/>
  <c r="I12" i="5"/>
  <c r="J12" i="5" s="1"/>
  <c r="H12" i="5"/>
  <c r="I23" i="5"/>
  <c r="J23" i="5" s="1"/>
  <c r="H23" i="5"/>
  <c r="I28" i="5"/>
  <c r="J28" i="5" s="1"/>
  <c r="H28" i="5"/>
  <c r="I39" i="5"/>
  <c r="J39" i="5" s="1"/>
  <c r="H39" i="5"/>
  <c r="I44" i="5"/>
  <c r="J44" i="5" s="1"/>
  <c r="H44" i="5"/>
  <c r="I55" i="5"/>
  <c r="J55" i="5" s="1"/>
  <c r="H55" i="5"/>
  <c r="I60" i="5"/>
  <c r="J60" i="5" s="1"/>
  <c r="H60" i="5"/>
  <c r="I71" i="5"/>
  <c r="J71" i="5" s="1"/>
  <c r="H71" i="5"/>
  <c r="I77" i="5"/>
  <c r="J77" i="5" s="1"/>
  <c r="H77" i="5"/>
  <c r="I85" i="5"/>
  <c r="J85" i="5" s="1"/>
  <c r="H85" i="5"/>
  <c r="I93" i="5"/>
  <c r="J93" i="5" s="1"/>
  <c r="H93" i="5"/>
  <c r="I101" i="5"/>
  <c r="J101" i="5" s="1"/>
  <c r="H101" i="5"/>
  <c r="I103" i="5"/>
  <c r="J103" i="5" s="1"/>
  <c r="H103" i="5"/>
  <c r="I17" i="5"/>
  <c r="J17" i="5" s="1"/>
  <c r="H17" i="5"/>
  <c r="I72" i="5"/>
  <c r="J72" i="5" s="1"/>
  <c r="H72" i="5"/>
  <c r="H78" i="5"/>
  <c r="I78" i="5"/>
  <c r="J78" i="5" s="1"/>
  <c r="H86" i="5"/>
  <c r="I86" i="5"/>
  <c r="J86" i="5" s="1"/>
  <c r="H94" i="5"/>
  <c r="I94" i="5"/>
  <c r="J94" i="5" s="1"/>
  <c r="H102" i="5"/>
  <c r="I102" i="5"/>
  <c r="J102" i="5" s="1"/>
  <c r="G3" i="5"/>
  <c r="G4" i="3"/>
  <c r="H105" i="4"/>
  <c r="I3" i="2"/>
  <c r="H50" i="4"/>
  <c r="H43" i="4"/>
  <c r="H98" i="4"/>
  <c r="H42" i="4"/>
  <c r="H90" i="4"/>
  <c r="H34" i="4"/>
  <c r="H82" i="4"/>
  <c r="H26" i="4"/>
  <c r="H74" i="4"/>
  <c r="H18" i="4"/>
  <c r="H66" i="4"/>
  <c r="H11" i="4"/>
  <c r="H58" i="4"/>
  <c r="H10" i="4"/>
  <c r="I92" i="4"/>
  <c r="J92" i="4" s="1"/>
  <c r="H92" i="4"/>
  <c r="I76" i="4"/>
  <c r="J76" i="4" s="1"/>
  <c r="H76" i="4"/>
  <c r="I60" i="4"/>
  <c r="J60" i="4" s="1"/>
  <c r="H60" i="4"/>
  <c r="I52" i="4"/>
  <c r="J52" i="4" s="1"/>
  <c r="H52" i="4"/>
  <c r="I36" i="4"/>
  <c r="J36" i="4" s="1"/>
  <c r="H36" i="4"/>
  <c r="I99" i="4"/>
  <c r="J99" i="4" s="1"/>
  <c r="H99" i="4"/>
  <c r="I91" i="4"/>
  <c r="J91" i="4" s="1"/>
  <c r="H91" i="4"/>
  <c r="I83" i="4"/>
  <c r="J83" i="4" s="1"/>
  <c r="H83" i="4"/>
  <c r="I67" i="4"/>
  <c r="J67" i="4" s="1"/>
  <c r="H67" i="4"/>
  <c r="I59" i="4"/>
  <c r="J59" i="4" s="1"/>
  <c r="H59" i="4"/>
  <c r="I51" i="4"/>
  <c r="J51" i="4" s="1"/>
  <c r="H51" i="4"/>
  <c r="I35" i="4"/>
  <c r="J35" i="4" s="1"/>
  <c r="H35" i="4"/>
  <c r="I27" i="4"/>
  <c r="J27" i="4" s="1"/>
  <c r="H27" i="4"/>
  <c r="I19" i="4"/>
  <c r="J19" i="4" s="1"/>
  <c r="H19" i="4"/>
  <c r="I100" i="4"/>
  <c r="J100" i="4" s="1"/>
  <c r="H100" i="4"/>
  <c r="I68" i="4"/>
  <c r="J68" i="4" s="1"/>
  <c r="H68" i="4"/>
  <c r="I20" i="4"/>
  <c r="J20" i="4" s="1"/>
  <c r="H20" i="4"/>
  <c r="I84" i="4"/>
  <c r="J84" i="4" s="1"/>
  <c r="H84" i="4"/>
  <c r="I28" i="4"/>
  <c r="J28" i="4" s="1"/>
  <c r="H28" i="4"/>
  <c r="H97" i="4"/>
  <c r="H89" i="4"/>
  <c r="H81" i="4"/>
  <c r="H73" i="4"/>
  <c r="H65" i="4"/>
  <c r="H57" i="4"/>
  <c r="H49" i="4"/>
  <c r="H41" i="4"/>
  <c r="H33" i="4"/>
  <c r="H25" i="4"/>
  <c r="H17" i="4"/>
  <c r="H9" i="4"/>
  <c r="H75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H103" i="4"/>
  <c r="H95" i="4"/>
  <c r="H87" i="4"/>
  <c r="H79" i="4"/>
  <c r="H71" i="4"/>
  <c r="H63" i="4"/>
  <c r="H55" i="4"/>
  <c r="H47" i="4"/>
  <c r="H39" i="4"/>
  <c r="H31" i="4"/>
  <c r="H23" i="4"/>
  <c r="H15" i="4"/>
  <c r="H7" i="4"/>
  <c r="H102" i="4"/>
  <c r="H94" i="4"/>
  <c r="H86" i="4"/>
  <c r="H78" i="4"/>
  <c r="H70" i="4"/>
  <c r="H62" i="4"/>
  <c r="H54" i="4"/>
  <c r="H46" i="4"/>
  <c r="H38" i="4"/>
  <c r="H30" i="4"/>
  <c r="H22" i="4"/>
  <c r="H14" i="4"/>
  <c r="H6" i="4"/>
  <c r="H101" i="4"/>
  <c r="H93" i="4"/>
  <c r="H85" i="4"/>
  <c r="H77" i="4"/>
  <c r="H69" i="4"/>
  <c r="H61" i="4"/>
  <c r="H53" i="4"/>
  <c r="H45" i="4"/>
  <c r="H37" i="4"/>
  <c r="H29" i="4"/>
  <c r="H21" i="4"/>
  <c r="H13" i="4"/>
  <c r="H5" i="4"/>
  <c r="H44" i="4"/>
  <c r="H12" i="4"/>
  <c r="H3" i="3"/>
  <c r="J108" i="4" l="1"/>
  <c r="J6" i="6"/>
  <c r="C7" i="6"/>
  <c r="D7" i="6"/>
  <c r="G7" i="6" s="1"/>
  <c r="H108" i="4"/>
  <c r="I108" i="4"/>
  <c r="G108" i="3"/>
  <c r="W11" i="1" s="1"/>
  <c r="H108" i="3"/>
  <c r="X11" i="1" s="1"/>
  <c r="G108" i="2"/>
  <c r="W10" i="1" s="1"/>
  <c r="I108" i="2"/>
  <c r="Y10" i="1" s="1"/>
  <c r="H108" i="2"/>
  <c r="X10" i="1" s="1"/>
  <c r="I3" i="5"/>
  <c r="H3" i="5"/>
  <c r="I3" i="3"/>
  <c r="I108" i="3" s="1"/>
  <c r="Y11" i="1" s="1"/>
  <c r="H7" i="6" l="1"/>
  <c r="I7" i="6"/>
  <c r="C8" i="6"/>
  <c r="D8" i="6"/>
  <c r="G8" i="6" s="1"/>
  <c r="H108" i="5"/>
  <c r="I108" i="5"/>
  <c r="J3" i="5"/>
  <c r="J108" i="5" s="1"/>
  <c r="R102" i="5" l="1"/>
  <c r="Y12" i="1"/>
  <c r="Q102" i="5"/>
  <c r="X12" i="1"/>
  <c r="P102" i="5"/>
  <c r="W12" i="1"/>
  <c r="J7" i="6"/>
  <c r="H8" i="6"/>
  <c r="I8" i="6"/>
  <c r="J8" i="6" s="1"/>
  <c r="C9" i="6"/>
  <c r="D9" i="6"/>
  <c r="G9" i="6" s="1"/>
  <c r="I9" i="6" l="1"/>
  <c r="H9" i="6"/>
  <c r="C10" i="6"/>
  <c r="D10" i="6"/>
  <c r="G10" i="6" s="1"/>
  <c r="J9" i="6" l="1"/>
  <c r="H10" i="6"/>
  <c r="I10" i="6"/>
  <c r="C11" i="6"/>
  <c r="D11" i="6"/>
  <c r="G11" i="6" s="1"/>
  <c r="I11" i="6" l="1"/>
  <c r="J11" i="6" s="1"/>
  <c r="H11" i="6"/>
  <c r="C12" i="6"/>
  <c r="D12" i="6"/>
  <c r="G12" i="6" s="1"/>
  <c r="J10" i="6"/>
  <c r="I12" i="6" l="1"/>
  <c r="H12" i="6"/>
  <c r="C13" i="6"/>
  <c r="D13" i="6"/>
  <c r="G13" i="6" s="1"/>
  <c r="I13" i="6" l="1"/>
  <c r="J13" i="6" s="1"/>
  <c r="H13" i="6"/>
  <c r="C14" i="6"/>
  <c r="D14" i="6"/>
  <c r="G14" i="6" s="1"/>
  <c r="J12" i="6"/>
  <c r="I14" i="6" l="1"/>
  <c r="H14" i="6"/>
  <c r="C15" i="6"/>
  <c r="D15" i="6"/>
  <c r="G15" i="6" s="1"/>
  <c r="I15" i="6" l="1"/>
  <c r="J15" i="6" s="1"/>
  <c r="H15" i="6"/>
  <c r="C16" i="6"/>
  <c r="D16" i="6"/>
  <c r="G16" i="6" s="1"/>
  <c r="J14" i="6"/>
  <c r="I16" i="6" l="1"/>
  <c r="J16" i="6" s="1"/>
  <c r="H16" i="6"/>
  <c r="C17" i="6"/>
  <c r="D17" i="6"/>
  <c r="G17" i="6" s="1"/>
  <c r="I17" i="6" l="1"/>
  <c r="J17" i="6" s="1"/>
  <c r="H17" i="6"/>
  <c r="C18" i="6"/>
  <c r="D18" i="6"/>
  <c r="G18" i="6" s="1"/>
  <c r="H18" i="6" l="1"/>
  <c r="I18" i="6"/>
  <c r="J18" i="6" s="1"/>
  <c r="C19" i="6"/>
  <c r="D19" i="6"/>
  <c r="G19" i="6" s="1"/>
  <c r="I19" i="6" l="1"/>
  <c r="J19" i="6" s="1"/>
  <c r="H19" i="6"/>
  <c r="C20" i="6"/>
  <c r="D20" i="6"/>
  <c r="G20" i="6" s="1"/>
  <c r="C21" i="6" l="1"/>
  <c r="D21" i="6"/>
  <c r="G21" i="6" s="1"/>
  <c r="I20" i="6"/>
  <c r="J20" i="6" s="1"/>
  <c r="H20" i="6"/>
  <c r="I21" i="6" l="1"/>
  <c r="J21" i="6" s="1"/>
  <c r="H21" i="6"/>
  <c r="C22" i="6"/>
  <c r="D22" i="6"/>
  <c r="G22" i="6" s="1"/>
  <c r="C23" i="6" l="1"/>
  <c r="D23" i="6"/>
  <c r="G23" i="6" s="1"/>
  <c r="I22" i="6"/>
  <c r="J22" i="6" s="1"/>
  <c r="H22" i="6"/>
  <c r="I23" i="6" l="1"/>
  <c r="J23" i="6" s="1"/>
  <c r="H23" i="6"/>
  <c r="C24" i="6"/>
  <c r="D24" i="6"/>
  <c r="G24" i="6" s="1"/>
  <c r="I24" i="6" l="1"/>
  <c r="J24" i="6" s="1"/>
  <c r="H24" i="6"/>
  <c r="C25" i="6"/>
  <c r="D25" i="6"/>
  <c r="G25" i="6" s="1"/>
  <c r="C26" i="6" l="1"/>
  <c r="D26" i="6"/>
  <c r="G26" i="6" s="1"/>
  <c r="I25" i="6"/>
  <c r="J25" i="6" s="1"/>
  <c r="H25" i="6"/>
  <c r="I26" i="6" l="1"/>
  <c r="J26" i="6" s="1"/>
  <c r="H26" i="6"/>
  <c r="C27" i="6"/>
  <c r="D27" i="6"/>
  <c r="G27" i="6" s="1"/>
  <c r="C28" i="6" l="1"/>
  <c r="D28" i="6"/>
  <c r="G28" i="6" s="1"/>
  <c r="H27" i="6"/>
  <c r="I27" i="6"/>
  <c r="J27" i="6" s="1"/>
  <c r="H28" i="6" l="1"/>
  <c r="I28" i="6"/>
  <c r="J28" i="6" s="1"/>
  <c r="C29" i="6"/>
  <c r="D29" i="6"/>
  <c r="G29" i="6" s="1"/>
  <c r="C30" i="6" l="1"/>
  <c r="D30" i="6"/>
  <c r="G30" i="6" s="1"/>
  <c r="H29" i="6"/>
  <c r="I29" i="6"/>
  <c r="J29" i="6" s="1"/>
  <c r="H30" i="6" l="1"/>
  <c r="I30" i="6"/>
  <c r="J30" i="6" s="1"/>
  <c r="C31" i="6"/>
  <c r="D31" i="6"/>
  <c r="G31" i="6" s="1"/>
  <c r="I31" i="6" l="1"/>
  <c r="J31" i="6" s="1"/>
  <c r="H31" i="6"/>
  <c r="C32" i="6"/>
  <c r="D32" i="6"/>
  <c r="G32" i="6" s="1"/>
  <c r="I32" i="6" l="1"/>
  <c r="J32" i="6" s="1"/>
  <c r="H32" i="6"/>
  <c r="C33" i="6"/>
  <c r="D33" i="6"/>
  <c r="G33" i="6" s="1"/>
  <c r="H33" i="6" l="1"/>
  <c r="I33" i="6"/>
  <c r="J33" i="6" s="1"/>
  <c r="C34" i="6"/>
  <c r="D34" i="6"/>
  <c r="G34" i="6" s="1"/>
  <c r="I34" i="6" l="1"/>
  <c r="J34" i="6" s="1"/>
  <c r="H34" i="6"/>
  <c r="C35" i="6"/>
  <c r="D35" i="6"/>
  <c r="G35" i="6" s="1"/>
  <c r="H35" i="6" l="1"/>
  <c r="I35" i="6"/>
  <c r="J35" i="6" s="1"/>
  <c r="C36" i="6"/>
  <c r="D36" i="6"/>
  <c r="G36" i="6" s="1"/>
  <c r="I36" i="6" l="1"/>
  <c r="J36" i="6" s="1"/>
  <c r="H36" i="6"/>
  <c r="C37" i="6"/>
  <c r="D37" i="6"/>
  <c r="G37" i="6" s="1"/>
  <c r="I37" i="6" l="1"/>
  <c r="J37" i="6" s="1"/>
  <c r="H37" i="6"/>
  <c r="C38" i="6"/>
  <c r="D38" i="6"/>
  <c r="G38" i="6" s="1"/>
  <c r="H38" i="6" l="1"/>
  <c r="I38" i="6"/>
  <c r="J38" i="6" s="1"/>
  <c r="C39" i="6"/>
  <c r="D39" i="6"/>
  <c r="G39" i="6" s="1"/>
  <c r="I39" i="6" l="1"/>
  <c r="J39" i="6" s="1"/>
  <c r="H39" i="6"/>
  <c r="C40" i="6"/>
  <c r="D40" i="6"/>
  <c r="G40" i="6" s="1"/>
  <c r="I40" i="6" l="1"/>
  <c r="J40" i="6" s="1"/>
  <c r="H40" i="6"/>
  <c r="C41" i="6"/>
  <c r="D41" i="6"/>
  <c r="G41" i="6" s="1"/>
  <c r="C42" i="6" l="1"/>
  <c r="D42" i="6"/>
  <c r="G42" i="6" s="1"/>
  <c r="I41" i="6"/>
  <c r="J41" i="6" s="1"/>
  <c r="H41" i="6"/>
  <c r="H42" i="6" l="1"/>
  <c r="I42" i="6"/>
  <c r="J42" i="6" s="1"/>
  <c r="C43" i="6"/>
  <c r="D43" i="6"/>
  <c r="G43" i="6" s="1"/>
  <c r="H43" i="6" l="1"/>
  <c r="I43" i="6"/>
  <c r="J43" i="6" s="1"/>
  <c r="C44" i="6"/>
  <c r="D44" i="6"/>
  <c r="G44" i="6" s="1"/>
  <c r="C45" i="6" l="1"/>
  <c r="D45" i="6"/>
  <c r="G45" i="6" s="1"/>
  <c r="I44" i="6"/>
  <c r="J44" i="6" s="1"/>
  <c r="H44" i="6"/>
  <c r="I45" i="6" l="1"/>
  <c r="J45" i="6" s="1"/>
  <c r="H45" i="6"/>
  <c r="C46" i="6"/>
  <c r="D46" i="6"/>
  <c r="G46" i="6" s="1"/>
  <c r="I46" i="6" l="1"/>
  <c r="J46" i="6" s="1"/>
  <c r="H46" i="6"/>
  <c r="C47" i="6"/>
  <c r="D47" i="6"/>
  <c r="G47" i="6" s="1"/>
  <c r="I47" i="6" l="1"/>
  <c r="J47" i="6" s="1"/>
  <c r="H47" i="6"/>
  <c r="C48" i="6"/>
  <c r="D48" i="6"/>
  <c r="G48" i="6" s="1"/>
  <c r="H48" i="6" l="1"/>
  <c r="I48" i="6"/>
  <c r="J48" i="6" s="1"/>
  <c r="C49" i="6"/>
  <c r="D49" i="6"/>
  <c r="G49" i="6" s="1"/>
  <c r="I49" i="6" l="1"/>
  <c r="J49" i="6" s="1"/>
  <c r="H49" i="6"/>
  <c r="C50" i="6"/>
  <c r="D50" i="6"/>
  <c r="G50" i="6" s="1"/>
  <c r="I50" i="6" l="1"/>
  <c r="J50" i="6" s="1"/>
  <c r="H50" i="6"/>
  <c r="C51" i="6"/>
  <c r="D51" i="6"/>
  <c r="G51" i="6" s="1"/>
  <c r="C52" i="6" l="1"/>
  <c r="D52" i="6"/>
  <c r="G52" i="6" s="1"/>
  <c r="I51" i="6"/>
  <c r="J51" i="6" s="1"/>
  <c r="H51" i="6"/>
  <c r="H52" i="6" l="1"/>
  <c r="I52" i="6"/>
  <c r="J52" i="6" s="1"/>
  <c r="C53" i="6"/>
  <c r="D53" i="6"/>
  <c r="G53" i="6" s="1"/>
  <c r="C54" i="6" l="1"/>
  <c r="D54" i="6"/>
  <c r="G54" i="6" s="1"/>
  <c r="I53" i="6"/>
  <c r="J53" i="6" s="1"/>
  <c r="H53" i="6"/>
  <c r="I54" i="6" l="1"/>
  <c r="J54" i="6" s="1"/>
  <c r="H54" i="6"/>
  <c r="C55" i="6"/>
  <c r="D55" i="6"/>
  <c r="G55" i="6" s="1"/>
  <c r="H55" i="6" l="1"/>
  <c r="I55" i="6"/>
  <c r="J55" i="6" s="1"/>
  <c r="C56" i="6"/>
  <c r="D56" i="6"/>
  <c r="G56" i="6" s="1"/>
  <c r="C57" i="6" l="1"/>
  <c r="D57" i="6"/>
  <c r="G57" i="6" s="1"/>
  <c r="I56" i="6"/>
  <c r="J56" i="6" s="1"/>
  <c r="H56" i="6"/>
  <c r="H57" i="6" l="1"/>
  <c r="I57" i="6"/>
  <c r="J57" i="6" s="1"/>
  <c r="C58" i="6"/>
  <c r="D58" i="6"/>
  <c r="G58" i="6" s="1"/>
  <c r="C59" i="6" l="1"/>
  <c r="D59" i="6"/>
  <c r="G59" i="6" s="1"/>
  <c r="I58" i="6"/>
  <c r="J58" i="6" s="1"/>
  <c r="H58" i="6"/>
  <c r="I59" i="6" l="1"/>
  <c r="J59" i="6" s="1"/>
  <c r="H59" i="6"/>
  <c r="C60" i="6"/>
  <c r="D60" i="6"/>
  <c r="G60" i="6" s="1"/>
  <c r="H60" i="6" l="1"/>
  <c r="I60" i="6"/>
  <c r="J60" i="6" s="1"/>
  <c r="C61" i="6"/>
  <c r="D61" i="6"/>
  <c r="G61" i="6" s="1"/>
  <c r="I61" i="6" l="1"/>
  <c r="J61" i="6" s="1"/>
  <c r="H61" i="6"/>
  <c r="C62" i="6"/>
  <c r="D62" i="6"/>
  <c r="G62" i="6" s="1"/>
  <c r="I62" i="6" l="1"/>
  <c r="J62" i="6" s="1"/>
  <c r="H62" i="6"/>
  <c r="C63" i="6"/>
  <c r="D63" i="6"/>
  <c r="G63" i="6" s="1"/>
  <c r="H63" i="6" l="1"/>
  <c r="I63" i="6"/>
  <c r="J63" i="6" s="1"/>
  <c r="C64" i="6"/>
  <c r="D64" i="6"/>
  <c r="G64" i="6" s="1"/>
  <c r="I64" i="6" l="1"/>
  <c r="J64" i="6" s="1"/>
  <c r="H64" i="6"/>
  <c r="C65" i="6"/>
  <c r="D65" i="6"/>
  <c r="G65" i="6" s="1"/>
  <c r="I65" i="6" l="1"/>
  <c r="J65" i="6" s="1"/>
  <c r="H65" i="6"/>
  <c r="C66" i="6"/>
  <c r="D66" i="6"/>
  <c r="G66" i="6" s="1"/>
  <c r="H66" i="6" l="1"/>
  <c r="I66" i="6"/>
  <c r="J66" i="6" s="1"/>
  <c r="C67" i="6"/>
  <c r="D67" i="6"/>
  <c r="G67" i="6" s="1"/>
  <c r="C68" i="6" l="1"/>
  <c r="D68" i="6"/>
  <c r="G68" i="6" s="1"/>
  <c r="H67" i="6"/>
  <c r="I67" i="6"/>
  <c r="J67" i="6" s="1"/>
  <c r="H68" i="6" l="1"/>
  <c r="I68" i="6"/>
  <c r="J68" i="6" s="1"/>
  <c r="C69" i="6"/>
  <c r="D69" i="6"/>
  <c r="G69" i="6" s="1"/>
  <c r="C70" i="6" l="1"/>
  <c r="D70" i="6"/>
  <c r="G70" i="6" s="1"/>
  <c r="I69" i="6"/>
  <c r="J69" i="6" s="1"/>
  <c r="H69" i="6"/>
  <c r="I70" i="6" l="1"/>
  <c r="J70" i="6" s="1"/>
  <c r="H70" i="6"/>
  <c r="C71" i="6"/>
  <c r="D71" i="6"/>
  <c r="G71" i="6" s="1"/>
  <c r="I71" i="6" l="1"/>
  <c r="J71" i="6" s="1"/>
  <c r="H71" i="6"/>
  <c r="C72" i="6"/>
  <c r="D72" i="6"/>
  <c r="G72" i="6" s="1"/>
  <c r="C73" i="6" l="1"/>
  <c r="D73" i="6"/>
  <c r="G73" i="6" s="1"/>
  <c r="I72" i="6"/>
  <c r="J72" i="6" s="1"/>
  <c r="H72" i="6"/>
  <c r="I73" i="6" l="1"/>
  <c r="J73" i="6" s="1"/>
  <c r="H73" i="6"/>
  <c r="C74" i="6"/>
  <c r="D74" i="6"/>
  <c r="G74" i="6" s="1"/>
  <c r="I74" i="6" l="1"/>
  <c r="J74" i="6" s="1"/>
  <c r="H74" i="6"/>
  <c r="C75" i="6"/>
  <c r="D75" i="6"/>
  <c r="G75" i="6" s="1"/>
  <c r="I75" i="6" l="1"/>
  <c r="J75" i="6" s="1"/>
  <c r="H75" i="6"/>
  <c r="C76" i="6"/>
  <c r="D76" i="6"/>
  <c r="G76" i="6" s="1"/>
  <c r="C77" i="6" l="1"/>
  <c r="D77" i="6"/>
  <c r="G77" i="6" s="1"/>
  <c r="I76" i="6"/>
  <c r="J76" i="6" s="1"/>
  <c r="H76" i="6"/>
  <c r="H77" i="6" l="1"/>
  <c r="I77" i="6"/>
  <c r="J77" i="6" s="1"/>
  <c r="C78" i="6"/>
  <c r="D78" i="6"/>
  <c r="G78" i="6" s="1"/>
  <c r="I78" i="6" l="1"/>
  <c r="J78" i="6" s="1"/>
  <c r="H78" i="6"/>
  <c r="C79" i="6"/>
  <c r="D79" i="6"/>
  <c r="G79" i="6" s="1"/>
  <c r="H79" i="6" l="1"/>
  <c r="I79" i="6"/>
  <c r="J79" i="6" s="1"/>
  <c r="C80" i="6"/>
  <c r="D80" i="6"/>
  <c r="G80" i="6" s="1"/>
  <c r="C81" i="6" l="1"/>
  <c r="D81" i="6"/>
  <c r="G81" i="6" s="1"/>
  <c r="I80" i="6"/>
  <c r="J80" i="6" s="1"/>
  <c r="H80" i="6"/>
  <c r="I81" i="6" l="1"/>
  <c r="J81" i="6" s="1"/>
  <c r="H81" i="6"/>
  <c r="C82" i="6"/>
  <c r="D82" i="6"/>
  <c r="G82" i="6" s="1"/>
  <c r="I82" i="6" l="1"/>
  <c r="J82" i="6" s="1"/>
  <c r="H82" i="6"/>
  <c r="C83" i="6"/>
  <c r="D83" i="6"/>
  <c r="G83" i="6" s="1"/>
  <c r="H83" i="6" l="1"/>
  <c r="I83" i="6"/>
  <c r="J83" i="6" s="1"/>
  <c r="C84" i="6"/>
  <c r="D84" i="6"/>
  <c r="G84" i="6" s="1"/>
  <c r="I84" i="6" l="1"/>
  <c r="J84" i="6" s="1"/>
  <c r="H84" i="6"/>
  <c r="C85" i="6"/>
  <c r="D85" i="6"/>
  <c r="G85" i="6" s="1"/>
  <c r="C86" i="6" l="1"/>
  <c r="D86" i="6"/>
  <c r="G86" i="6" s="1"/>
  <c r="I85" i="6"/>
  <c r="J85" i="6" s="1"/>
  <c r="H85" i="6"/>
  <c r="I86" i="6" l="1"/>
  <c r="J86" i="6" s="1"/>
  <c r="H86" i="6"/>
  <c r="C87" i="6"/>
  <c r="D87" i="6"/>
  <c r="G87" i="6" s="1"/>
  <c r="C88" i="6" l="1"/>
  <c r="D88" i="6"/>
  <c r="G88" i="6" s="1"/>
  <c r="I87" i="6"/>
  <c r="J87" i="6" s="1"/>
  <c r="H87" i="6"/>
  <c r="H88" i="6" l="1"/>
  <c r="I88" i="6"/>
  <c r="J88" i="6" s="1"/>
  <c r="C89" i="6"/>
  <c r="D89" i="6"/>
  <c r="G89" i="6" s="1"/>
  <c r="C90" i="6" l="1"/>
  <c r="D90" i="6"/>
  <c r="G90" i="6" s="1"/>
  <c r="I89" i="6"/>
  <c r="J89" i="6" s="1"/>
  <c r="H89" i="6"/>
  <c r="I90" i="6" l="1"/>
  <c r="J90" i="6" s="1"/>
  <c r="H90" i="6"/>
  <c r="C91" i="6"/>
  <c r="D91" i="6"/>
  <c r="G91" i="6" s="1"/>
  <c r="H91" i="6" l="1"/>
  <c r="I91" i="6"/>
  <c r="J91" i="6" s="1"/>
  <c r="C92" i="6"/>
  <c r="D92" i="6"/>
  <c r="G92" i="6" s="1"/>
  <c r="C93" i="6" l="1"/>
  <c r="D93" i="6"/>
  <c r="G93" i="6" s="1"/>
  <c r="I92" i="6"/>
  <c r="J92" i="6" s="1"/>
  <c r="H92" i="6"/>
  <c r="I93" i="6" l="1"/>
  <c r="J93" i="6" s="1"/>
  <c r="H93" i="6"/>
  <c r="C94" i="6"/>
  <c r="D94" i="6"/>
  <c r="G94" i="6" s="1"/>
  <c r="C95" i="6" l="1"/>
  <c r="D95" i="6"/>
  <c r="G95" i="6" s="1"/>
  <c r="I94" i="6"/>
  <c r="J94" i="6" s="1"/>
  <c r="H94" i="6"/>
  <c r="I95" i="6" l="1"/>
  <c r="J95" i="6" s="1"/>
  <c r="H95" i="6"/>
  <c r="C96" i="6"/>
  <c r="D96" i="6"/>
  <c r="G96" i="6" s="1"/>
  <c r="I96" i="6" l="1"/>
  <c r="J96" i="6" s="1"/>
  <c r="H96" i="6"/>
  <c r="C97" i="6"/>
  <c r="D97" i="6"/>
  <c r="G97" i="6" s="1"/>
  <c r="I97" i="6" l="1"/>
  <c r="J97" i="6" s="1"/>
  <c r="H97" i="6"/>
  <c r="C98" i="6"/>
  <c r="D98" i="6"/>
  <c r="G98" i="6" s="1"/>
  <c r="H98" i="6" l="1"/>
  <c r="I98" i="6"/>
  <c r="J98" i="6" s="1"/>
  <c r="C99" i="6"/>
  <c r="D99" i="6"/>
  <c r="G99" i="6" s="1"/>
  <c r="C100" i="6" l="1"/>
  <c r="D100" i="6"/>
  <c r="G100" i="6" s="1"/>
  <c r="H99" i="6"/>
  <c r="I99" i="6"/>
  <c r="J99" i="6" s="1"/>
  <c r="H100" i="6" l="1"/>
  <c r="I100" i="6"/>
  <c r="J100" i="6" s="1"/>
  <c r="C101" i="6"/>
  <c r="D101" i="6"/>
  <c r="G101" i="6" s="1"/>
  <c r="C102" i="6" l="1"/>
  <c r="D102" i="6"/>
  <c r="G102" i="6" s="1"/>
  <c r="I101" i="6"/>
  <c r="J101" i="6" s="1"/>
  <c r="H101" i="6"/>
  <c r="I102" i="6" l="1"/>
  <c r="J102" i="6" s="1"/>
  <c r="H102" i="6"/>
  <c r="C103" i="6"/>
  <c r="D103" i="6"/>
  <c r="G103" i="6" s="1"/>
  <c r="H103" i="6" l="1"/>
  <c r="I103" i="6"/>
  <c r="J103" i="6" s="1"/>
  <c r="C104" i="6"/>
  <c r="D104" i="6"/>
  <c r="G104" i="6" s="1"/>
  <c r="H104" i="6" l="1"/>
  <c r="I104" i="6"/>
  <c r="J104" i="6" s="1"/>
  <c r="C105" i="6"/>
  <c r="D105" i="6"/>
  <c r="G105" i="6" s="1"/>
  <c r="E106" i="6" l="1"/>
  <c r="E107" i="6" s="1"/>
  <c r="E108" i="6" s="1"/>
  <c r="E109" i="6" s="1"/>
  <c r="I105" i="6"/>
  <c r="H105" i="6"/>
  <c r="I108" i="6" l="1"/>
  <c r="X13" i="1" s="1"/>
  <c r="H108" i="6"/>
  <c r="J105" i="6"/>
  <c r="J108" i="6" l="1"/>
  <c r="Y13" i="1" s="1"/>
  <c r="Q104" i="6"/>
  <c r="P104" i="6"/>
  <c r="W13" i="1"/>
  <c r="R104" i="6" l="1"/>
</calcChain>
</file>

<file path=xl/sharedStrings.xml><?xml version="1.0" encoding="utf-8"?>
<sst xmlns="http://schemas.openxmlformats.org/spreadsheetml/2006/main" count="77" uniqueCount="19">
  <si>
    <t>Week</t>
  </si>
  <si>
    <t>Sales</t>
  </si>
  <si>
    <t>MSE</t>
  </si>
  <si>
    <t>MAD</t>
  </si>
  <si>
    <t>MAPE</t>
  </si>
  <si>
    <t>Naïve method</t>
  </si>
  <si>
    <t>Total average</t>
  </si>
  <si>
    <t>Moving average</t>
  </si>
  <si>
    <t>Exponential smoothing</t>
  </si>
  <si>
    <t>Historical forecast</t>
  </si>
  <si>
    <t>Future forecast</t>
  </si>
  <si>
    <t>Errors</t>
  </si>
  <si>
    <t>SE</t>
  </si>
  <si>
    <t>AD</t>
  </si>
  <si>
    <t>APE</t>
  </si>
  <si>
    <t>Level</t>
  </si>
  <si>
    <t>Method parameter(s)</t>
  </si>
  <si>
    <t>N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</si>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</sst>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right"/>
    </xf>
    <xf numFmtId="0" fontId="5" fillId="0" borderId="0" xfId="2" applyFont="1"/>
    <xf numFmtId="164" fontId="0" fillId="0" borderId="0" xfId="1" applyNumberFormat="1" applyFont="1"/>
    <xf numFmtId="0" fontId="2" fillId="0" borderId="0" xfId="2" applyFont="1" applyAlignment="1">
      <alignment horizontal="center"/>
    </xf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2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0" fillId="0" borderId="3" xfId="0" applyBorder="1"/>
    <xf numFmtId="1" fontId="0" fillId="0" borderId="0" xfId="0" applyNumberFormat="1"/>
    <xf numFmtId="0" fontId="3" fillId="0" borderId="0" xfId="0" applyFont="1"/>
    <xf numFmtId="0" fontId="6" fillId="0" borderId="0" xfId="2" applyFont="1" applyAlignment="1">
      <alignment horizontal="center"/>
    </xf>
    <xf numFmtId="0" fontId="6" fillId="0" borderId="0" xfId="2" applyFont="1" applyAlignment="1">
      <alignment horizontal="right"/>
    </xf>
    <xf numFmtId="0" fontId="7" fillId="0" borderId="0" xfId="0" applyFont="1"/>
    <xf numFmtId="2" fontId="8" fillId="0" borderId="1" xfId="0" applyNumberFormat="1" applyFont="1" applyBorder="1"/>
    <xf numFmtId="164" fontId="8" fillId="0" borderId="1" xfId="1" applyNumberFormat="1" applyFont="1" applyBorder="1"/>
    <xf numFmtId="0" fontId="9" fillId="0" borderId="1" xfId="0" applyFont="1" applyBorder="1"/>
    <xf numFmtId="0" fontId="10" fillId="0" borderId="1" xfId="0" applyFont="1" applyBorder="1"/>
    <xf numFmtId="165" fontId="2" fillId="0" borderId="0" xfId="0" applyNumberFormat="1" applyFont="1"/>
    <xf numFmtId="1" fontId="2" fillId="0" borderId="0" xfId="0" applyNumberFormat="1" applyFont="1"/>
    <xf numFmtId="165" fontId="0" fillId="0" borderId="4" xfId="0" applyNumberFormat="1" applyBorder="1"/>
    <xf numFmtId="0" fontId="0" fillId="0" borderId="1" xfId="0" applyFill="1" applyBorder="1"/>
    <xf numFmtId="164" fontId="0" fillId="0" borderId="4" xfId="1" applyNumberFormat="1" applyFont="1" applyBorder="1"/>
    <xf numFmtId="165" fontId="8" fillId="0" borderId="1" xfId="0" applyNumberFormat="1" applyFont="1" applyBorder="1"/>
    <xf numFmtId="0" fontId="5" fillId="2" borderId="0" xfId="2" applyFont="1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5" fillId="3" borderId="0" xfId="2" applyFont="1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 2" xfId="2" xr:uid="{714F7E66-E49A-4A19-848D-13BE13880D7C}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series 1'!$B$1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'Time series 1'!$A$2:$A$105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</c:numCache>
            </c:numRef>
          </c:xVal>
          <c:yVal>
            <c:numRef>
              <c:f>'Time series 1'!$B$2:$B$105</c:f>
              <c:numCache>
                <c:formatCode>General</c:formatCode>
                <c:ptCount val="104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259</c:v>
                </c:pt>
                <c:pt idx="31">
                  <c:v>208</c:v>
                </c:pt>
                <c:pt idx="32">
                  <c:v>139</c:v>
                </c:pt>
                <c:pt idx="33">
                  <c:v>185</c:v>
                </c:pt>
                <c:pt idx="34">
                  <c:v>186</c:v>
                </c:pt>
                <c:pt idx="35">
                  <c:v>192</c:v>
                </c:pt>
                <c:pt idx="36">
                  <c:v>173</c:v>
                </c:pt>
                <c:pt idx="37">
                  <c:v>211</c:v>
                </c:pt>
                <c:pt idx="38">
                  <c:v>164</c:v>
                </c:pt>
                <c:pt idx="39">
                  <c:v>242</c:v>
                </c:pt>
                <c:pt idx="40">
                  <c:v>207</c:v>
                </c:pt>
                <c:pt idx="41">
                  <c:v>202</c:v>
                </c:pt>
                <c:pt idx="42">
                  <c:v>197</c:v>
                </c:pt>
                <c:pt idx="43">
                  <c:v>248</c:v>
                </c:pt>
                <c:pt idx="44">
                  <c:v>229</c:v>
                </c:pt>
                <c:pt idx="45">
                  <c:v>221</c:v>
                </c:pt>
                <c:pt idx="46">
                  <c:v>247</c:v>
                </c:pt>
                <c:pt idx="47">
                  <c:v>299</c:v>
                </c:pt>
                <c:pt idx="48">
                  <c:v>254</c:v>
                </c:pt>
                <c:pt idx="49">
                  <c:v>263</c:v>
                </c:pt>
                <c:pt idx="50">
                  <c:v>241</c:v>
                </c:pt>
                <c:pt idx="51">
                  <c:v>208</c:v>
                </c:pt>
                <c:pt idx="52">
                  <c:v>267</c:v>
                </c:pt>
                <c:pt idx="53">
                  <c:v>198</c:v>
                </c:pt>
                <c:pt idx="54">
                  <c:v>220</c:v>
                </c:pt>
                <c:pt idx="55">
                  <c:v>242</c:v>
                </c:pt>
                <c:pt idx="56">
                  <c:v>201</c:v>
                </c:pt>
                <c:pt idx="57">
                  <c:v>230</c:v>
                </c:pt>
                <c:pt idx="58">
                  <c:v>206</c:v>
                </c:pt>
                <c:pt idx="59">
                  <c:v>204</c:v>
                </c:pt>
                <c:pt idx="60">
                  <c:v>264</c:v>
                </c:pt>
                <c:pt idx="61">
                  <c:v>240</c:v>
                </c:pt>
                <c:pt idx="62">
                  <c:v>234</c:v>
                </c:pt>
                <c:pt idx="63">
                  <c:v>228</c:v>
                </c:pt>
                <c:pt idx="64">
                  <c:v>268</c:v>
                </c:pt>
                <c:pt idx="65">
                  <c:v>270</c:v>
                </c:pt>
                <c:pt idx="66">
                  <c:v>219</c:v>
                </c:pt>
                <c:pt idx="67">
                  <c:v>257</c:v>
                </c:pt>
                <c:pt idx="68">
                  <c:v>197</c:v>
                </c:pt>
                <c:pt idx="69">
                  <c:v>209</c:v>
                </c:pt>
                <c:pt idx="70">
                  <c:v>195</c:v>
                </c:pt>
                <c:pt idx="71">
                  <c:v>211</c:v>
                </c:pt>
                <c:pt idx="72">
                  <c:v>208</c:v>
                </c:pt>
                <c:pt idx="73">
                  <c:v>236</c:v>
                </c:pt>
                <c:pt idx="74">
                  <c:v>164</c:v>
                </c:pt>
                <c:pt idx="75">
                  <c:v>190</c:v>
                </c:pt>
                <c:pt idx="76">
                  <c:v>205</c:v>
                </c:pt>
                <c:pt idx="77">
                  <c:v>227</c:v>
                </c:pt>
                <c:pt idx="78">
                  <c:v>219</c:v>
                </c:pt>
                <c:pt idx="79">
                  <c:v>173</c:v>
                </c:pt>
                <c:pt idx="80">
                  <c:v>196</c:v>
                </c:pt>
                <c:pt idx="81">
                  <c:v>245</c:v>
                </c:pt>
                <c:pt idx="82">
                  <c:v>184</c:v>
                </c:pt>
                <c:pt idx="83">
                  <c:v>219</c:v>
                </c:pt>
                <c:pt idx="84">
                  <c:v>207</c:v>
                </c:pt>
                <c:pt idx="85">
                  <c:v>184</c:v>
                </c:pt>
                <c:pt idx="86">
                  <c:v>261</c:v>
                </c:pt>
                <c:pt idx="87">
                  <c:v>162</c:v>
                </c:pt>
                <c:pt idx="88">
                  <c:v>151</c:v>
                </c:pt>
                <c:pt idx="89">
                  <c:v>137</c:v>
                </c:pt>
                <c:pt idx="90">
                  <c:v>144</c:v>
                </c:pt>
                <c:pt idx="91">
                  <c:v>219</c:v>
                </c:pt>
                <c:pt idx="92">
                  <c:v>205</c:v>
                </c:pt>
                <c:pt idx="93">
                  <c:v>217</c:v>
                </c:pt>
                <c:pt idx="94">
                  <c:v>175</c:v>
                </c:pt>
                <c:pt idx="95">
                  <c:v>205</c:v>
                </c:pt>
                <c:pt idx="96">
                  <c:v>215</c:v>
                </c:pt>
                <c:pt idx="97">
                  <c:v>106</c:v>
                </c:pt>
                <c:pt idx="98">
                  <c:v>130</c:v>
                </c:pt>
                <c:pt idx="99">
                  <c:v>130</c:v>
                </c:pt>
                <c:pt idx="100">
                  <c:v>236</c:v>
                </c:pt>
                <c:pt idx="101">
                  <c:v>165</c:v>
                </c:pt>
                <c:pt idx="102">
                  <c:v>190</c:v>
                </c:pt>
                <c:pt idx="103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C-46B9-80DE-F66CABF73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078832"/>
        <c:axId val="1654081744"/>
      </c:scatterChart>
      <c:valAx>
        <c:axId val="16540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081744"/>
        <c:crosses val="autoZero"/>
        <c:crossBetween val="midCat"/>
      </c:valAx>
      <c:valAx>
        <c:axId val="16540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0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'Naive method'!$B$1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'Naive method'!$B$2:$B$109</c:f>
              <c:numCache>
                <c:formatCode>General</c:formatCode>
                <c:ptCount val="39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130</c:v>
                </c:pt>
                <c:pt idx="31">
                  <c:v>236</c:v>
                </c:pt>
                <c:pt idx="32">
                  <c:v>165</c:v>
                </c:pt>
                <c:pt idx="33">
                  <c:v>190</c:v>
                </c:pt>
                <c:pt idx="3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6-4D1C-8E22-855BA8BA127C}"/>
            </c:ext>
          </c:extLst>
        </c:ser>
        <c:ser>
          <c:idx val="1"/>
          <c:order val="1"/>
          <c:tx>
            <c:strRef>
              <c:f>'Naive method'!$C$1</c:f>
              <c:strCache>
                <c:ptCount val="1"/>
                <c:pt idx="0">
                  <c:v>Historical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'Naive method'!$C$2:$C$109</c:f>
              <c:numCache>
                <c:formatCode>General</c:formatCode>
                <c:ptCount val="39"/>
                <c:pt idx="1">
                  <c:v>152</c:v>
                </c:pt>
                <c:pt idx="2">
                  <c:v>192</c:v>
                </c:pt>
                <c:pt idx="3">
                  <c:v>170</c:v>
                </c:pt>
                <c:pt idx="4">
                  <c:v>142</c:v>
                </c:pt>
                <c:pt idx="5">
                  <c:v>143</c:v>
                </c:pt>
                <c:pt idx="6">
                  <c:v>141</c:v>
                </c:pt>
                <c:pt idx="7">
                  <c:v>147</c:v>
                </c:pt>
                <c:pt idx="8">
                  <c:v>169</c:v>
                </c:pt>
                <c:pt idx="9">
                  <c:v>222</c:v>
                </c:pt>
                <c:pt idx="10">
                  <c:v>242</c:v>
                </c:pt>
                <c:pt idx="11">
                  <c:v>193</c:v>
                </c:pt>
                <c:pt idx="12">
                  <c:v>205</c:v>
                </c:pt>
                <c:pt idx="13">
                  <c:v>241</c:v>
                </c:pt>
                <c:pt idx="14">
                  <c:v>193</c:v>
                </c:pt>
                <c:pt idx="15">
                  <c:v>284</c:v>
                </c:pt>
                <c:pt idx="16">
                  <c:v>229</c:v>
                </c:pt>
                <c:pt idx="17">
                  <c:v>261</c:v>
                </c:pt>
                <c:pt idx="18">
                  <c:v>230</c:v>
                </c:pt>
                <c:pt idx="19">
                  <c:v>247</c:v>
                </c:pt>
                <c:pt idx="20">
                  <c:v>303</c:v>
                </c:pt>
                <c:pt idx="21">
                  <c:v>207</c:v>
                </c:pt>
                <c:pt idx="22">
                  <c:v>296</c:v>
                </c:pt>
                <c:pt idx="23">
                  <c:v>258</c:v>
                </c:pt>
                <c:pt idx="24">
                  <c:v>248</c:v>
                </c:pt>
                <c:pt idx="25">
                  <c:v>252</c:v>
                </c:pt>
                <c:pt idx="26">
                  <c:v>250</c:v>
                </c:pt>
                <c:pt idx="27">
                  <c:v>250</c:v>
                </c:pt>
                <c:pt idx="28">
                  <c:v>225</c:v>
                </c:pt>
                <c:pt idx="29">
                  <c:v>186</c:v>
                </c:pt>
                <c:pt idx="30">
                  <c:v>130</c:v>
                </c:pt>
                <c:pt idx="31">
                  <c:v>130</c:v>
                </c:pt>
                <c:pt idx="32">
                  <c:v>236</c:v>
                </c:pt>
                <c:pt idx="33">
                  <c:v>165</c:v>
                </c:pt>
                <c:pt idx="34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6-4D1C-8E22-855BA8BA127C}"/>
            </c:ext>
          </c:extLst>
        </c:ser>
        <c:ser>
          <c:idx val="2"/>
          <c:order val="2"/>
          <c:tx>
            <c:strRef>
              <c:f>'Naive method'!$D$1</c:f>
              <c:strCache>
                <c:ptCount val="1"/>
                <c:pt idx="0">
                  <c:v>Future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'Naive method'!$D$2:$D$109</c:f>
              <c:numCache>
                <c:formatCode>General</c:formatCode>
                <c:ptCount val="39"/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6-4D1C-8E22-855BA8BA1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777632"/>
        <c:axId val="1222778048"/>
      </c:lineChart>
      <c:catAx>
        <c:axId val="12227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22778048"/>
        <c:crosses val="autoZero"/>
        <c:auto val="1"/>
        <c:lblAlgn val="ctr"/>
        <c:lblOffset val="100"/>
        <c:noMultiLvlLbl val="0"/>
      </c:catAx>
      <c:valAx>
        <c:axId val="12227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227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average'!$B$2:$B$109</c:f>
              <c:numCache>
                <c:formatCode>General</c:formatCode>
                <c:ptCount val="39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130</c:v>
                </c:pt>
                <c:pt idx="31">
                  <c:v>236</c:v>
                </c:pt>
                <c:pt idx="32">
                  <c:v>165</c:v>
                </c:pt>
                <c:pt idx="33">
                  <c:v>190</c:v>
                </c:pt>
                <c:pt idx="3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5-4A57-827D-0558CB009112}"/>
            </c:ext>
          </c:extLst>
        </c:ser>
        <c:ser>
          <c:idx val="1"/>
          <c:order val="1"/>
          <c:tx>
            <c:strRef>
              <c:f>'Total average'!$C$1</c:f>
              <c:strCache>
                <c:ptCount val="1"/>
                <c:pt idx="0">
                  <c:v>Historical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average'!$C$2:$C$109</c:f>
              <c:numCache>
                <c:formatCode>0</c:formatCode>
                <c:ptCount val="39"/>
                <c:pt idx="1">
                  <c:v>152</c:v>
                </c:pt>
                <c:pt idx="2">
                  <c:v>172</c:v>
                </c:pt>
                <c:pt idx="3">
                  <c:v>171.33333333333334</c:v>
                </c:pt>
                <c:pt idx="4">
                  <c:v>164</c:v>
                </c:pt>
                <c:pt idx="5">
                  <c:v>159.80000000000001</c:v>
                </c:pt>
                <c:pt idx="6">
                  <c:v>156.66666666666666</c:v>
                </c:pt>
                <c:pt idx="7">
                  <c:v>155.28571428571428</c:v>
                </c:pt>
                <c:pt idx="8">
                  <c:v>157</c:v>
                </c:pt>
                <c:pt idx="9">
                  <c:v>164.22222222222223</c:v>
                </c:pt>
                <c:pt idx="10">
                  <c:v>172</c:v>
                </c:pt>
                <c:pt idx="11">
                  <c:v>173.90909090909091</c:v>
                </c:pt>
                <c:pt idx="12">
                  <c:v>176.5</c:v>
                </c:pt>
                <c:pt idx="13">
                  <c:v>181.46153846153845</c:v>
                </c:pt>
                <c:pt idx="14">
                  <c:v>182.28571428571428</c:v>
                </c:pt>
                <c:pt idx="15">
                  <c:v>189.06666666666666</c:v>
                </c:pt>
                <c:pt idx="16">
                  <c:v>191.5625</c:v>
                </c:pt>
                <c:pt idx="17">
                  <c:v>195.64705882352942</c:v>
                </c:pt>
                <c:pt idx="18">
                  <c:v>197.55555555555554</c:v>
                </c:pt>
                <c:pt idx="19">
                  <c:v>200.15789473684211</c:v>
                </c:pt>
                <c:pt idx="20">
                  <c:v>205.3</c:v>
                </c:pt>
                <c:pt idx="21">
                  <c:v>205.38095238095238</c:v>
                </c:pt>
                <c:pt idx="22">
                  <c:v>209.5</c:v>
                </c:pt>
                <c:pt idx="23">
                  <c:v>211.60869565217391</c:v>
                </c:pt>
                <c:pt idx="24">
                  <c:v>213.125</c:v>
                </c:pt>
                <c:pt idx="25">
                  <c:v>214.68</c:v>
                </c:pt>
                <c:pt idx="26">
                  <c:v>216.03846153846155</c:v>
                </c:pt>
                <c:pt idx="27">
                  <c:v>217.2962962962963</c:v>
                </c:pt>
                <c:pt idx="28">
                  <c:v>217.57142857142858</c:v>
                </c:pt>
                <c:pt idx="29">
                  <c:v>216.48275862068965</c:v>
                </c:pt>
                <c:pt idx="30">
                  <c:v>212.11111111111111</c:v>
                </c:pt>
                <c:pt idx="31">
                  <c:v>211.29</c:v>
                </c:pt>
                <c:pt idx="32">
                  <c:v>211.53465346534654</c:v>
                </c:pt>
                <c:pt idx="33">
                  <c:v>211.07843137254903</c:v>
                </c:pt>
                <c:pt idx="34">
                  <c:v>210.873786407767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5-4A57-827D-0558CB009112}"/>
            </c:ext>
          </c:extLst>
        </c:ser>
        <c:ser>
          <c:idx val="2"/>
          <c:order val="2"/>
          <c:tx>
            <c:strRef>
              <c:f>'Total average'!$D$1</c:f>
              <c:strCache>
                <c:ptCount val="1"/>
                <c:pt idx="0">
                  <c:v>Future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'Total average'!$D$2:$D$109</c:f>
              <c:numCache>
                <c:formatCode>0</c:formatCode>
                <c:ptCount val="39"/>
                <c:pt idx="35">
                  <c:v>210.48076923076923</c:v>
                </c:pt>
                <c:pt idx="36">
                  <c:v>212.50462278106508</c:v>
                </c:pt>
                <c:pt idx="37">
                  <c:v>214.54793646165223</c:v>
                </c:pt>
                <c:pt idx="38">
                  <c:v>216.61089738916814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5-4A57-827D-0558CB009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08432"/>
        <c:axId val="1616713008"/>
      </c:lineChart>
      <c:catAx>
        <c:axId val="161670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6713008"/>
        <c:crosses val="autoZero"/>
        <c:auto val="1"/>
        <c:lblAlgn val="ctr"/>
        <c:lblOffset val="100"/>
        <c:noMultiLvlLbl val="0"/>
      </c:catAx>
      <c:valAx>
        <c:axId val="16167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670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(N=3)'!$B$1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(N=3)'!$B$2:$B$105</c:f>
              <c:numCache>
                <c:formatCode>General</c:formatCode>
                <c:ptCount val="35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130</c:v>
                </c:pt>
                <c:pt idx="31">
                  <c:v>236</c:v>
                </c:pt>
                <c:pt idx="32">
                  <c:v>165</c:v>
                </c:pt>
                <c:pt idx="33">
                  <c:v>190</c:v>
                </c:pt>
                <c:pt idx="3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C-4291-B5E9-B02F607743F6}"/>
            </c:ext>
          </c:extLst>
        </c:ser>
        <c:ser>
          <c:idx val="1"/>
          <c:order val="1"/>
          <c:tx>
            <c:strRef>
              <c:f>'Moving average (N=3)'!$D$1</c:f>
              <c:strCache>
                <c:ptCount val="1"/>
                <c:pt idx="0">
                  <c:v>Historical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(N=3)'!$D$2:$D$105</c:f>
              <c:numCache>
                <c:formatCode>General</c:formatCode>
                <c:ptCount val="35"/>
                <c:pt idx="3" formatCode="0">
                  <c:v>171.33333333333334</c:v>
                </c:pt>
                <c:pt idx="4" formatCode="0">
                  <c:v>168</c:v>
                </c:pt>
                <c:pt idx="5" formatCode="0">
                  <c:v>151.66666666666666</c:v>
                </c:pt>
                <c:pt idx="6" formatCode="0">
                  <c:v>142</c:v>
                </c:pt>
                <c:pt idx="7" formatCode="0">
                  <c:v>143.66666666666666</c:v>
                </c:pt>
                <c:pt idx="8" formatCode="0">
                  <c:v>152.33333333333334</c:v>
                </c:pt>
                <c:pt idx="9" formatCode="0">
                  <c:v>179.33333333333334</c:v>
                </c:pt>
                <c:pt idx="10" formatCode="0">
                  <c:v>211</c:v>
                </c:pt>
                <c:pt idx="11" formatCode="0">
                  <c:v>219</c:v>
                </c:pt>
                <c:pt idx="12" formatCode="0">
                  <c:v>213.33333333333334</c:v>
                </c:pt>
                <c:pt idx="13" formatCode="0">
                  <c:v>213</c:v>
                </c:pt>
                <c:pt idx="14" formatCode="0">
                  <c:v>213</c:v>
                </c:pt>
                <c:pt idx="15" formatCode="0">
                  <c:v>239.33333333333334</c:v>
                </c:pt>
                <c:pt idx="16" formatCode="0">
                  <c:v>235.33333333333334</c:v>
                </c:pt>
                <c:pt idx="17" formatCode="0">
                  <c:v>258</c:v>
                </c:pt>
                <c:pt idx="18" formatCode="0">
                  <c:v>240</c:v>
                </c:pt>
                <c:pt idx="19" formatCode="0">
                  <c:v>246</c:v>
                </c:pt>
                <c:pt idx="20" formatCode="0">
                  <c:v>260</c:v>
                </c:pt>
                <c:pt idx="21" formatCode="0">
                  <c:v>252.33333333333334</c:v>
                </c:pt>
                <c:pt idx="22" formatCode="0">
                  <c:v>268.66666666666669</c:v>
                </c:pt>
                <c:pt idx="23" formatCode="0">
                  <c:v>253.66666666666666</c:v>
                </c:pt>
                <c:pt idx="24" formatCode="0">
                  <c:v>267.33333333333331</c:v>
                </c:pt>
                <c:pt idx="25" formatCode="0">
                  <c:v>252.66666666666666</c:v>
                </c:pt>
                <c:pt idx="26" formatCode="0">
                  <c:v>250</c:v>
                </c:pt>
                <c:pt idx="27" formatCode="0">
                  <c:v>250.66666666666666</c:v>
                </c:pt>
                <c:pt idx="28" formatCode="0">
                  <c:v>241.66666666666666</c:v>
                </c:pt>
                <c:pt idx="29" formatCode="0">
                  <c:v>220.33333333333334</c:v>
                </c:pt>
                <c:pt idx="30" formatCode="0">
                  <c:v>150.33333333333334</c:v>
                </c:pt>
                <c:pt idx="31" formatCode="0">
                  <c:v>122</c:v>
                </c:pt>
                <c:pt idx="32" formatCode="0">
                  <c:v>165.33333333333334</c:v>
                </c:pt>
                <c:pt idx="33" formatCode="0">
                  <c:v>177</c:v>
                </c:pt>
                <c:pt idx="34" formatCode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C-4291-B5E9-B02F607743F6}"/>
            </c:ext>
          </c:extLst>
        </c:ser>
        <c:ser>
          <c:idx val="2"/>
          <c:order val="2"/>
          <c:tx>
            <c:strRef>
              <c:f>'Moving average (N=3)'!$E$1</c:f>
              <c:strCache>
                <c:ptCount val="1"/>
                <c:pt idx="0">
                  <c:v>Future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(N=3)'!$E$2:$E$109</c:f>
              <c:numCache>
                <c:formatCode>General</c:formatCode>
                <c:ptCount val="39"/>
                <c:pt idx="35" formatCode="0">
                  <c:v>175</c:v>
                </c:pt>
                <c:pt idx="36" formatCode="0">
                  <c:v>178.33333333333334</c:v>
                </c:pt>
                <c:pt idx="37" formatCode="0">
                  <c:v>174.44444444444446</c:v>
                </c:pt>
                <c:pt idx="38" formatCode="0">
                  <c:v>175.92592592592595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C-4291-B5E9-B02F6077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705664"/>
        <c:axId val="860707744"/>
      </c:lineChart>
      <c:catAx>
        <c:axId val="86070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0707744"/>
        <c:crosses val="autoZero"/>
        <c:auto val="1"/>
        <c:lblAlgn val="ctr"/>
        <c:lblOffset val="100"/>
        <c:noMultiLvlLbl val="0"/>
      </c:catAx>
      <c:valAx>
        <c:axId val="8607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6070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(Adaptive)'!$B$1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(Adaptive)'!$B$2:$B$105</c:f>
              <c:numCache>
                <c:formatCode>General</c:formatCode>
                <c:ptCount val="35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130</c:v>
                </c:pt>
                <c:pt idx="31">
                  <c:v>236</c:v>
                </c:pt>
                <c:pt idx="32">
                  <c:v>165</c:v>
                </c:pt>
                <c:pt idx="33">
                  <c:v>190</c:v>
                </c:pt>
                <c:pt idx="3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0-4E55-905C-E8A7D7E0CCF6}"/>
            </c:ext>
          </c:extLst>
        </c:ser>
        <c:ser>
          <c:idx val="1"/>
          <c:order val="1"/>
          <c:tx>
            <c:strRef>
              <c:f>'Moving average (Adaptive)'!$D$1</c:f>
              <c:strCache>
                <c:ptCount val="1"/>
                <c:pt idx="0">
                  <c:v>Historical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(Adaptive)'!$D$2:$D$105</c:f>
              <c:numCache>
                <c:formatCode>General</c:formatCode>
                <c:ptCount val="35"/>
                <c:pt idx="1">
                  <c:v>#N/A</c:v>
                </c:pt>
                <c:pt idx="2" formatCode="0">
                  <c:v>#N/A</c:v>
                </c:pt>
                <c:pt idx="3" formatCode="0">
                  <c:v>#N/A</c:v>
                </c:pt>
                <c:pt idx="4" formatCode="0">
                  <c:v>#N/A</c:v>
                </c:pt>
                <c:pt idx="5" formatCode="0">
                  <c:v>159.80000000000001</c:v>
                </c:pt>
                <c:pt idx="6" formatCode="0">
                  <c:v>157.6</c:v>
                </c:pt>
                <c:pt idx="7" formatCode="0">
                  <c:v>148.6</c:v>
                </c:pt>
                <c:pt idx="8" formatCode="0">
                  <c:v>148.4</c:v>
                </c:pt>
                <c:pt idx="9" formatCode="0">
                  <c:v>164.4</c:v>
                </c:pt>
                <c:pt idx="10" formatCode="0">
                  <c:v>184.2</c:v>
                </c:pt>
                <c:pt idx="11" formatCode="0">
                  <c:v>194.6</c:v>
                </c:pt>
                <c:pt idx="12" formatCode="0">
                  <c:v>206.2</c:v>
                </c:pt>
                <c:pt idx="13" formatCode="0">
                  <c:v>220.6</c:v>
                </c:pt>
                <c:pt idx="14" formatCode="0">
                  <c:v>214.8</c:v>
                </c:pt>
                <c:pt idx="15" formatCode="0">
                  <c:v>223.2</c:v>
                </c:pt>
                <c:pt idx="16" formatCode="0">
                  <c:v>230.4</c:v>
                </c:pt>
                <c:pt idx="17" formatCode="0">
                  <c:v>241.6</c:v>
                </c:pt>
                <c:pt idx="18" formatCode="0">
                  <c:v>239.4</c:v>
                </c:pt>
                <c:pt idx="19" formatCode="0">
                  <c:v>250.2</c:v>
                </c:pt>
                <c:pt idx="20" formatCode="0">
                  <c:v>254</c:v>
                </c:pt>
                <c:pt idx="21" formatCode="0">
                  <c:v>249.6</c:v>
                </c:pt>
                <c:pt idx="22" formatCode="0">
                  <c:v>256.60000000000002</c:v>
                </c:pt>
                <c:pt idx="23" formatCode="0">
                  <c:v>262.2</c:v>
                </c:pt>
                <c:pt idx="24" formatCode="0">
                  <c:v>262.39999999999998</c:v>
                </c:pt>
                <c:pt idx="25" formatCode="0">
                  <c:v>252.2</c:v>
                </c:pt>
                <c:pt idx="26" formatCode="0">
                  <c:v>260.8</c:v>
                </c:pt>
                <c:pt idx="27" formatCode="0">
                  <c:v>251.6</c:v>
                </c:pt>
                <c:pt idx="28" formatCode="0">
                  <c:v>245</c:v>
                </c:pt>
                <c:pt idx="29" formatCode="0">
                  <c:v>232.6</c:v>
                </c:pt>
                <c:pt idx="30" formatCode="0">
                  <c:v>166.2</c:v>
                </c:pt>
                <c:pt idx="31" formatCode="0">
                  <c:v>157.19999999999999</c:v>
                </c:pt>
                <c:pt idx="32" formatCode="0">
                  <c:v>163.4</c:v>
                </c:pt>
                <c:pt idx="33" formatCode="0">
                  <c:v>153.4</c:v>
                </c:pt>
                <c:pt idx="34" formatCode="0">
                  <c:v>170.2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F0-4E55-905C-E8A7D7E0C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060944"/>
        <c:axId val="1654074256"/>
      </c:lineChart>
      <c:catAx>
        <c:axId val="165406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074256"/>
        <c:crosses val="autoZero"/>
        <c:auto val="1"/>
        <c:lblAlgn val="ctr"/>
        <c:lblOffset val="100"/>
        <c:noMultiLvlLbl val="0"/>
      </c:catAx>
      <c:valAx>
        <c:axId val="16540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0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= 0.4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Exponential smoothing'!$B$1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'Simple Exponential smoothing'!$B$2:$B$105</c:f>
              <c:numCache>
                <c:formatCode>General</c:formatCode>
                <c:ptCount val="35"/>
                <c:pt idx="0">
                  <c:v>152</c:v>
                </c:pt>
                <c:pt idx="1">
                  <c:v>192</c:v>
                </c:pt>
                <c:pt idx="2">
                  <c:v>170</c:v>
                </c:pt>
                <c:pt idx="3">
                  <c:v>142</c:v>
                </c:pt>
                <c:pt idx="4">
                  <c:v>143</c:v>
                </c:pt>
                <c:pt idx="5">
                  <c:v>141</c:v>
                </c:pt>
                <c:pt idx="6">
                  <c:v>147</c:v>
                </c:pt>
                <c:pt idx="7">
                  <c:v>169</c:v>
                </c:pt>
                <c:pt idx="8">
                  <c:v>222</c:v>
                </c:pt>
                <c:pt idx="9">
                  <c:v>242</c:v>
                </c:pt>
                <c:pt idx="10">
                  <c:v>193</c:v>
                </c:pt>
                <c:pt idx="11">
                  <c:v>205</c:v>
                </c:pt>
                <c:pt idx="12">
                  <c:v>241</c:v>
                </c:pt>
                <c:pt idx="13">
                  <c:v>193</c:v>
                </c:pt>
                <c:pt idx="14">
                  <c:v>284</c:v>
                </c:pt>
                <c:pt idx="15">
                  <c:v>229</c:v>
                </c:pt>
                <c:pt idx="16">
                  <c:v>261</c:v>
                </c:pt>
                <c:pt idx="17">
                  <c:v>230</c:v>
                </c:pt>
                <c:pt idx="18">
                  <c:v>247</c:v>
                </c:pt>
                <c:pt idx="19">
                  <c:v>303</c:v>
                </c:pt>
                <c:pt idx="20">
                  <c:v>207</c:v>
                </c:pt>
                <c:pt idx="21">
                  <c:v>296</c:v>
                </c:pt>
                <c:pt idx="22">
                  <c:v>258</c:v>
                </c:pt>
                <c:pt idx="23">
                  <c:v>248</c:v>
                </c:pt>
                <c:pt idx="24">
                  <c:v>252</c:v>
                </c:pt>
                <c:pt idx="25">
                  <c:v>250</c:v>
                </c:pt>
                <c:pt idx="26">
                  <c:v>250</c:v>
                </c:pt>
                <c:pt idx="27">
                  <c:v>225</c:v>
                </c:pt>
                <c:pt idx="28">
                  <c:v>186</c:v>
                </c:pt>
                <c:pt idx="29">
                  <c:v>202</c:v>
                </c:pt>
                <c:pt idx="30">
                  <c:v>130</c:v>
                </c:pt>
                <c:pt idx="31">
                  <c:v>236</c:v>
                </c:pt>
                <c:pt idx="32">
                  <c:v>165</c:v>
                </c:pt>
                <c:pt idx="33">
                  <c:v>190</c:v>
                </c:pt>
                <c:pt idx="3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8-42F8-92C1-6F3712959975}"/>
            </c:ext>
          </c:extLst>
        </c:ser>
        <c:ser>
          <c:idx val="1"/>
          <c:order val="1"/>
          <c:tx>
            <c:strRef>
              <c:f>'Simple Exponential smoothing'!$D$1</c:f>
              <c:strCache>
                <c:ptCount val="1"/>
                <c:pt idx="0">
                  <c:v>Historical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'Simple Exponential smoothing'!$D$2:$D$105</c:f>
              <c:numCache>
                <c:formatCode>General</c:formatCode>
                <c:ptCount val="35"/>
                <c:pt idx="3" formatCode="0">
                  <c:v>171.33333333333334</c:v>
                </c:pt>
                <c:pt idx="4" formatCode="0">
                  <c:v>159.6</c:v>
                </c:pt>
                <c:pt idx="5" formatCode="0">
                  <c:v>152.95999999999998</c:v>
                </c:pt>
                <c:pt idx="6" formatCode="0">
                  <c:v>148.17599999999999</c:v>
                </c:pt>
                <c:pt idx="7" formatCode="0">
                  <c:v>147.7056</c:v>
                </c:pt>
                <c:pt idx="8" formatCode="0">
                  <c:v>156.22336000000001</c:v>
                </c:pt>
                <c:pt idx="9" formatCode="0">
                  <c:v>182.53401600000001</c:v>
                </c:pt>
                <c:pt idx="10" formatCode="0">
                  <c:v>206.3204096</c:v>
                </c:pt>
                <c:pt idx="11" formatCode="0">
                  <c:v>200.99224576</c:v>
                </c:pt>
                <c:pt idx="12" formatCode="0">
                  <c:v>202.59534745600001</c:v>
                </c:pt>
                <c:pt idx="13" formatCode="0">
                  <c:v>217.95720847360002</c:v>
                </c:pt>
                <c:pt idx="14" formatCode="0">
                  <c:v>207.97432508416</c:v>
                </c:pt>
                <c:pt idx="15" formatCode="0">
                  <c:v>238.38459505049599</c:v>
                </c:pt>
                <c:pt idx="16" formatCode="0">
                  <c:v>234.63075703029762</c:v>
                </c:pt>
                <c:pt idx="17" formatCode="0">
                  <c:v>245.17845421817856</c:v>
                </c:pt>
                <c:pt idx="18" formatCode="0">
                  <c:v>239.10707253090712</c:v>
                </c:pt>
                <c:pt idx="19" formatCode="0">
                  <c:v>242.26424351854428</c:v>
                </c:pt>
                <c:pt idx="20" formatCode="0">
                  <c:v>266.55854611112659</c:v>
                </c:pt>
                <c:pt idx="21" formatCode="0">
                  <c:v>242.73512766667596</c:v>
                </c:pt>
                <c:pt idx="22" formatCode="0">
                  <c:v>264.04107660000557</c:v>
                </c:pt>
                <c:pt idx="23" formatCode="0">
                  <c:v>261.62464596000336</c:v>
                </c:pt>
                <c:pt idx="24" formatCode="0">
                  <c:v>256.17478757600202</c:v>
                </c:pt>
                <c:pt idx="25" formatCode="0">
                  <c:v>254.50487254560122</c:v>
                </c:pt>
                <c:pt idx="26" formatCode="0">
                  <c:v>252.70292352736072</c:v>
                </c:pt>
                <c:pt idx="27" formatCode="0">
                  <c:v>251.62175411641644</c:v>
                </c:pt>
                <c:pt idx="28" formatCode="0">
                  <c:v>240.97305246984985</c:v>
                </c:pt>
                <c:pt idx="29" formatCode="0">
                  <c:v>218.9838314819099</c:v>
                </c:pt>
                <c:pt idx="30" formatCode="0">
                  <c:v>150.81842183275421</c:v>
                </c:pt>
                <c:pt idx="31" formatCode="0">
                  <c:v>142.4910530996525</c:v>
                </c:pt>
                <c:pt idx="32" formatCode="0">
                  <c:v>179.8946318597915</c:v>
                </c:pt>
                <c:pt idx="33" formatCode="0">
                  <c:v>173.93677911587491</c:v>
                </c:pt>
                <c:pt idx="34" formatCode="0">
                  <c:v>180.36206746952496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8-42F8-92C1-6F3712959975}"/>
            </c:ext>
          </c:extLst>
        </c:ser>
        <c:ser>
          <c:idx val="2"/>
          <c:order val="2"/>
          <c:tx>
            <c:strRef>
              <c:f>'Simple Exponential smoothing'!$E$1</c:f>
              <c:strCache>
                <c:ptCount val="1"/>
                <c:pt idx="0">
                  <c:v>Future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'Simple Exponential smoothing'!$E$2:$E$109</c:f>
              <c:numCache>
                <c:formatCode>General</c:formatCode>
                <c:ptCount val="39"/>
                <c:pt idx="35" formatCode="0">
                  <c:v>176.21724048171495</c:v>
                </c:pt>
                <c:pt idx="36" formatCode="0">
                  <c:v>176.21724048171495</c:v>
                </c:pt>
                <c:pt idx="37" formatCode="0">
                  <c:v>176.21724048171495</c:v>
                </c:pt>
                <c:pt idx="38" formatCode="0">
                  <c:v>176.21724048171495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8-42F8-92C1-6F371295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084128"/>
        <c:axId val="1391084960"/>
      </c:lineChart>
      <c:catAx>
        <c:axId val="13910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91084960"/>
        <c:crosses val="autoZero"/>
        <c:auto val="1"/>
        <c:lblAlgn val="ctr"/>
        <c:lblOffset val="100"/>
        <c:noMultiLvlLbl val="0"/>
      </c:catAx>
      <c:valAx>
        <c:axId val="13910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910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4</xdr:row>
      <xdr:rowOff>76200</xdr:rowOff>
    </xdr:from>
    <xdr:to>
      <xdr:col>18</xdr:col>
      <xdr:colOff>142875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A49ACF-3F21-4616-B0F6-9784AAB0A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66675</xdr:rowOff>
    </xdr:from>
    <xdr:to>
      <xdr:col>24</xdr:col>
      <xdr:colOff>190500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DC051-601C-48A2-9F69-43DAD24D9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114300</xdr:colOff>
      <xdr:row>105</xdr:row>
      <xdr:rowOff>171450</xdr:rowOff>
    </xdr:from>
    <xdr:to>
      <xdr:col>3</xdr:col>
      <xdr:colOff>404784</xdr:colOff>
      <xdr:row>108</xdr:row>
      <xdr:rowOff>59484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41EE78-2590-4308-8C23-9B07CB1EBA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7303"/>
        <a:stretch/>
      </xdr:blipFill>
      <xdr:spPr>
        <a:xfrm>
          <a:off x="942975" y="20183475"/>
          <a:ext cx="1547784" cy="5547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2</xdr:row>
      <xdr:rowOff>95250</xdr:rowOff>
    </xdr:from>
    <xdr:to>
      <xdr:col>25</xdr:col>
      <xdr:colOff>85725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3050DB-4CC1-4AB2-A20A-496AB3DE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1293494</xdr:colOff>
      <xdr:row>10</xdr:row>
      <xdr:rowOff>116205</xdr:rowOff>
    </xdr:from>
    <xdr:to>
      <xdr:col>4</xdr:col>
      <xdr:colOff>1046445</xdr:colOff>
      <xdr:row>13</xdr:row>
      <xdr:rowOff>110919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B03A3-E7BC-427D-97E4-9A6A504AB1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901"/>
        <a:stretch/>
      </xdr:blipFill>
      <xdr:spPr>
        <a:xfrm>
          <a:off x="2141219" y="1945005"/>
          <a:ext cx="2155156" cy="537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331304</xdr:colOff>
      <xdr:row>2</xdr:row>
      <xdr:rowOff>110986</xdr:rowOff>
    </xdr:from>
    <xdr:to>
      <xdr:col>21</xdr:col>
      <xdr:colOff>612912</xdr:colOff>
      <xdr:row>21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A7D3EE-9960-46B6-B47C-2C81DD3AA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385474</xdr:colOff>
      <xdr:row>15</xdr:row>
      <xdr:rowOff>70071</xdr:rowOff>
    </xdr:from>
    <xdr:to>
      <xdr:col>5</xdr:col>
      <xdr:colOff>1771842</xdr:colOff>
      <xdr:row>18</xdr:row>
      <xdr:rowOff>53356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6191F-7616-4DC2-A342-95D47DFBB0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412"/>
        <a:stretch/>
      </xdr:blipFill>
      <xdr:spPr>
        <a:xfrm>
          <a:off x="2928235" y="2819897"/>
          <a:ext cx="2472052" cy="52993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</xdr:row>
      <xdr:rowOff>104775</xdr:rowOff>
    </xdr:from>
    <xdr:to>
      <xdr:col>24</xdr:col>
      <xdr:colOff>323850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6EDA06-E413-46CA-862A-E2C8C6F1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312420</xdr:colOff>
      <xdr:row>15</xdr:row>
      <xdr:rowOff>64770</xdr:rowOff>
    </xdr:from>
    <xdr:to>
      <xdr:col>5</xdr:col>
      <xdr:colOff>1694647</xdr:colOff>
      <xdr:row>18</xdr:row>
      <xdr:rowOff>49959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E86BBA7-31BA-4A04-861D-4EB6517E36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412"/>
        <a:stretch/>
      </xdr:blipFill>
      <xdr:spPr>
        <a:xfrm>
          <a:off x="2979420" y="2798445"/>
          <a:ext cx="2477602" cy="5281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247649</xdr:colOff>
      <xdr:row>7</xdr:row>
      <xdr:rowOff>104775</xdr:rowOff>
    </xdr:from>
    <xdr:to>
      <xdr:col>25</xdr:col>
      <xdr:colOff>123824</xdr:colOff>
      <xdr:row>30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9BEC7-3254-49D1-9145-BC16E3BC6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209551</xdr:colOff>
      <xdr:row>11</xdr:row>
      <xdr:rowOff>38101</xdr:rowOff>
    </xdr:from>
    <xdr:to>
      <xdr:col>5</xdr:col>
      <xdr:colOff>1234441</xdr:colOff>
      <xdr:row>13</xdr:row>
      <xdr:rowOff>54196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99A206-436A-41AA-8120-7276BD7A85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451"/>
        <a:stretch/>
      </xdr:blipFill>
      <xdr:spPr>
        <a:xfrm>
          <a:off x="2695576" y="2143126"/>
          <a:ext cx="2095500" cy="393285"/>
        </a:xfrm>
        <a:prstGeom prst="rect">
          <a:avLst/>
        </a:prstGeom>
      </xdr:spPr>
    </xdr:pic>
    <xdr:clientData/>
  </xdr:twoCellAnchor>
  <xdr:twoCellAnchor editAs="oneCell">
    <xdr:from>
      <xdr:col>2</xdr:col>
      <xdr:colOff>257175</xdr:colOff>
      <xdr:row>105</xdr:row>
      <xdr:rowOff>180975</xdr:rowOff>
    </xdr:from>
    <xdr:to>
      <xdr:col>4</xdr:col>
      <xdr:colOff>58837</xdr:colOff>
      <xdr:row>108</xdr:row>
      <xdr:rowOff>124636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46A458-F67C-4234-8861-9C657D2F8B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2753"/>
        <a:stretch/>
      </xdr:blipFill>
      <xdr:spPr>
        <a:xfrm>
          <a:off x="1085850" y="7048500"/>
          <a:ext cx="1455202" cy="5608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9"/>
  <sheetViews>
    <sheetView workbookViewId="0">
      <selection activeCell="T10" sqref="T10"/>
    </sheetView>
  </sheetViews>
  <sheetFormatPr defaultRowHeight="14.4" x14ac:dyDescent="0.3"/>
  <cols>
    <col min="1" max="1" width="11.33203125" style="3" customWidth="1"/>
    <col min="2" max="2" width="9.109375" style="3"/>
    <col min="22" max="22" width="27.88671875" bestFit="1" customWidth="1"/>
    <col min="23" max="23" width="10.5546875" bestFit="1" customWidth="1"/>
    <col min="24" max="25" width="9.33203125" bestFit="1" customWidth="1"/>
  </cols>
  <sheetData>
    <row r="1" spans="1:25" x14ac:dyDescent="0.3">
      <c r="A1" s="1" t="s">
        <v>0</v>
      </c>
      <c r="B1" s="2" t="s">
        <v>1</v>
      </c>
    </row>
    <row r="2" spans="1:25" x14ac:dyDescent="0.3">
      <c r="A2" s="1">
        <v>1</v>
      </c>
      <c r="B2">
        <v>152</v>
      </c>
    </row>
    <row r="3" spans="1:25" x14ac:dyDescent="0.3">
      <c r="A3" s="1">
        <v>2</v>
      </c>
      <c r="B3">
        <v>192</v>
      </c>
    </row>
    <row r="4" spans="1:25" x14ac:dyDescent="0.3">
      <c r="A4" s="1">
        <v>3</v>
      </c>
      <c r="B4">
        <v>170</v>
      </c>
    </row>
    <row r="5" spans="1:25" x14ac:dyDescent="0.3">
      <c r="A5" s="1">
        <v>4</v>
      </c>
      <c r="B5">
        <v>142</v>
      </c>
    </row>
    <row r="6" spans="1:25" x14ac:dyDescent="0.3">
      <c r="A6" s="1">
        <v>5</v>
      </c>
      <c r="B6">
        <v>143</v>
      </c>
    </row>
    <row r="7" spans="1:25" x14ac:dyDescent="0.3">
      <c r="A7" s="1">
        <v>6</v>
      </c>
      <c r="B7">
        <v>141</v>
      </c>
    </row>
    <row r="8" spans="1:25" x14ac:dyDescent="0.3">
      <c r="A8" s="1">
        <v>7</v>
      </c>
      <c r="B8">
        <v>147</v>
      </c>
    </row>
    <row r="9" spans="1:25" ht="18" x14ac:dyDescent="0.35">
      <c r="A9" s="1">
        <v>8</v>
      </c>
      <c r="B9">
        <v>169</v>
      </c>
      <c r="W9" s="22" t="s">
        <v>2</v>
      </c>
      <c r="X9" s="22" t="s">
        <v>3</v>
      </c>
      <c r="Y9" s="22" t="s">
        <v>4</v>
      </c>
    </row>
    <row r="10" spans="1:25" ht="18" x14ac:dyDescent="0.35">
      <c r="A10" s="1">
        <v>9</v>
      </c>
      <c r="B10">
        <v>222</v>
      </c>
      <c r="V10" s="22" t="s">
        <v>5</v>
      </c>
      <c r="W10" s="29">
        <f>'Naive method'!G108</f>
        <v>1785.1262135922329</v>
      </c>
      <c r="X10" s="29">
        <f>'Naive method'!H108</f>
        <v>33.28155339805825</v>
      </c>
      <c r="Y10" s="21">
        <f>'Naive method'!I108</f>
        <v>0.16333214910044874</v>
      </c>
    </row>
    <row r="11" spans="1:25" ht="18" x14ac:dyDescent="0.35">
      <c r="A11" s="1">
        <v>10</v>
      </c>
      <c r="B11">
        <v>242</v>
      </c>
      <c r="V11" s="22" t="s">
        <v>6</v>
      </c>
      <c r="W11" s="29">
        <f>'Total average'!G108</f>
        <v>1708.6837891613288</v>
      </c>
      <c r="X11" s="29">
        <f>'Total average'!H108</f>
        <v>32.584447574146203</v>
      </c>
      <c r="Y11" s="21">
        <f>'Total average'!I108</f>
        <v>0.16512893121914585</v>
      </c>
    </row>
    <row r="12" spans="1:25" ht="18" x14ac:dyDescent="0.35">
      <c r="A12" s="1">
        <v>11</v>
      </c>
      <c r="B12">
        <v>193</v>
      </c>
      <c r="V12" s="22" t="s">
        <v>7</v>
      </c>
      <c r="W12" s="29">
        <f ca="1">'Moving average (Adaptive)'!H108</f>
        <v>1224.8266666666673</v>
      </c>
      <c r="X12" s="29">
        <f ca="1">'Moving average (Adaptive)'!I108</f>
        <v>27.523232323232325</v>
      </c>
      <c r="Y12" s="21">
        <f ca="1">'Moving average (Adaptive)'!J108</f>
        <v>0.13872535422294927</v>
      </c>
    </row>
    <row r="13" spans="1:25" ht="18" x14ac:dyDescent="0.35">
      <c r="A13" s="1">
        <v>12</v>
      </c>
      <c r="B13">
        <v>205</v>
      </c>
      <c r="V13" s="22" t="s">
        <v>8</v>
      </c>
      <c r="W13" s="29">
        <f>'Simple Exponential smoothing'!H108</f>
        <v>1220.0236229944544</v>
      </c>
      <c r="X13" s="29">
        <f>'Simple Exponential smoothing'!I108</f>
        <v>26.841883662884797</v>
      </c>
      <c r="Y13" s="21">
        <f>'Simple Exponential smoothing'!J108</f>
        <v>0.13445888007512696</v>
      </c>
    </row>
    <row r="14" spans="1:25" x14ac:dyDescent="0.3">
      <c r="A14" s="1">
        <v>13</v>
      </c>
      <c r="B14">
        <v>241</v>
      </c>
      <c r="Y14" s="4"/>
    </row>
    <row r="15" spans="1:25" x14ac:dyDescent="0.3">
      <c r="A15" s="1">
        <v>14</v>
      </c>
      <c r="B15">
        <v>193</v>
      </c>
    </row>
    <row r="16" spans="1:25" x14ac:dyDescent="0.3">
      <c r="A16" s="1">
        <v>15</v>
      </c>
      <c r="B16">
        <v>284</v>
      </c>
    </row>
    <row r="17" spans="1:2" x14ac:dyDescent="0.3">
      <c r="A17" s="1">
        <v>16</v>
      </c>
      <c r="B17">
        <v>229</v>
      </c>
    </row>
    <row r="18" spans="1:2" x14ac:dyDescent="0.3">
      <c r="A18" s="1">
        <v>17</v>
      </c>
      <c r="B18">
        <v>261</v>
      </c>
    </row>
    <row r="19" spans="1:2" x14ac:dyDescent="0.3">
      <c r="A19" s="1">
        <v>18</v>
      </c>
      <c r="B19">
        <v>230</v>
      </c>
    </row>
    <row r="20" spans="1:2" x14ac:dyDescent="0.3">
      <c r="A20" s="1">
        <v>19</v>
      </c>
      <c r="B20">
        <v>247</v>
      </c>
    </row>
    <row r="21" spans="1:2" x14ac:dyDescent="0.3">
      <c r="A21" s="1">
        <v>20</v>
      </c>
      <c r="B21">
        <v>303</v>
      </c>
    </row>
    <row r="22" spans="1:2" x14ac:dyDescent="0.3">
      <c r="A22" s="1">
        <v>21</v>
      </c>
      <c r="B22">
        <v>207</v>
      </c>
    </row>
    <row r="23" spans="1:2" x14ac:dyDescent="0.3">
      <c r="A23" s="1">
        <v>22</v>
      </c>
      <c r="B23">
        <v>296</v>
      </c>
    </row>
    <row r="24" spans="1:2" x14ac:dyDescent="0.3">
      <c r="A24" s="1">
        <v>23</v>
      </c>
      <c r="B24">
        <v>258</v>
      </c>
    </row>
    <row r="25" spans="1:2" x14ac:dyDescent="0.3">
      <c r="A25" s="1">
        <v>24</v>
      </c>
      <c r="B25">
        <v>248</v>
      </c>
    </row>
    <row r="26" spans="1:2" x14ac:dyDescent="0.3">
      <c r="A26" s="1">
        <v>25</v>
      </c>
      <c r="B26">
        <v>252</v>
      </c>
    </row>
    <row r="27" spans="1:2" x14ac:dyDescent="0.3">
      <c r="A27" s="1">
        <v>26</v>
      </c>
      <c r="B27">
        <v>250</v>
      </c>
    </row>
    <row r="28" spans="1:2" x14ac:dyDescent="0.3">
      <c r="A28" s="1">
        <v>27</v>
      </c>
      <c r="B28">
        <v>250</v>
      </c>
    </row>
    <row r="29" spans="1:2" x14ac:dyDescent="0.3">
      <c r="A29" s="1">
        <v>28</v>
      </c>
      <c r="B29">
        <v>225</v>
      </c>
    </row>
    <row r="30" spans="1:2" x14ac:dyDescent="0.3">
      <c r="A30" s="1">
        <v>29</v>
      </c>
      <c r="B30">
        <v>186</v>
      </c>
    </row>
    <row r="31" spans="1:2" x14ac:dyDescent="0.3">
      <c r="A31" s="1">
        <v>30</v>
      </c>
      <c r="B31">
        <v>202</v>
      </c>
    </row>
    <row r="32" spans="1:2" x14ac:dyDescent="0.3">
      <c r="A32" s="1">
        <v>31</v>
      </c>
      <c r="B32">
        <v>259</v>
      </c>
    </row>
    <row r="33" spans="1:2" x14ac:dyDescent="0.3">
      <c r="A33" s="1">
        <v>32</v>
      </c>
      <c r="B33">
        <v>208</v>
      </c>
    </row>
    <row r="34" spans="1:2" x14ac:dyDescent="0.3">
      <c r="A34" s="1">
        <v>33</v>
      </c>
      <c r="B34">
        <v>139</v>
      </c>
    </row>
    <row r="35" spans="1:2" x14ac:dyDescent="0.3">
      <c r="A35" s="1">
        <v>34</v>
      </c>
      <c r="B35">
        <v>185</v>
      </c>
    </row>
    <row r="36" spans="1:2" x14ac:dyDescent="0.3">
      <c r="A36" s="1">
        <v>35</v>
      </c>
      <c r="B36">
        <v>186</v>
      </c>
    </row>
    <row r="37" spans="1:2" x14ac:dyDescent="0.3">
      <c r="A37" s="1">
        <v>36</v>
      </c>
      <c r="B37">
        <v>192</v>
      </c>
    </row>
    <row r="38" spans="1:2" x14ac:dyDescent="0.3">
      <c r="A38" s="1">
        <v>37</v>
      </c>
      <c r="B38">
        <v>173</v>
      </c>
    </row>
    <row r="39" spans="1:2" x14ac:dyDescent="0.3">
      <c r="A39" s="1">
        <v>38</v>
      </c>
      <c r="B39">
        <v>211</v>
      </c>
    </row>
    <row r="40" spans="1:2" x14ac:dyDescent="0.3">
      <c r="A40" s="1">
        <v>39</v>
      </c>
      <c r="B40">
        <v>164</v>
      </c>
    </row>
    <row r="41" spans="1:2" x14ac:dyDescent="0.3">
      <c r="A41" s="1">
        <v>40</v>
      </c>
      <c r="B41">
        <v>242</v>
      </c>
    </row>
    <row r="42" spans="1:2" x14ac:dyDescent="0.3">
      <c r="A42" s="1">
        <v>41</v>
      </c>
      <c r="B42">
        <v>207</v>
      </c>
    </row>
    <row r="43" spans="1:2" x14ac:dyDescent="0.3">
      <c r="A43" s="1">
        <v>42</v>
      </c>
      <c r="B43">
        <v>202</v>
      </c>
    </row>
    <row r="44" spans="1:2" x14ac:dyDescent="0.3">
      <c r="A44" s="1">
        <v>43</v>
      </c>
      <c r="B44">
        <v>197</v>
      </c>
    </row>
    <row r="45" spans="1:2" x14ac:dyDescent="0.3">
      <c r="A45" s="1">
        <v>44</v>
      </c>
      <c r="B45">
        <v>248</v>
      </c>
    </row>
    <row r="46" spans="1:2" x14ac:dyDescent="0.3">
      <c r="A46" s="1">
        <v>45</v>
      </c>
      <c r="B46">
        <v>229</v>
      </c>
    </row>
    <row r="47" spans="1:2" x14ac:dyDescent="0.3">
      <c r="A47" s="1">
        <v>46</v>
      </c>
      <c r="B47">
        <v>221</v>
      </c>
    </row>
    <row r="48" spans="1:2" x14ac:dyDescent="0.3">
      <c r="A48" s="1">
        <v>47</v>
      </c>
      <c r="B48">
        <v>247</v>
      </c>
    </row>
    <row r="49" spans="1:2" x14ac:dyDescent="0.3">
      <c r="A49" s="1">
        <v>48</v>
      </c>
      <c r="B49">
        <v>299</v>
      </c>
    </row>
    <row r="50" spans="1:2" x14ac:dyDescent="0.3">
      <c r="A50" s="1">
        <v>49</v>
      </c>
      <c r="B50">
        <v>254</v>
      </c>
    </row>
    <row r="51" spans="1:2" x14ac:dyDescent="0.3">
      <c r="A51" s="1">
        <v>50</v>
      </c>
      <c r="B51">
        <v>263</v>
      </c>
    </row>
    <row r="52" spans="1:2" x14ac:dyDescent="0.3">
      <c r="A52" s="1">
        <v>51</v>
      </c>
      <c r="B52">
        <v>241</v>
      </c>
    </row>
    <row r="53" spans="1:2" x14ac:dyDescent="0.3">
      <c r="A53" s="1">
        <v>52</v>
      </c>
      <c r="B53">
        <v>208</v>
      </c>
    </row>
    <row r="54" spans="1:2" x14ac:dyDescent="0.3">
      <c r="A54" s="1">
        <v>53</v>
      </c>
      <c r="B54">
        <v>267</v>
      </c>
    </row>
    <row r="55" spans="1:2" x14ac:dyDescent="0.3">
      <c r="A55" s="1">
        <v>54</v>
      </c>
      <c r="B55">
        <v>198</v>
      </c>
    </row>
    <row r="56" spans="1:2" x14ac:dyDescent="0.3">
      <c r="A56" s="1">
        <v>55</v>
      </c>
      <c r="B56">
        <v>220</v>
      </c>
    </row>
    <row r="57" spans="1:2" x14ac:dyDescent="0.3">
      <c r="A57" s="1">
        <v>56</v>
      </c>
      <c r="B57">
        <v>242</v>
      </c>
    </row>
    <row r="58" spans="1:2" x14ac:dyDescent="0.3">
      <c r="A58" s="1">
        <v>57</v>
      </c>
      <c r="B58">
        <v>201</v>
      </c>
    </row>
    <row r="59" spans="1:2" x14ac:dyDescent="0.3">
      <c r="A59" s="1">
        <v>58</v>
      </c>
      <c r="B59">
        <v>230</v>
      </c>
    </row>
    <row r="60" spans="1:2" x14ac:dyDescent="0.3">
      <c r="A60" s="1">
        <v>59</v>
      </c>
      <c r="B60">
        <v>206</v>
      </c>
    </row>
    <row r="61" spans="1:2" x14ac:dyDescent="0.3">
      <c r="A61" s="1">
        <v>60</v>
      </c>
      <c r="B61">
        <v>204</v>
      </c>
    </row>
    <row r="62" spans="1:2" x14ac:dyDescent="0.3">
      <c r="A62" s="1">
        <v>61</v>
      </c>
      <c r="B62">
        <v>264</v>
      </c>
    </row>
    <row r="63" spans="1:2" x14ac:dyDescent="0.3">
      <c r="A63" s="1">
        <v>62</v>
      </c>
      <c r="B63">
        <v>240</v>
      </c>
    </row>
    <row r="64" spans="1:2" x14ac:dyDescent="0.3">
      <c r="A64" s="1">
        <v>63</v>
      </c>
      <c r="B64">
        <v>234</v>
      </c>
    </row>
    <row r="65" spans="1:2" x14ac:dyDescent="0.3">
      <c r="A65" s="1">
        <v>64</v>
      </c>
      <c r="B65">
        <v>228</v>
      </c>
    </row>
    <row r="66" spans="1:2" x14ac:dyDescent="0.3">
      <c r="A66" s="1">
        <v>65</v>
      </c>
      <c r="B66">
        <v>268</v>
      </c>
    </row>
    <row r="67" spans="1:2" x14ac:dyDescent="0.3">
      <c r="A67" s="1">
        <v>66</v>
      </c>
      <c r="B67">
        <v>270</v>
      </c>
    </row>
    <row r="68" spans="1:2" x14ac:dyDescent="0.3">
      <c r="A68" s="1">
        <v>67</v>
      </c>
      <c r="B68">
        <v>219</v>
      </c>
    </row>
    <row r="69" spans="1:2" x14ac:dyDescent="0.3">
      <c r="A69" s="1">
        <v>68</v>
      </c>
      <c r="B69">
        <v>257</v>
      </c>
    </row>
    <row r="70" spans="1:2" x14ac:dyDescent="0.3">
      <c r="A70" s="1">
        <v>69</v>
      </c>
      <c r="B70">
        <v>197</v>
      </c>
    </row>
    <row r="71" spans="1:2" x14ac:dyDescent="0.3">
      <c r="A71" s="1">
        <v>70</v>
      </c>
      <c r="B71">
        <v>209</v>
      </c>
    </row>
    <row r="72" spans="1:2" x14ac:dyDescent="0.3">
      <c r="A72" s="1">
        <v>71</v>
      </c>
      <c r="B72">
        <v>195</v>
      </c>
    </row>
    <row r="73" spans="1:2" x14ac:dyDescent="0.3">
      <c r="A73" s="1">
        <v>72</v>
      </c>
      <c r="B73">
        <v>211</v>
      </c>
    </row>
    <row r="74" spans="1:2" x14ac:dyDescent="0.3">
      <c r="A74" s="1">
        <v>73</v>
      </c>
      <c r="B74">
        <v>208</v>
      </c>
    </row>
    <row r="75" spans="1:2" x14ac:dyDescent="0.3">
      <c r="A75" s="1">
        <v>74</v>
      </c>
      <c r="B75">
        <v>236</v>
      </c>
    </row>
    <row r="76" spans="1:2" x14ac:dyDescent="0.3">
      <c r="A76" s="1">
        <v>75</v>
      </c>
      <c r="B76">
        <v>164</v>
      </c>
    </row>
    <row r="77" spans="1:2" x14ac:dyDescent="0.3">
      <c r="A77" s="1">
        <v>76</v>
      </c>
      <c r="B77">
        <v>190</v>
      </c>
    </row>
    <row r="78" spans="1:2" x14ac:dyDescent="0.3">
      <c r="A78" s="1">
        <v>77</v>
      </c>
      <c r="B78">
        <v>205</v>
      </c>
    </row>
    <row r="79" spans="1:2" x14ac:dyDescent="0.3">
      <c r="A79" s="1">
        <v>78</v>
      </c>
      <c r="B79">
        <v>227</v>
      </c>
    </row>
    <row r="80" spans="1:2" x14ac:dyDescent="0.3">
      <c r="A80" s="1">
        <v>79</v>
      </c>
      <c r="B80">
        <v>219</v>
      </c>
    </row>
    <row r="81" spans="1:2" x14ac:dyDescent="0.3">
      <c r="A81" s="1">
        <v>80</v>
      </c>
      <c r="B81">
        <v>173</v>
      </c>
    </row>
    <row r="82" spans="1:2" x14ac:dyDescent="0.3">
      <c r="A82" s="1">
        <v>81</v>
      </c>
      <c r="B82">
        <v>196</v>
      </c>
    </row>
    <row r="83" spans="1:2" x14ac:dyDescent="0.3">
      <c r="A83" s="1">
        <v>82</v>
      </c>
      <c r="B83">
        <v>245</v>
      </c>
    </row>
    <row r="84" spans="1:2" x14ac:dyDescent="0.3">
      <c r="A84" s="1">
        <v>83</v>
      </c>
      <c r="B84">
        <v>184</v>
      </c>
    </row>
    <row r="85" spans="1:2" x14ac:dyDescent="0.3">
      <c r="A85" s="1">
        <v>84</v>
      </c>
      <c r="B85">
        <v>219</v>
      </c>
    </row>
    <row r="86" spans="1:2" x14ac:dyDescent="0.3">
      <c r="A86" s="1">
        <v>85</v>
      </c>
      <c r="B86">
        <v>207</v>
      </c>
    </row>
    <row r="87" spans="1:2" x14ac:dyDescent="0.3">
      <c r="A87" s="1">
        <v>86</v>
      </c>
      <c r="B87">
        <v>184</v>
      </c>
    </row>
    <row r="88" spans="1:2" x14ac:dyDescent="0.3">
      <c r="A88" s="1">
        <v>87</v>
      </c>
      <c r="B88">
        <v>261</v>
      </c>
    </row>
    <row r="89" spans="1:2" x14ac:dyDescent="0.3">
      <c r="A89" s="1">
        <v>88</v>
      </c>
      <c r="B89">
        <v>162</v>
      </c>
    </row>
    <row r="90" spans="1:2" x14ac:dyDescent="0.3">
      <c r="A90" s="1">
        <v>89</v>
      </c>
      <c r="B90">
        <v>151</v>
      </c>
    </row>
    <row r="91" spans="1:2" x14ac:dyDescent="0.3">
      <c r="A91" s="1">
        <v>90</v>
      </c>
      <c r="B91">
        <v>137</v>
      </c>
    </row>
    <row r="92" spans="1:2" x14ac:dyDescent="0.3">
      <c r="A92" s="1">
        <v>91</v>
      </c>
      <c r="B92">
        <v>144</v>
      </c>
    </row>
    <row r="93" spans="1:2" x14ac:dyDescent="0.3">
      <c r="A93" s="1">
        <v>92</v>
      </c>
      <c r="B93">
        <v>219</v>
      </c>
    </row>
    <row r="94" spans="1:2" x14ac:dyDescent="0.3">
      <c r="A94" s="1">
        <v>93</v>
      </c>
      <c r="B94">
        <v>205</v>
      </c>
    </row>
    <row r="95" spans="1:2" x14ac:dyDescent="0.3">
      <c r="A95" s="1">
        <v>94</v>
      </c>
      <c r="B95">
        <v>217</v>
      </c>
    </row>
    <row r="96" spans="1:2" x14ac:dyDescent="0.3">
      <c r="A96" s="1">
        <v>95</v>
      </c>
      <c r="B96">
        <v>175</v>
      </c>
    </row>
    <row r="97" spans="1:2" x14ac:dyDescent="0.3">
      <c r="A97" s="1">
        <v>96</v>
      </c>
      <c r="B97">
        <v>205</v>
      </c>
    </row>
    <row r="98" spans="1:2" x14ac:dyDescent="0.3">
      <c r="A98" s="1">
        <v>97</v>
      </c>
      <c r="B98">
        <v>215</v>
      </c>
    </row>
    <row r="99" spans="1:2" x14ac:dyDescent="0.3">
      <c r="A99" s="1">
        <v>98</v>
      </c>
      <c r="B99">
        <v>106</v>
      </c>
    </row>
    <row r="100" spans="1:2" x14ac:dyDescent="0.3">
      <c r="A100" s="1">
        <v>99</v>
      </c>
      <c r="B100">
        <v>130</v>
      </c>
    </row>
    <row r="101" spans="1:2" x14ac:dyDescent="0.3">
      <c r="A101" s="1">
        <v>100</v>
      </c>
      <c r="B101">
        <v>130</v>
      </c>
    </row>
    <row r="102" spans="1:2" x14ac:dyDescent="0.3">
      <c r="A102" s="1">
        <v>101</v>
      </c>
      <c r="B102">
        <v>236</v>
      </c>
    </row>
    <row r="103" spans="1:2" x14ac:dyDescent="0.3">
      <c r="A103" s="1">
        <v>102</v>
      </c>
      <c r="B103">
        <v>165</v>
      </c>
    </row>
    <row r="104" spans="1:2" x14ac:dyDescent="0.3">
      <c r="A104" s="1">
        <v>103</v>
      </c>
      <c r="B104">
        <v>190</v>
      </c>
    </row>
    <row r="105" spans="1:2" x14ac:dyDescent="0.3">
      <c r="A105" s="1">
        <v>104</v>
      </c>
      <c r="B105">
        <v>170</v>
      </c>
    </row>
    <row r="106" spans="1:2" x14ac:dyDescent="0.3">
      <c r="A106" s="1">
        <v>105</v>
      </c>
      <c r="B106"/>
    </row>
    <row r="107" spans="1:2" x14ac:dyDescent="0.3">
      <c r="A107" s="1">
        <v>106</v>
      </c>
      <c r="B107"/>
    </row>
    <row r="108" spans="1:2" x14ac:dyDescent="0.3">
      <c r="A108" s="1">
        <v>107</v>
      </c>
      <c r="B108"/>
    </row>
    <row r="109" spans="1:2" x14ac:dyDescent="0.3">
      <c r="A109" s="1">
        <v>108</v>
      </c>
      <c r="B109"/>
    </row>
  </sheetData>
  <conditionalFormatting sqref="W10:W13">
    <cfRule type="top10" dxfId="11" priority="4" percent="1" bottom="1" rank="10"/>
  </conditionalFormatting>
  <conditionalFormatting sqref="X10:X13">
    <cfRule type="top10" dxfId="10" priority="3" percent="1" bottom="1" rank="10"/>
  </conditionalFormatting>
  <conditionalFormatting sqref="Y13">
    <cfRule type="top10" dxfId="9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13559-D39E-457B-8DB0-2BC9B9C324E1}">
  <dimension ref="A1:I109"/>
  <sheetViews>
    <sheetView zoomScaleNormal="100" workbookViewId="0">
      <selection activeCell="C105" sqref="C105"/>
    </sheetView>
  </sheetViews>
  <sheetFormatPr defaultRowHeight="14.4" x14ac:dyDescent="0.3"/>
  <cols>
    <col min="1" max="1" width="6.5546875" style="3" bestFit="1" customWidth="1"/>
    <col min="2" max="2" width="5.88671875" style="3" bestFit="1" customWidth="1"/>
    <col min="3" max="3" width="18.88671875" bestFit="1" customWidth="1"/>
    <col min="4" max="4" width="16" bestFit="1" customWidth="1"/>
    <col min="5" max="5" width="16" customWidth="1"/>
    <col min="6" max="6" width="7.33203125" bestFit="1" customWidth="1"/>
    <col min="7" max="7" width="10.5546875" bestFit="1" customWidth="1"/>
    <col min="8" max="8" width="7.6640625" bestFit="1" customWidth="1"/>
    <col min="9" max="9" width="8.33203125" bestFit="1" customWidth="1"/>
    <col min="20" max="20" width="14.5546875" customWidth="1"/>
    <col min="21" max="21" width="15.109375" customWidth="1"/>
  </cols>
  <sheetData>
    <row r="1" spans="1:9" ht="15.6" x14ac:dyDescent="0.3">
      <c r="A1" s="17" t="s">
        <v>0</v>
      </c>
      <c r="B1" s="18" t="s">
        <v>1</v>
      </c>
      <c r="C1" s="19" t="s">
        <v>9</v>
      </c>
      <c r="D1" s="19" t="s">
        <v>10</v>
      </c>
      <c r="E1" s="19"/>
      <c r="F1" s="19" t="s">
        <v>11</v>
      </c>
      <c r="G1" s="19" t="s">
        <v>12</v>
      </c>
      <c r="H1" s="19" t="s">
        <v>13</v>
      </c>
      <c r="I1" s="19" t="s">
        <v>14</v>
      </c>
    </row>
    <row r="2" spans="1:9" x14ac:dyDescent="0.3">
      <c r="A2" s="1">
        <v>1</v>
      </c>
      <c r="B2">
        <v>152</v>
      </c>
    </row>
    <row r="3" spans="1:9" x14ac:dyDescent="0.3">
      <c r="A3" s="1">
        <v>2</v>
      </c>
      <c r="B3">
        <v>192</v>
      </c>
      <c r="C3">
        <f>B2</f>
        <v>152</v>
      </c>
      <c r="F3" s="9">
        <f>B3-C3</f>
        <v>40</v>
      </c>
      <c r="G3" s="9">
        <f>F3^2</f>
        <v>1600</v>
      </c>
      <c r="H3" s="9">
        <f>ABS(F3)</f>
        <v>40</v>
      </c>
      <c r="I3" s="9">
        <f>H3/B3</f>
        <v>0.20833333333333334</v>
      </c>
    </row>
    <row r="4" spans="1:9" x14ac:dyDescent="0.3">
      <c r="A4" s="1">
        <v>3</v>
      </c>
      <c r="B4">
        <v>170</v>
      </c>
      <c r="C4">
        <f t="shared" ref="C4:C67" si="0">B3</f>
        <v>192</v>
      </c>
      <c r="F4" s="9">
        <f t="shared" ref="F4:F67" si="1">B4-C4</f>
        <v>-22</v>
      </c>
      <c r="G4" s="9">
        <f t="shared" ref="G4:G67" si="2">F4^2</f>
        <v>484</v>
      </c>
      <c r="H4" s="9">
        <f t="shared" ref="H4:H67" si="3">ABS(F4)</f>
        <v>22</v>
      </c>
      <c r="I4" s="9">
        <f t="shared" ref="I4:I67" si="4">H4/B4</f>
        <v>0.12941176470588237</v>
      </c>
    </row>
    <row r="5" spans="1:9" x14ac:dyDescent="0.3">
      <c r="A5" s="1">
        <v>4</v>
      </c>
      <c r="B5">
        <v>142</v>
      </c>
      <c r="C5">
        <f t="shared" si="0"/>
        <v>170</v>
      </c>
      <c r="F5" s="9">
        <f t="shared" si="1"/>
        <v>-28</v>
      </c>
      <c r="G5" s="9">
        <f t="shared" si="2"/>
        <v>784</v>
      </c>
      <c r="H5" s="9">
        <f t="shared" si="3"/>
        <v>28</v>
      </c>
      <c r="I5" s="9">
        <f t="shared" si="4"/>
        <v>0.19718309859154928</v>
      </c>
    </row>
    <row r="6" spans="1:9" x14ac:dyDescent="0.3">
      <c r="A6" s="1">
        <v>5</v>
      </c>
      <c r="B6">
        <v>143</v>
      </c>
      <c r="C6">
        <f t="shared" si="0"/>
        <v>142</v>
      </c>
      <c r="F6" s="9">
        <f t="shared" si="1"/>
        <v>1</v>
      </c>
      <c r="G6" s="9">
        <f t="shared" si="2"/>
        <v>1</v>
      </c>
      <c r="H6" s="9">
        <f t="shared" si="3"/>
        <v>1</v>
      </c>
      <c r="I6" s="9">
        <f t="shared" si="4"/>
        <v>6.993006993006993E-3</v>
      </c>
    </row>
    <row r="7" spans="1:9" x14ac:dyDescent="0.3">
      <c r="A7" s="1">
        <v>6</v>
      </c>
      <c r="B7">
        <v>141</v>
      </c>
      <c r="C7">
        <f t="shared" si="0"/>
        <v>143</v>
      </c>
      <c r="F7" s="9">
        <f t="shared" si="1"/>
        <v>-2</v>
      </c>
      <c r="G7" s="9">
        <f t="shared" si="2"/>
        <v>4</v>
      </c>
      <c r="H7" s="9">
        <f t="shared" si="3"/>
        <v>2</v>
      </c>
      <c r="I7" s="9">
        <f t="shared" si="4"/>
        <v>1.4184397163120567E-2</v>
      </c>
    </row>
    <row r="8" spans="1:9" x14ac:dyDescent="0.3">
      <c r="A8" s="1">
        <v>7</v>
      </c>
      <c r="B8">
        <v>147</v>
      </c>
      <c r="C8">
        <f t="shared" si="0"/>
        <v>141</v>
      </c>
      <c r="F8" s="9">
        <f t="shared" si="1"/>
        <v>6</v>
      </c>
      <c r="G8" s="9">
        <f t="shared" si="2"/>
        <v>36</v>
      </c>
      <c r="H8" s="9">
        <f t="shared" si="3"/>
        <v>6</v>
      </c>
      <c r="I8" s="9">
        <f t="shared" si="4"/>
        <v>4.0816326530612242E-2</v>
      </c>
    </row>
    <row r="9" spans="1:9" x14ac:dyDescent="0.3">
      <c r="A9" s="1">
        <v>8</v>
      </c>
      <c r="B9">
        <v>169</v>
      </c>
      <c r="C9">
        <f t="shared" si="0"/>
        <v>147</v>
      </c>
      <c r="F9" s="9">
        <f t="shared" si="1"/>
        <v>22</v>
      </c>
      <c r="G9" s="9">
        <f t="shared" si="2"/>
        <v>484</v>
      </c>
      <c r="H9" s="9">
        <f t="shared" si="3"/>
        <v>22</v>
      </c>
      <c r="I9" s="9">
        <f t="shared" si="4"/>
        <v>0.13017751479289941</v>
      </c>
    </row>
    <row r="10" spans="1:9" x14ac:dyDescent="0.3">
      <c r="A10" s="1">
        <v>9</v>
      </c>
      <c r="B10">
        <v>222</v>
      </c>
      <c r="C10">
        <f t="shared" si="0"/>
        <v>169</v>
      </c>
      <c r="F10" s="9">
        <f t="shared" si="1"/>
        <v>53</v>
      </c>
      <c r="G10" s="9">
        <f t="shared" si="2"/>
        <v>2809</v>
      </c>
      <c r="H10" s="9">
        <f t="shared" si="3"/>
        <v>53</v>
      </c>
      <c r="I10" s="9">
        <f t="shared" si="4"/>
        <v>0.23873873873873874</v>
      </c>
    </row>
    <row r="11" spans="1:9" x14ac:dyDescent="0.3">
      <c r="A11" s="1">
        <v>10</v>
      </c>
      <c r="B11">
        <v>242</v>
      </c>
      <c r="C11">
        <f t="shared" si="0"/>
        <v>222</v>
      </c>
      <c r="F11" s="9">
        <f t="shared" si="1"/>
        <v>20</v>
      </c>
      <c r="G11" s="9">
        <f t="shared" si="2"/>
        <v>400</v>
      </c>
      <c r="H11" s="9">
        <f t="shared" si="3"/>
        <v>20</v>
      </c>
      <c r="I11" s="9">
        <f t="shared" si="4"/>
        <v>8.2644628099173556E-2</v>
      </c>
    </row>
    <row r="12" spans="1:9" x14ac:dyDescent="0.3">
      <c r="A12" s="1">
        <v>11</v>
      </c>
      <c r="B12">
        <v>193</v>
      </c>
      <c r="C12">
        <f t="shared" si="0"/>
        <v>242</v>
      </c>
      <c r="F12" s="9">
        <f t="shared" si="1"/>
        <v>-49</v>
      </c>
      <c r="G12" s="9">
        <f t="shared" si="2"/>
        <v>2401</v>
      </c>
      <c r="H12" s="9">
        <f t="shared" si="3"/>
        <v>49</v>
      </c>
      <c r="I12" s="9">
        <f t="shared" si="4"/>
        <v>0.25388601036269431</v>
      </c>
    </row>
    <row r="13" spans="1:9" x14ac:dyDescent="0.3">
      <c r="A13" s="1">
        <v>12</v>
      </c>
      <c r="B13">
        <v>205</v>
      </c>
      <c r="C13">
        <f t="shared" si="0"/>
        <v>193</v>
      </c>
      <c r="F13" s="9">
        <f t="shared" si="1"/>
        <v>12</v>
      </c>
      <c r="G13" s="9">
        <f t="shared" si="2"/>
        <v>144</v>
      </c>
      <c r="H13" s="9">
        <f t="shared" si="3"/>
        <v>12</v>
      </c>
      <c r="I13" s="9">
        <f t="shared" si="4"/>
        <v>5.8536585365853662E-2</v>
      </c>
    </row>
    <row r="14" spans="1:9" x14ac:dyDescent="0.3">
      <c r="A14" s="1">
        <v>13</v>
      </c>
      <c r="B14">
        <v>241</v>
      </c>
      <c r="C14">
        <f t="shared" si="0"/>
        <v>205</v>
      </c>
      <c r="F14" s="9">
        <f t="shared" si="1"/>
        <v>36</v>
      </c>
      <c r="G14" s="9">
        <f t="shared" si="2"/>
        <v>1296</v>
      </c>
      <c r="H14" s="9">
        <f t="shared" si="3"/>
        <v>36</v>
      </c>
      <c r="I14" s="9">
        <f t="shared" si="4"/>
        <v>0.14937759336099585</v>
      </c>
    </row>
    <row r="15" spans="1:9" x14ac:dyDescent="0.3">
      <c r="A15" s="1">
        <v>14</v>
      </c>
      <c r="B15">
        <v>193</v>
      </c>
      <c r="C15">
        <f t="shared" si="0"/>
        <v>241</v>
      </c>
      <c r="F15" s="9">
        <f t="shared" si="1"/>
        <v>-48</v>
      </c>
      <c r="G15" s="9">
        <f t="shared" si="2"/>
        <v>2304</v>
      </c>
      <c r="H15" s="9">
        <f t="shared" si="3"/>
        <v>48</v>
      </c>
      <c r="I15" s="9">
        <f t="shared" si="4"/>
        <v>0.24870466321243523</v>
      </c>
    </row>
    <row r="16" spans="1:9" x14ac:dyDescent="0.3">
      <c r="A16" s="1">
        <v>15</v>
      </c>
      <c r="B16">
        <v>284</v>
      </c>
      <c r="C16">
        <f t="shared" si="0"/>
        <v>193</v>
      </c>
      <c r="F16" s="9">
        <f t="shared" si="1"/>
        <v>91</v>
      </c>
      <c r="G16" s="9">
        <f t="shared" si="2"/>
        <v>8281</v>
      </c>
      <c r="H16" s="9">
        <f t="shared" si="3"/>
        <v>91</v>
      </c>
      <c r="I16" s="9">
        <f t="shared" si="4"/>
        <v>0.32042253521126762</v>
      </c>
    </row>
    <row r="17" spans="1:9" x14ac:dyDescent="0.3">
      <c r="A17" s="1">
        <v>16</v>
      </c>
      <c r="B17">
        <v>229</v>
      </c>
      <c r="C17">
        <f t="shared" si="0"/>
        <v>284</v>
      </c>
      <c r="F17" s="9">
        <f t="shared" si="1"/>
        <v>-55</v>
      </c>
      <c r="G17" s="9">
        <f t="shared" si="2"/>
        <v>3025</v>
      </c>
      <c r="H17" s="9">
        <f t="shared" si="3"/>
        <v>55</v>
      </c>
      <c r="I17" s="9">
        <f t="shared" si="4"/>
        <v>0.24017467248908297</v>
      </c>
    </row>
    <row r="18" spans="1:9" x14ac:dyDescent="0.3">
      <c r="A18" s="1">
        <v>17</v>
      </c>
      <c r="B18">
        <v>261</v>
      </c>
      <c r="C18">
        <f t="shared" si="0"/>
        <v>229</v>
      </c>
      <c r="F18" s="9">
        <f t="shared" si="1"/>
        <v>32</v>
      </c>
      <c r="G18" s="9">
        <f t="shared" si="2"/>
        <v>1024</v>
      </c>
      <c r="H18" s="9">
        <f t="shared" si="3"/>
        <v>32</v>
      </c>
      <c r="I18" s="9">
        <f t="shared" si="4"/>
        <v>0.12260536398467432</v>
      </c>
    </row>
    <row r="19" spans="1:9" x14ac:dyDescent="0.3">
      <c r="A19" s="1">
        <v>18</v>
      </c>
      <c r="B19">
        <v>230</v>
      </c>
      <c r="C19">
        <f t="shared" si="0"/>
        <v>261</v>
      </c>
      <c r="F19" s="9">
        <f t="shared" si="1"/>
        <v>-31</v>
      </c>
      <c r="G19" s="9">
        <f t="shared" si="2"/>
        <v>961</v>
      </c>
      <c r="H19" s="9">
        <f t="shared" si="3"/>
        <v>31</v>
      </c>
      <c r="I19" s="9">
        <f t="shared" si="4"/>
        <v>0.13478260869565217</v>
      </c>
    </row>
    <row r="20" spans="1:9" x14ac:dyDescent="0.3">
      <c r="A20" s="1">
        <v>19</v>
      </c>
      <c r="B20">
        <v>247</v>
      </c>
      <c r="C20">
        <f t="shared" si="0"/>
        <v>230</v>
      </c>
      <c r="F20" s="9">
        <f t="shared" si="1"/>
        <v>17</v>
      </c>
      <c r="G20" s="9">
        <f t="shared" si="2"/>
        <v>289</v>
      </c>
      <c r="H20" s="9">
        <f t="shared" si="3"/>
        <v>17</v>
      </c>
      <c r="I20" s="9">
        <f t="shared" si="4"/>
        <v>6.8825910931174086E-2</v>
      </c>
    </row>
    <row r="21" spans="1:9" x14ac:dyDescent="0.3">
      <c r="A21" s="1">
        <v>20</v>
      </c>
      <c r="B21">
        <v>303</v>
      </c>
      <c r="C21">
        <f t="shared" si="0"/>
        <v>247</v>
      </c>
      <c r="F21" s="9">
        <f t="shared" si="1"/>
        <v>56</v>
      </c>
      <c r="G21" s="9">
        <f t="shared" si="2"/>
        <v>3136</v>
      </c>
      <c r="H21" s="9">
        <f t="shared" si="3"/>
        <v>56</v>
      </c>
      <c r="I21" s="9">
        <f t="shared" si="4"/>
        <v>0.18481848184818481</v>
      </c>
    </row>
    <row r="22" spans="1:9" x14ac:dyDescent="0.3">
      <c r="A22" s="1">
        <v>21</v>
      </c>
      <c r="B22">
        <v>207</v>
      </c>
      <c r="C22">
        <f t="shared" si="0"/>
        <v>303</v>
      </c>
      <c r="F22" s="9">
        <f t="shared" si="1"/>
        <v>-96</v>
      </c>
      <c r="G22" s="9">
        <f t="shared" si="2"/>
        <v>9216</v>
      </c>
      <c r="H22" s="9">
        <f t="shared" si="3"/>
        <v>96</v>
      </c>
      <c r="I22" s="9">
        <f t="shared" si="4"/>
        <v>0.46376811594202899</v>
      </c>
    </row>
    <row r="23" spans="1:9" x14ac:dyDescent="0.3">
      <c r="A23" s="1">
        <v>22</v>
      </c>
      <c r="B23">
        <v>296</v>
      </c>
      <c r="C23">
        <f t="shared" si="0"/>
        <v>207</v>
      </c>
      <c r="F23" s="9">
        <f t="shared" si="1"/>
        <v>89</v>
      </c>
      <c r="G23" s="9">
        <f t="shared" si="2"/>
        <v>7921</v>
      </c>
      <c r="H23" s="9">
        <f t="shared" si="3"/>
        <v>89</v>
      </c>
      <c r="I23" s="9">
        <f t="shared" si="4"/>
        <v>0.30067567567567566</v>
      </c>
    </row>
    <row r="24" spans="1:9" x14ac:dyDescent="0.3">
      <c r="A24" s="1">
        <v>23</v>
      </c>
      <c r="B24">
        <v>258</v>
      </c>
      <c r="C24">
        <f t="shared" si="0"/>
        <v>296</v>
      </c>
      <c r="F24" s="9">
        <f t="shared" si="1"/>
        <v>-38</v>
      </c>
      <c r="G24" s="9">
        <f t="shared" si="2"/>
        <v>1444</v>
      </c>
      <c r="H24" s="9">
        <f t="shared" si="3"/>
        <v>38</v>
      </c>
      <c r="I24" s="9">
        <f t="shared" si="4"/>
        <v>0.14728682170542637</v>
      </c>
    </row>
    <row r="25" spans="1:9" x14ac:dyDescent="0.3">
      <c r="A25" s="1">
        <v>24</v>
      </c>
      <c r="B25">
        <v>248</v>
      </c>
      <c r="C25">
        <f t="shared" si="0"/>
        <v>258</v>
      </c>
      <c r="F25" s="9">
        <f t="shared" si="1"/>
        <v>-10</v>
      </c>
      <c r="G25" s="9">
        <f t="shared" si="2"/>
        <v>100</v>
      </c>
      <c r="H25" s="9">
        <f t="shared" si="3"/>
        <v>10</v>
      </c>
      <c r="I25" s="9">
        <f t="shared" si="4"/>
        <v>4.0322580645161289E-2</v>
      </c>
    </row>
    <row r="26" spans="1:9" x14ac:dyDescent="0.3">
      <c r="A26" s="1">
        <v>25</v>
      </c>
      <c r="B26">
        <v>252</v>
      </c>
      <c r="C26">
        <f t="shared" si="0"/>
        <v>248</v>
      </c>
      <c r="F26" s="9">
        <f t="shared" si="1"/>
        <v>4</v>
      </c>
      <c r="G26" s="9">
        <f t="shared" si="2"/>
        <v>16</v>
      </c>
      <c r="H26" s="9">
        <f t="shared" si="3"/>
        <v>4</v>
      </c>
      <c r="I26" s="9">
        <f t="shared" si="4"/>
        <v>1.5873015873015872E-2</v>
      </c>
    </row>
    <row r="27" spans="1:9" x14ac:dyDescent="0.3">
      <c r="A27" s="1">
        <v>26</v>
      </c>
      <c r="B27">
        <v>250</v>
      </c>
      <c r="C27">
        <f t="shared" si="0"/>
        <v>252</v>
      </c>
      <c r="F27" s="9">
        <f t="shared" si="1"/>
        <v>-2</v>
      </c>
      <c r="G27" s="9">
        <f t="shared" si="2"/>
        <v>4</v>
      </c>
      <c r="H27" s="9">
        <f t="shared" si="3"/>
        <v>2</v>
      </c>
      <c r="I27" s="9">
        <f t="shared" si="4"/>
        <v>8.0000000000000002E-3</v>
      </c>
    </row>
    <row r="28" spans="1:9" x14ac:dyDescent="0.3">
      <c r="A28" s="1">
        <v>27</v>
      </c>
      <c r="B28">
        <v>250</v>
      </c>
      <c r="C28">
        <f t="shared" si="0"/>
        <v>250</v>
      </c>
      <c r="F28" s="9">
        <f t="shared" si="1"/>
        <v>0</v>
      </c>
      <c r="G28" s="9">
        <f t="shared" si="2"/>
        <v>0</v>
      </c>
      <c r="H28" s="9">
        <f t="shared" si="3"/>
        <v>0</v>
      </c>
      <c r="I28" s="9">
        <f t="shared" si="4"/>
        <v>0</v>
      </c>
    </row>
    <row r="29" spans="1:9" x14ac:dyDescent="0.3">
      <c r="A29" s="1">
        <v>28</v>
      </c>
      <c r="B29">
        <v>225</v>
      </c>
      <c r="C29">
        <f t="shared" si="0"/>
        <v>250</v>
      </c>
      <c r="F29" s="9">
        <f t="shared" si="1"/>
        <v>-25</v>
      </c>
      <c r="G29" s="9">
        <f t="shared" si="2"/>
        <v>625</v>
      </c>
      <c r="H29" s="9">
        <f t="shared" si="3"/>
        <v>25</v>
      </c>
      <c r="I29" s="9">
        <f t="shared" si="4"/>
        <v>0.1111111111111111</v>
      </c>
    </row>
    <row r="30" spans="1:9" x14ac:dyDescent="0.3">
      <c r="A30" s="1">
        <v>29</v>
      </c>
      <c r="B30">
        <v>186</v>
      </c>
      <c r="C30">
        <f t="shared" si="0"/>
        <v>225</v>
      </c>
      <c r="F30" s="9">
        <f t="shared" si="1"/>
        <v>-39</v>
      </c>
      <c r="G30" s="9">
        <f t="shared" si="2"/>
        <v>1521</v>
      </c>
      <c r="H30" s="9">
        <f t="shared" si="3"/>
        <v>39</v>
      </c>
      <c r="I30" s="9">
        <f t="shared" si="4"/>
        <v>0.20967741935483872</v>
      </c>
    </row>
    <row r="31" spans="1:9" x14ac:dyDescent="0.3">
      <c r="A31" s="1">
        <v>30</v>
      </c>
      <c r="B31">
        <v>202</v>
      </c>
      <c r="C31">
        <f t="shared" si="0"/>
        <v>186</v>
      </c>
      <c r="F31" s="9">
        <f t="shared" si="1"/>
        <v>16</v>
      </c>
      <c r="G31" s="9">
        <f t="shared" si="2"/>
        <v>256</v>
      </c>
      <c r="H31" s="9">
        <f t="shared" si="3"/>
        <v>16</v>
      </c>
      <c r="I31" s="9">
        <f t="shared" si="4"/>
        <v>7.9207920792079209E-2</v>
      </c>
    </row>
    <row r="32" spans="1:9" hidden="1" x14ac:dyDescent="0.3">
      <c r="A32" s="1">
        <v>31</v>
      </c>
      <c r="B32">
        <v>259</v>
      </c>
      <c r="C32">
        <f t="shared" si="0"/>
        <v>202</v>
      </c>
      <c r="F32" s="9">
        <f t="shared" si="1"/>
        <v>57</v>
      </c>
      <c r="G32" s="9">
        <f t="shared" si="2"/>
        <v>3249</v>
      </c>
      <c r="H32" s="9">
        <f t="shared" si="3"/>
        <v>57</v>
      </c>
      <c r="I32" s="9">
        <f t="shared" si="4"/>
        <v>0.22007722007722008</v>
      </c>
    </row>
    <row r="33" spans="1:9" hidden="1" x14ac:dyDescent="0.3">
      <c r="A33" s="1">
        <v>32</v>
      </c>
      <c r="B33">
        <v>208</v>
      </c>
      <c r="C33">
        <f t="shared" si="0"/>
        <v>259</v>
      </c>
      <c r="F33" s="9">
        <f t="shared" si="1"/>
        <v>-51</v>
      </c>
      <c r="G33" s="9">
        <f t="shared" si="2"/>
        <v>2601</v>
      </c>
      <c r="H33" s="9">
        <f t="shared" si="3"/>
        <v>51</v>
      </c>
      <c r="I33" s="9">
        <f t="shared" si="4"/>
        <v>0.24519230769230768</v>
      </c>
    </row>
    <row r="34" spans="1:9" hidden="1" x14ac:dyDescent="0.3">
      <c r="A34" s="1">
        <v>33</v>
      </c>
      <c r="B34">
        <v>139</v>
      </c>
      <c r="C34">
        <f t="shared" si="0"/>
        <v>208</v>
      </c>
      <c r="F34" s="9">
        <f t="shared" si="1"/>
        <v>-69</v>
      </c>
      <c r="G34" s="9">
        <f t="shared" si="2"/>
        <v>4761</v>
      </c>
      <c r="H34" s="9">
        <f t="shared" si="3"/>
        <v>69</v>
      </c>
      <c r="I34" s="9">
        <f t="shared" si="4"/>
        <v>0.49640287769784175</v>
      </c>
    </row>
    <row r="35" spans="1:9" hidden="1" x14ac:dyDescent="0.3">
      <c r="A35" s="1">
        <v>34</v>
      </c>
      <c r="B35">
        <v>185</v>
      </c>
      <c r="C35">
        <f t="shared" si="0"/>
        <v>139</v>
      </c>
      <c r="F35" s="9">
        <f t="shared" si="1"/>
        <v>46</v>
      </c>
      <c r="G35" s="9">
        <f t="shared" si="2"/>
        <v>2116</v>
      </c>
      <c r="H35" s="9">
        <f t="shared" si="3"/>
        <v>46</v>
      </c>
      <c r="I35" s="9">
        <f t="shared" si="4"/>
        <v>0.24864864864864866</v>
      </c>
    </row>
    <row r="36" spans="1:9" hidden="1" x14ac:dyDescent="0.3">
      <c r="A36" s="1">
        <v>35</v>
      </c>
      <c r="B36">
        <v>186</v>
      </c>
      <c r="C36">
        <f t="shared" si="0"/>
        <v>185</v>
      </c>
      <c r="F36" s="9">
        <f t="shared" si="1"/>
        <v>1</v>
      </c>
      <c r="G36" s="9">
        <f t="shared" si="2"/>
        <v>1</v>
      </c>
      <c r="H36" s="9">
        <f t="shared" si="3"/>
        <v>1</v>
      </c>
      <c r="I36" s="9">
        <f t="shared" si="4"/>
        <v>5.3763440860215058E-3</v>
      </c>
    </row>
    <row r="37" spans="1:9" hidden="1" x14ac:dyDescent="0.3">
      <c r="A37" s="1">
        <v>36</v>
      </c>
      <c r="B37">
        <v>192</v>
      </c>
      <c r="C37">
        <f t="shared" si="0"/>
        <v>186</v>
      </c>
      <c r="F37" s="9">
        <f t="shared" si="1"/>
        <v>6</v>
      </c>
      <c r="G37" s="9">
        <f t="shared" si="2"/>
        <v>36</v>
      </c>
      <c r="H37" s="9">
        <f t="shared" si="3"/>
        <v>6</v>
      </c>
      <c r="I37" s="9">
        <f t="shared" si="4"/>
        <v>3.125E-2</v>
      </c>
    </row>
    <row r="38" spans="1:9" hidden="1" x14ac:dyDescent="0.3">
      <c r="A38" s="1">
        <v>37</v>
      </c>
      <c r="B38">
        <v>173</v>
      </c>
      <c r="C38">
        <f t="shared" si="0"/>
        <v>192</v>
      </c>
      <c r="F38" s="9">
        <f t="shared" si="1"/>
        <v>-19</v>
      </c>
      <c r="G38" s="9">
        <f t="shared" si="2"/>
        <v>361</v>
      </c>
      <c r="H38" s="9">
        <f t="shared" si="3"/>
        <v>19</v>
      </c>
      <c r="I38" s="9">
        <f t="shared" si="4"/>
        <v>0.10982658959537572</v>
      </c>
    </row>
    <row r="39" spans="1:9" hidden="1" x14ac:dyDescent="0.3">
      <c r="A39" s="1">
        <v>38</v>
      </c>
      <c r="B39">
        <v>211</v>
      </c>
      <c r="C39">
        <f t="shared" si="0"/>
        <v>173</v>
      </c>
      <c r="F39" s="9">
        <f t="shared" si="1"/>
        <v>38</v>
      </c>
      <c r="G39" s="9">
        <f t="shared" si="2"/>
        <v>1444</v>
      </c>
      <c r="H39" s="9">
        <f t="shared" si="3"/>
        <v>38</v>
      </c>
      <c r="I39" s="9">
        <f t="shared" si="4"/>
        <v>0.18009478672985782</v>
      </c>
    </row>
    <row r="40" spans="1:9" hidden="1" x14ac:dyDescent="0.3">
      <c r="A40" s="1">
        <v>39</v>
      </c>
      <c r="B40">
        <v>164</v>
      </c>
      <c r="C40">
        <f t="shared" si="0"/>
        <v>211</v>
      </c>
      <c r="F40" s="9">
        <f t="shared" si="1"/>
        <v>-47</v>
      </c>
      <c r="G40" s="9">
        <f t="shared" si="2"/>
        <v>2209</v>
      </c>
      <c r="H40" s="9">
        <f t="shared" si="3"/>
        <v>47</v>
      </c>
      <c r="I40" s="9">
        <f t="shared" si="4"/>
        <v>0.28658536585365851</v>
      </c>
    </row>
    <row r="41" spans="1:9" hidden="1" x14ac:dyDescent="0.3">
      <c r="A41" s="1">
        <v>40</v>
      </c>
      <c r="B41">
        <v>242</v>
      </c>
      <c r="C41">
        <f t="shared" si="0"/>
        <v>164</v>
      </c>
      <c r="F41" s="9">
        <f t="shared" si="1"/>
        <v>78</v>
      </c>
      <c r="G41" s="9">
        <f t="shared" si="2"/>
        <v>6084</v>
      </c>
      <c r="H41" s="9">
        <f t="shared" si="3"/>
        <v>78</v>
      </c>
      <c r="I41" s="9">
        <f t="shared" si="4"/>
        <v>0.32231404958677684</v>
      </c>
    </row>
    <row r="42" spans="1:9" hidden="1" x14ac:dyDescent="0.3">
      <c r="A42" s="1">
        <v>41</v>
      </c>
      <c r="B42">
        <v>207</v>
      </c>
      <c r="C42">
        <f t="shared" si="0"/>
        <v>242</v>
      </c>
      <c r="F42" s="9">
        <f t="shared" si="1"/>
        <v>-35</v>
      </c>
      <c r="G42" s="9">
        <f t="shared" si="2"/>
        <v>1225</v>
      </c>
      <c r="H42" s="9">
        <f t="shared" si="3"/>
        <v>35</v>
      </c>
      <c r="I42" s="9">
        <f t="shared" si="4"/>
        <v>0.16908212560386474</v>
      </c>
    </row>
    <row r="43" spans="1:9" hidden="1" x14ac:dyDescent="0.3">
      <c r="A43" s="1">
        <v>42</v>
      </c>
      <c r="B43">
        <v>202</v>
      </c>
      <c r="C43">
        <f t="shared" si="0"/>
        <v>207</v>
      </c>
      <c r="F43" s="9">
        <f t="shared" si="1"/>
        <v>-5</v>
      </c>
      <c r="G43" s="9">
        <f t="shared" si="2"/>
        <v>25</v>
      </c>
      <c r="H43" s="9">
        <f t="shared" si="3"/>
        <v>5</v>
      </c>
      <c r="I43" s="9">
        <f t="shared" si="4"/>
        <v>2.4752475247524754E-2</v>
      </c>
    </row>
    <row r="44" spans="1:9" hidden="1" x14ac:dyDescent="0.3">
      <c r="A44" s="1">
        <v>43</v>
      </c>
      <c r="B44">
        <v>197</v>
      </c>
      <c r="C44">
        <f t="shared" si="0"/>
        <v>202</v>
      </c>
      <c r="F44" s="9">
        <f t="shared" si="1"/>
        <v>-5</v>
      </c>
      <c r="G44" s="9">
        <f t="shared" si="2"/>
        <v>25</v>
      </c>
      <c r="H44" s="9">
        <f t="shared" si="3"/>
        <v>5</v>
      </c>
      <c r="I44" s="9">
        <f t="shared" si="4"/>
        <v>2.5380710659898477E-2</v>
      </c>
    </row>
    <row r="45" spans="1:9" hidden="1" x14ac:dyDescent="0.3">
      <c r="A45" s="1">
        <v>44</v>
      </c>
      <c r="B45">
        <v>248</v>
      </c>
      <c r="C45">
        <f t="shared" si="0"/>
        <v>197</v>
      </c>
      <c r="F45" s="9">
        <f t="shared" si="1"/>
        <v>51</v>
      </c>
      <c r="G45" s="9">
        <f t="shared" si="2"/>
        <v>2601</v>
      </c>
      <c r="H45" s="9">
        <f t="shared" si="3"/>
        <v>51</v>
      </c>
      <c r="I45" s="9">
        <f t="shared" si="4"/>
        <v>0.20564516129032259</v>
      </c>
    </row>
    <row r="46" spans="1:9" hidden="1" x14ac:dyDescent="0.3">
      <c r="A46" s="1">
        <v>45</v>
      </c>
      <c r="B46">
        <v>229</v>
      </c>
      <c r="C46">
        <f t="shared" si="0"/>
        <v>248</v>
      </c>
      <c r="F46" s="9">
        <f t="shared" si="1"/>
        <v>-19</v>
      </c>
      <c r="G46" s="9">
        <f t="shared" si="2"/>
        <v>361</v>
      </c>
      <c r="H46" s="9">
        <f t="shared" si="3"/>
        <v>19</v>
      </c>
      <c r="I46" s="9">
        <f t="shared" si="4"/>
        <v>8.296943231441048E-2</v>
      </c>
    </row>
    <row r="47" spans="1:9" hidden="1" x14ac:dyDescent="0.3">
      <c r="A47" s="1">
        <v>46</v>
      </c>
      <c r="B47">
        <v>221</v>
      </c>
      <c r="C47">
        <f t="shared" si="0"/>
        <v>229</v>
      </c>
      <c r="F47" s="9">
        <f t="shared" si="1"/>
        <v>-8</v>
      </c>
      <c r="G47" s="9">
        <f t="shared" si="2"/>
        <v>64</v>
      </c>
      <c r="H47" s="9">
        <f t="shared" si="3"/>
        <v>8</v>
      </c>
      <c r="I47" s="9">
        <f t="shared" si="4"/>
        <v>3.6199095022624438E-2</v>
      </c>
    </row>
    <row r="48" spans="1:9" hidden="1" x14ac:dyDescent="0.3">
      <c r="A48" s="1">
        <v>47</v>
      </c>
      <c r="B48">
        <v>247</v>
      </c>
      <c r="C48">
        <f t="shared" si="0"/>
        <v>221</v>
      </c>
      <c r="F48" s="9">
        <f t="shared" si="1"/>
        <v>26</v>
      </c>
      <c r="G48" s="9">
        <f t="shared" si="2"/>
        <v>676</v>
      </c>
      <c r="H48" s="9">
        <f t="shared" si="3"/>
        <v>26</v>
      </c>
      <c r="I48" s="9">
        <f t="shared" si="4"/>
        <v>0.10526315789473684</v>
      </c>
    </row>
    <row r="49" spans="1:9" hidden="1" x14ac:dyDescent="0.3">
      <c r="A49" s="1">
        <v>48</v>
      </c>
      <c r="B49">
        <v>299</v>
      </c>
      <c r="C49">
        <f t="shared" si="0"/>
        <v>247</v>
      </c>
      <c r="F49" s="9">
        <f t="shared" si="1"/>
        <v>52</v>
      </c>
      <c r="G49" s="9">
        <f t="shared" si="2"/>
        <v>2704</v>
      </c>
      <c r="H49" s="9">
        <f t="shared" si="3"/>
        <v>52</v>
      </c>
      <c r="I49" s="9">
        <f t="shared" si="4"/>
        <v>0.17391304347826086</v>
      </c>
    </row>
    <row r="50" spans="1:9" hidden="1" x14ac:dyDescent="0.3">
      <c r="A50" s="1">
        <v>49</v>
      </c>
      <c r="B50">
        <v>254</v>
      </c>
      <c r="C50">
        <f t="shared" si="0"/>
        <v>299</v>
      </c>
      <c r="F50" s="9">
        <f t="shared" si="1"/>
        <v>-45</v>
      </c>
      <c r="G50" s="9">
        <f t="shared" si="2"/>
        <v>2025</v>
      </c>
      <c r="H50" s="9">
        <f t="shared" si="3"/>
        <v>45</v>
      </c>
      <c r="I50" s="9">
        <f t="shared" si="4"/>
        <v>0.17716535433070865</v>
      </c>
    </row>
    <row r="51" spans="1:9" hidden="1" x14ac:dyDescent="0.3">
      <c r="A51" s="1">
        <v>50</v>
      </c>
      <c r="B51">
        <v>263</v>
      </c>
      <c r="C51">
        <f t="shared" si="0"/>
        <v>254</v>
      </c>
      <c r="F51" s="9">
        <f t="shared" si="1"/>
        <v>9</v>
      </c>
      <c r="G51" s="9">
        <f t="shared" si="2"/>
        <v>81</v>
      </c>
      <c r="H51" s="9">
        <f t="shared" si="3"/>
        <v>9</v>
      </c>
      <c r="I51" s="9">
        <f t="shared" si="4"/>
        <v>3.4220532319391636E-2</v>
      </c>
    </row>
    <row r="52" spans="1:9" hidden="1" x14ac:dyDescent="0.3">
      <c r="A52" s="1">
        <v>51</v>
      </c>
      <c r="B52">
        <v>241</v>
      </c>
      <c r="C52">
        <f t="shared" si="0"/>
        <v>263</v>
      </c>
      <c r="F52" s="9">
        <f t="shared" si="1"/>
        <v>-22</v>
      </c>
      <c r="G52" s="9">
        <f t="shared" si="2"/>
        <v>484</v>
      </c>
      <c r="H52" s="9">
        <f t="shared" si="3"/>
        <v>22</v>
      </c>
      <c r="I52" s="9">
        <f t="shared" si="4"/>
        <v>9.1286307053941904E-2</v>
      </c>
    </row>
    <row r="53" spans="1:9" hidden="1" x14ac:dyDescent="0.3">
      <c r="A53" s="1">
        <v>52</v>
      </c>
      <c r="B53">
        <v>208</v>
      </c>
      <c r="C53">
        <f t="shared" si="0"/>
        <v>241</v>
      </c>
      <c r="F53" s="9">
        <f t="shared" si="1"/>
        <v>-33</v>
      </c>
      <c r="G53" s="9">
        <f t="shared" si="2"/>
        <v>1089</v>
      </c>
      <c r="H53" s="9">
        <f t="shared" si="3"/>
        <v>33</v>
      </c>
      <c r="I53" s="9">
        <f t="shared" si="4"/>
        <v>0.15865384615384615</v>
      </c>
    </row>
    <row r="54" spans="1:9" hidden="1" x14ac:dyDescent="0.3">
      <c r="A54" s="1">
        <v>53</v>
      </c>
      <c r="B54">
        <v>267</v>
      </c>
      <c r="C54">
        <f t="shared" si="0"/>
        <v>208</v>
      </c>
      <c r="F54" s="9">
        <f t="shared" si="1"/>
        <v>59</v>
      </c>
      <c r="G54" s="9">
        <f t="shared" si="2"/>
        <v>3481</v>
      </c>
      <c r="H54" s="9">
        <f t="shared" si="3"/>
        <v>59</v>
      </c>
      <c r="I54" s="9">
        <f t="shared" si="4"/>
        <v>0.22097378277153559</v>
      </c>
    </row>
    <row r="55" spans="1:9" hidden="1" x14ac:dyDescent="0.3">
      <c r="A55" s="1">
        <v>54</v>
      </c>
      <c r="B55">
        <v>198</v>
      </c>
      <c r="C55">
        <f t="shared" si="0"/>
        <v>267</v>
      </c>
      <c r="F55" s="9">
        <f t="shared" si="1"/>
        <v>-69</v>
      </c>
      <c r="G55" s="9">
        <f t="shared" si="2"/>
        <v>4761</v>
      </c>
      <c r="H55" s="9">
        <f t="shared" si="3"/>
        <v>69</v>
      </c>
      <c r="I55" s="9">
        <f t="shared" si="4"/>
        <v>0.34848484848484851</v>
      </c>
    </row>
    <row r="56" spans="1:9" hidden="1" x14ac:dyDescent="0.3">
      <c r="A56" s="1">
        <v>55</v>
      </c>
      <c r="B56">
        <v>220</v>
      </c>
      <c r="C56">
        <f t="shared" si="0"/>
        <v>198</v>
      </c>
      <c r="F56" s="9">
        <f t="shared" si="1"/>
        <v>22</v>
      </c>
      <c r="G56" s="9">
        <f t="shared" si="2"/>
        <v>484</v>
      </c>
      <c r="H56" s="9">
        <f t="shared" si="3"/>
        <v>22</v>
      </c>
      <c r="I56" s="9">
        <f t="shared" si="4"/>
        <v>0.1</v>
      </c>
    </row>
    <row r="57" spans="1:9" hidden="1" x14ac:dyDescent="0.3">
      <c r="A57" s="1">
        <v>56</v>
      </c>
      <c r="B57">
        <v>242</v>
      </c>
      <c r="C57">
        <f t="shared" si="0"/>
        <v>220</v>
      </c>
      <c r="F57" s="9">
        <f t="shared" si="1"/>
        <v>22</v>
      </c>
      <c r="G57" s="9">
        <f t="shared" si="2"/>
        <v>484</v>
      </c>
      <c r="H57" s="9">
        <f t="shared" si="3"/>
        <v>22</v>
      </c>
      <c r="I57" s="9">
        <f t="shared" si="4"/>
        <v>9.0909090909090912E-2</v>
      </c>
    </row>
    <row r="58" spans="1:9" hidden="1" x14ac:dyDescent="0.3">
      <c r="A58" s="1">
        <v>57</v>
      </c>
      <c r="B58">
        <v>201</v>
      </c>
      <c r="C58">
        <f t="shared" si="0"/>
        <v>242</v>
      </c>
      <c r="F58" s="9">
        <f t="shared" si="1"/>
        <v>-41</v>
      </c>
      <c r="G58" s="9">
        <f t="shared" si="2"/>
        <v>1681</v>
      </c>
      <c r="H58" s="9">
        <f t="shared" si="3"/>
        <v>41</v>
      </c>
      <c r="I58" s="9">
        <f t="shared" si="4"/>
        <v>0.20398009950248755</v>
      </c>
    </row>
    <row r="59" spans="1:9" hidden="1" x14ac:dyDescent="0.3">
      <c r="A59" s="1">
        <v>58</v>
      </c>
      <c r="B59">
        <v>230</v>
      </c>
      <c r="C59">
        <f t="shared" si="0"/>
        <v>201</v>
      </c>
      <c r="F59" s="9">
        <f t="shared" si="1"/>
        <v>29</v>
      </c>
      <c r="G59" s="9">
        <f t="shared" si="2"/>
        <v>841</v>
      </c>
      <c r="H59" s="9">
        <f t="shared" si="3"/>
        <v>29</v>
      </c>
      <c r="I59" s="9">
        <f t="shared" si="4"/>
        <v>0.12608695652173912</v>
      </c>
    </row>
    <row r="60" spans="1:9" hidden="1" x14ac:dyDescent="0.3">
      <c r="A60" s="1">
        <v>59</v>
      </c>
      <c r="B60">
        <v>206</v>
      </c>
      <c r="C60">
        <f t="shared" si="0"/>
        <v>230</v>
      </c>
      <c r="F60" s="9">
        <f t="shared" si="1"/>
        <v>-24</v>
      </c>
      <c r="G60" s="9">
        <f t="shared" si="2"/>
        <v>576</v>
      </c>
      <c r="H60" s="9">
        <f t="shared" si="3"/>
        <v>24</v>
      </c>
      <c r="I60" s="9">
        <f t="shared" si="4"/>
        <v>0.11650485436893204</v>
      </c>
    </row>
    <row r="61" spans="1:9" hidden="1" x14ac:dyDescent="0.3">
      <c r="A61" s="1">
        <v>60</v>
      </c>
      <c r="B61">
        <v>204</v>
      </c>
      <c r="C61">
        <f t="shared" si="0"/>
        <v>206</v>
      </c>
      <c r="F61" s="9">
        <f t="shared" si="1"/>
        <v>-2</v>
      </c>
      <c r="G61" s="9">
        <f t="shared" si="2"/>
        <v>4</v>
      </c>
      <c r="H61" s="9">
        <f t="shared" si="3"/>
        <v>2</v>
      </c>
      <c r="I61" s="9">
        <f t="shared" si="4"/>
        <v>9.8039215686274508E-3</v>
      </c>
    </row>
    <row r="62" spans="1:9" hidden="1" x14ac:dyDescent="0.3">
      <c r="A62" s="1">
        <v>61</v>
      </c>
      <c r="B62">
        <v>264</v>
      </c>
      <c r="C62">
        <f t="shared" si="0"/>
        <v>204</v>
      </c>
      <c r="F62" s="9">
        <f t="shared" si="1"/>
        <v>60</v>
      </c>
      <c r="G62" s="9">
        <f t="shared" si="2"/>
        <v>3600</v>
      </c>
      <c r="H62" s="9">
        <f t="shared" si="3"/>
        <v>60</v>
      </c>
      <c r="I62" s="9">
        <f t="shared" si="4"/>
        <v>0.22727272727272727</v>
      </c>
    </row>
    <row r="63" spans="1:9" hidden="1" x14ac:dyDescent="0.3">
      <c r="A63" s="1">
        <v>62</v>
      </c>
      <c r="B63">
        <v>240</v>
      </c>
      <c r="C63">
        <f t="shared" si="0"/>
        <v>264</v>
      </c>
      <c r="F63" s="9">
        <f t="shared" si="1"/>
        <v>-24</v>
      </c>
      <c r="G63" s="9">
        <f t="shared" si="2"/>
        <v>576</v>
      </c>
      <c r="H63" s="9">
        <f t="shared" si="3"/>
        <v>24</v>
      </c>
      <c r="I63" s="9">
        <f t="shared" si="4"/>
        <v>0.1</v>
      </c>
    </row>
    <row r="64" spans="1:9" hidden="1" x14ac:dyDescent="0.3">
      <c r="A64" s="1">
        <v>63</v>
      </c>
      <c r="B64">
        <v>234</v>
      </c>
      <c r="C64">
        <f t="shared" si="0"/>
        <v>240</v>
      </c>
      <c r="F64" s="9">
        <f t="shared" si="1"/>
        <v>-6</v>
      </c>
      <c r="G64" s="9">
        <f t="shared" si="2"/>
        <v>36</v>
      </c>
      <c r="H64" s="9">
        <f t="shared" si="3"/>
        <v>6</v>
      </c>
      <c r="I64" s="9">
        <f t="shared" si="4"/>
        <v>2.564102564102564E-2</v>
      </c>
    </row>
    <row r="65" spans="1:9" hidden="1" x14ac:dyDescent="0.3">
      <c r="A65" s="1">
        <v>64</v>
      </c>
      <c r="B65">
        <v>228</v>
      </c>
      <c r="C65">
        <f t="shared" si="0"/>
        <v>234</v>
      </c>
      <c r="F65" s="9">
        <f t="shared" si="1"/>
        <v>-6</v>
      </c>
      <c r="G65" s="9">
        <f t="shared" si="2"/>
        <v>36</v>
      </c>
      <c r="H65" s="9">
        <f t="shared" si="3"/>
        <v>6</v>
      </c>
      <c r="I65" s="9">
        <f t="shared" si="4"/>
        <v>2.6315789473684209E-2</v>
      </c>
    </row>
    <row r="66" spans="1:9" hidden="1" x14ac:dyDescent="0.3">
      <c r="A66" s="1">
        <v>65</v>
      </c>
      <c r="B66">
        <v>268</v>
      </c>
      <c r="C66">
        <f t="shared" si="0"/>
        <v>228</v>
      </c>
      <c r="F66" s="9">
        <f t="shared" si="1"/>
        <v>40</v>
      </c>
      <c r="G66" s="9">
        <f t="shared" si="2"/>
        <v>1600</v>
      </c>
      <c r="H66" s="9">
        <f t="shared" si="3"/>
        <v>40</v>
      </c>
      <c r="I66" s="9">
        <f t="shared" si="4"/>
        <v>0.14925373134328357</v>
      </c>
    </row>
    <row r="67" spans="1:9" hidden="1" x14ac:dyDescent="0.3">
      <c r="A67" s="1">
        <v>66</v>
      </c>
      <c r="B67">
        <v>270</v>
      </c>
      <c r="C67">
        <f t="shared" si="0"/>
        <v>268</v>
      </c>
      <c r="F67" s="9">
        <f t="shared" si="1"/>
        <v>2</v>
      </c>
      <c r="G67" s="9">
        <f t="shared" si="2"/>
        <v>4</v>
      </c>
      <c r="H67" s="9">
        <f t="shared" si="3"/>
        <v>2</v>
      </c>
      <c r="I67" s="9">
        <f t="shared" si="4"/>
        <v>7.4074074074074077E-3</v>
      </c>
    </row>
    <row r="68" spans="1:9" hidden="1" x14ac:dyDescent="0.3">
      <c r="A68" s="1">
        <v>67</v>
      </c>
      <c r="B68">
        <v>219</v>
      </c>
      <c r="C68">
        <f t="shared" ref="C68:C105" si="5">B67</f>
        <v>270</v>
      </c>
      <c r="F68" s="9">
        <f t="shared" ref="F68:F105" si="6">B68-C68</f>
        <v>-51</v>
      </c>
      <c r="G68" s="9">
        <f t="shared" ref="G68:G105" si="7">F68^2</f>
        <v>2601</v>
      </c>
      <c r="H68" s="9">
        <f t="shared" ref="H68:H105" si="8">ABS(F68)</f>
        <v>51</v>
      </c>
      <c r="I68" s="9">
        <f t="shared" ref="I68:I105" si="9">H68/B68</f>
        <v>0.23287671232876711</v>
      </c>
    </row>
    <row r="69" spans="1:9" hidden="1" x14ac:dyDescent="0.3">
      <c r="A69" s="1">
        <v>68</v>
      </c>
      <c r="B69">
        <v>257</v>
      </c>
      <c r="C69">
        <f t="shared" si="5"/>
        <v>219</v>
      </c>
      <c r="F69" s="9">
        <f t="shared" si="6"/>
        <v>38</v>
      </c>
      <c r="G69" s="9">
        <f t="shared" si="7"/>
        <v>1444</v>
      </c>
      <c r="H69" s="9">
        <f t="shared" si="8"/>
        <v>38</v>
      </c>
      <c r="I69" s="9">
        <f t="shared" si="9"/>
        <v>0.14785992217898833</v>
      </c>
    </row>
    <row r="70" spans="1:9" hidden="1" x14ac:dyDescent="0.3">
      <c r="A70" s="1">
        <v>69</v>
      </c>
      <c r="B70">
        <v>197</v>
      </c>
      <c r="C70">
        <f t="shared" si="5"/>
        <v>257</v>
      </c>
      <c r="F70" s="9">
        <f t="shared" si="6"/>
        <v>-60</v>
      </c>
      <c r="G70" s="9">
        <f t="shared" si="7"/>
        <v>3600</v>
      </c>
      <c r="H70" s="9">
        <f t="shared" si="8"/>
        <v>60</v>
      </c>
      <c r="I70" s="9">
        <f t="shared" si="9"/>
        <v>0.30456852791878175</v>
      </c>
    </row>
    <row r="71" spans="1:9" hidden="1" x14ac:dyDescent="0.3">
      <c r="A71" s="1">
        <v>70</v>
      </c>
      <c r="B71">
        <v>209</v>
      </c>
      <c r="C71">
        <f t="shared" si="5"/>
        <v>197</v>
      </c>
      <c r="F71" s="9">
        <f t="shared" si="6"/>
        <v>12</v>
      </c>
      <c r="G71" s="9">
        <f t="shared" si="7"/>
        <v>144</v>
      </c>
      <c r="H71" s="9">
        <f t="shared" si="8"/>
        <v>12</v>
      </c>
      <c r="I71" s="9">
        <f t="shared" si="9"/>
        <v>5.7416267942583733E-2</v>
      </c>
    </row>
    <row r="72" spans="1:9" hidden="1" x14ac:dyDescent="0.3">
      <c r="A72" s="1">
        <v>71</v>
      </c>
      <c r="B72">
        <v>195</v>
      </c>
      <c r="C72">
        <f t="shared" si="5"/>
        <v>209</v>
      </c>
      <c r="F72" s="9">
        <f t="shared" si="6"/>
        <v>-14</v>
      </c>
      <c r="G72" s="9">
        <f t="shared" si="7"/>
        <v>196</v>
      </c>
      <c r="H72" s="9">
        <f t="shared" si="8"/>
        <v>14</v>
      </c>
      <c r="I72" s="9">
        <f t="shared" si="9"/>
        <v>7.179487179487179E-2</v>
      </c>
    </row>
    <row r="73" spans="1:9" hidden="1" x14ac:dyDescent="0.3">
      <c r="A73" s="1">
        <v>72</v>
      </c>
      <c r="B73">
        <v>211</v>
      </c>
      <c r="C73">
        <f t="shared" si="5"/>
        <v>195</v>
      </c>
      <c r="F73" s="9">
        <f t="shared" si="6"/>
        <v>16</v>
      </c>
      <c r="G73" s="9">
        <f t="shared" si="7"/>
        <v>256</v>
      </c>
      <c r="H73" s="9">
        <f t="shared" si="8"/>
        <v>16</v>
      </c>
      <c r="I73" s="9">
        <f t="shared" si="9"/>
        <v>7.582938388625593E-2</v>
      </c>
    </row>
    <row r="74" spans="1:9" hidden="1" x14ac:dyDescent="0.3">
      <c r="A74" s="1">
        <v>73</v>
      </c>
      <c r="B74">
        <v>208</v>
      </c>
      <c r="C74">
        <f t="shared" si="5"/>
        <v>211</v>
      </c>
      <c r="F74" s="9">
        <f t="shared" si="6"/>
        <v>-3</v>
      </c>
      <c r="G74" s="9">
        <f t="shared" si="7"/>
        <v>9</v>
      </c>
      <c r="H74" s="9">
        <f t="shared" si="8"/>
        <v>3</v>
      </c>
      <c r="I74" s="9">
        <f t="shared" si="9"/>
        <v>1.4423076923076924E-2</v>
      </c>
    </row>
    <row r="75" spans="1:9" hidden="1" x14ac:dyDescent="0.3">
      <c r="A75" s="1">
        <v>74</v>
      </c>
      <c r="B75">
        <v>236</v>
      </c>
      <c r="C75">
        <f t="shared" si="5"/>
        <v>208</v>
      </c>
      <c r="F75" s="9">
        <f t="shared" si="6"/>
        <v>28</v>
      </c>
      <c r="G75" s="9">
        <f t="shared" si="7"/>
        <v>784</v>
      </c>
      <c r="H75" s="9">
        <f t="shared" si="8"/>
        <v>28</v>
      </c>
      <c r="I75" s="9">
        <f t="shared" si="9"/>
        <v>0.11864406779661017</v>
      </c>
    </row>
    <row r="76" spans="1:9" hidden="1" x14ac:dyDescent="0.3">
      <c r="A76" s="1">
        <v>75</v>
      </c>
      <c r="B76">
        <v>164</v>
      </c>
      <c r="C76">
        <f t="shared" si="5"/>
        <v>236</v>
      </c>
      <c r="F76" s="9">
        <f t="shared" si="6"/>
        <v>-72</v>
      </c>
      <c r="G76" s="9">
        <f t="shared" si="7"/>
        <v>5184</v>
      </c>
      <c r="H76" s="9">
        <f t="shared" si="8"/>
        <v>72</v>
      </c>
      <c r="I76" s="9">
        <f t="shared" si="9"/>
        <v>0.43902439024390244</v>
      </c>
    </row>
    <row r="77" spans="1:9" hidden="1" x14ac:dyDescent="0.3">
      <c r="A77" s="1">
        <v>76</v>
      </c>
      <c r="B77">
        <v>190</v>
      </c>
      <c r="C77">
        <f t="shared" si="5"/>
        <v>164</v>
      </c>
      <c r="F77" s="9">
        <f t="shared" si="6"/>
        <v>26</v>
      </c>
      <c r="G77" s="9">
        <f t="shared" si="7"/>
        <v>676</v>
      </c>
      <c r="H77" s="9">
        <f t="shared" si="8"/>
        <v>26</v>
      </c>
      <c r="I77" s="9">
        <f t="shared" si="9"/>
        <v>0.1368421052631579</v>
      </c>
    </row>
    <row r="78" spans="1:9" hidden="1" x14ac:dyDescent="0.3">
      <c r="A78" s="1">
        <v>77</v>
      </c>
      <c r="B78">
        <v>205</v>
      </c>
      <c r="C78">
        <f t="shared" si="5"/>
        <v>190</v>
      </c>
      <c r="F78" s="9">
        <f t="shared" si="6"/>
        <v>15</v>
      </c>
      <c r="G78" s="9">
        <f t="shared" si="7"/>
        <v>225</v>
      </c>
      <c r="H78" s="9">
        <f t="shared" si="8"/>
        <v>15</v>
      </c>
      <c r="I78" s="9">
        <f t="shared" si="9"/>
        <v>7.3170731707317069E-2</v>
      </c>
    </row>
    <row r="79" spans="1:9" hidden="1" x14ac:dyDescent="0.3">
      <c r="A79" s="1">
        <v>78</v>
      </c>
      <c r="B79">
        <v>227</v>
      </c>
      <c r="C79">
        <f t="shared" si="5"/>
        <v>205</v>
      </c>
      <c r="F79" s="9">
        <f t="shared" si="6"/>
        <v>22</v>
      </c>
      <c r="G79" s="9">
        <f t="shared" si="7"/>
        <v>484</v>
      </c>
      <c r="H79" s="9">
        <f t="shared" si="8"/>
        <v>22</v>
      </c>
      <c r="I79" s="9">
        <f t="shared" si="9"/>
        <v>9.6916299559471369E-2</v>
      </c>
    </row>
    <row r="80" spans="1:9" hidden="1" x14ac:dyDescent="0.3">
      <c r="A80" s="1">
        <v>79</v>
      </c>
      <c r="B80">
        <v>219</v>
      </c>
      <c r="C80">
        <f t="shared" si="5"/>
        <v>227</v>
      </c>
      <c r="F80" s="9">
        <f t="shared" si="6"/>
        <v>-8</v>
      </c>
      <c r="G80" s="9">
        <f t="shared" si="7"/>
        <v>64</v>
      </c>
      <c r="H80" s="9">
        <f t="shared" si="8"/>
        <v>8</v>
      </c>
      <c r="I80" s="9">
        <f t="shared" si="9"/>
        <v>3.6529680365296802E-2</v>
      </c>
    </row>
    <row r="81" spans="1:9" hidden="1" x14ac:dyDescent="0.3">
      <c r="A81" s="1">
        <v>80</v>
      </c>
      <c r="B81">
        <v>173</v>
      </c>
      <c r="C81">
        <f t="shared" si="5"/>
        <v>219</v>
      </c>
      <c r="F81" s="9">
        <f t="shared" si="6"/>
        <v>-46</v>
      </c>
      <c r="G81" s="9">
        <f t="shared" si="7"/>
        <v>2116</v>
      </c>
      <c r="H81" s="9">
        <f t="shared" si="8"/>
        <v>46</v>
      </c>
      <c r="I81" s="9">
        <f t="shared" si="9"/>
        <v>0.26589595375722541</v>
      </c>
    </row>
    <row r="82" spans="1:9" hidden="1" x14ac:dyDescent="0.3">
      <c r="A82" s="1">
        <v>81</v>
      </c>
      <c r="B82">
        <v>196</v>
      </c>
      <c r="C82">
        <f t="shared" si="5"/>
        <v>173</v>
      </c>
      <c r="F82" s="9">
        <f t="shared" si="6"/>
        <v>23</v>
      </c>
      <c r="G82" s="9">
        <f t="shared" si="7"/>
        <v>529</v>
      </c>
      <c r="H82" s="9">
        <f t="shared" si="8"/>
        <v>23</v>
      </c>
      <c r="I82" s="9">
        <f t="shared" si="9"/>
        <v>0.11734693877551021</v>
      </c>
    </row>
    <row r="83" spans="1:9" hidden="1" x14ac:dyDescent="0.3">
      <c r="A83" s="1">
        <v>82</v>
      </c>
      <c r="B83">
        <v>245</v>
      </c>
      <c r="C83">
        <f t="shared" si="5"/>
        <v>196</v>
      </c>
      <c r="F83" s="9">
        <f t="shared" si="6"/>
        <v>49</v>
      </c>
      <c r="G83" s="9">
        <f t="shared" si="7"/>
        <v>2401</v>
      </c>
      <c r="H83" s="9">
        <f t="shared" si="8"/>
        <v>49</v>
      </c>
      <c r="I83" s="9">
        <f t="shared" si="9"/>
        <v>0.2</v>
      </c>
    </row>
    <row r="84" spans="1:9" hidden="1" x14ac:dyDescent="0.3">
      <c r="A84" s="1">
        <v>83</v>
      </c>
      <c r="B84">
        <v>184</v>
      </c>
      <c r="C84">
        <f t="shared" si="5"/>
        <v>245</v>
      </c>
      <c r="F84" s="9">
        <f t="shared" si="6"/>
        <v>-61</v>
      </c>
      <c r="G84" s="9">
        <f t="shared" si="7"/>
        <v>3721</v>
      </c>
      <c r="H84" s="9">
        <f t="shared" si="8"/>
        <v>61</v>
      </c>
      <c r="I84" s="9">
        <f t="shared" si="9"/>
        <v>0.33152173913043476</v>
      </c>
    </row>
    <row r="85" spans="1:9" hidden="1" x14ac:dyDescent="0.3">
      <c r="A85" s="1">
        <v>84</v>
      </c>
      <c r="B85">
        <v>219</v>
      </c>
      <c r="C85">
        <f t="shared" si="5"/>
        <v>184</v>
      </c>
      <c r="F85" s="9">
        <f t="shared" si="6"/>
        <v>35</v>
      </c>
      <c r="G85" s="9">
        <f t="shared" si="7"/>
        <v>1225</v>
      </c>
      <c r="H85" s="9">
        <f t="shared" si="8"/>
        <v>35</v>
      </c>
      <c r="I85" s="9">
        <f t="shared" si="9"/>
        <v>0.15981735159817351</v>
      </c>
    </row>
    <row r="86" spans="1:9" hidden="1" x14ac:dyDescent="0.3">
      <c r="A86" s="1">
        <v>85</v>
      </c>
      <c r="B86">
        <v>207</v>
      </c>
      <c r="C86">
        <f t="shared" si="5"/>
        <v>219</v>
      </c>
      <c r="F86" s="9">
        <f t="shared" si="6"/>
        <v>-12</v>
      </c>
      <c r="G86" s="9">
        <f t="shared" si="7"/>
        <v>144</v>
      </c>
      <c r="H86" s="9">
        <f t="shared" si="8"/>
        <v>12</v>
      </c>
      <c r="I86" s="9">
        <f t="shared" si="9"/>
        <v>5.7971014492753624E-2</v>
      </c>
    </row>
    <row r="87" spans="1:9" hidden="1" x14ac:dyDescent="0.3">
      <c r="A87" s="1">
        <v>86</v>
      </c>
      <c r="B87">
        <v>184</v>
      </c>
      <c r="C87">
        <f t="shared" si="5"/>
        <v>207</v>
      </c>
      <c r="F87" s="9">
        <f t="shared" si="6"/>
        <v>-23</v>
      </c>
      <c r="G87" s="9">
        <f t="shared" si="7"/>
        <v>529</v>
      </c>
      <c r="H87" s="9">
        <f t="shared" si="8"/>
        <v>23</v>
      </c>
      <c r="I87" s="9">
        <f t="shared" si="9"/>
        <v>0.125</v>
      </c>
    </row>
    <row r="88" spans="1:9" hidden="1" x14ac:dyDescent="0.3">
      <c r="A88" s="1">
        <v>87</v>
      </c>
      <c r="B88">
        <v>261</v>
      </c>
      <c r="C88">
        <f t="shared" si="5"/>
        <v>184</v>
      </c>
      <c r="F88" s="9">
        <f t="shared" si="6"/>
        <v>77</v>
      </c>
      <c r="G88" s="9">
        <f t="shared" si="7"/>
        <v>5929</v>
      </c>
      <c r="H88" s="9">
        <f t="shared" si="8"/>
        <v>77</v>
      </c>
      <c r="I88" s="9">
        <f t="shared" si="9"/>
        <v>0.2950191570881226</v>
      </c>
    </row>
    <row r="89" spans="1:9" hidden="1" x14ac:dyDescent="0.3">
      <c r="A89" s="1">
        <v>88</v>
      </c>
      <c r="B89">
        <v>162</v>
      </c>
      <c r="C89">
        <f t="shared" si="5"/>
        <v>261</v>
      </c>
      <c r="F89" s="9">
        <f t="shared" si="6"/>
        <v>-99</v>
      </c>
      <c r="G89" s="9">
        <f t="shared" si="7"/>
        <v>9801</v>
      </c>
      <c r="H89" s="9">
        <f t="shared" si="8"/>
        <v>99</v>
      </c>
      <c r="I89" s="9">
        <f t="shared" si="9"/>
        <v>0.61111111111111116</v>
      </c>
    </row>
    <row r="90" spans="1:9" hidden="1" x14ac:dyDescent="0.3">
      <c r="A90" s="1">
        <v>89</v>
      </c>
      <c r="B90">
        <v>151</v>
      </c>
      <c r="C90">
        <f t="shared" si="5"/>
        <v>162</v>
      </c>
      <c r="F90" s="9">
        <f t="shared" si="6"/>
        <v>-11</v>
      </c>
      <c r="G90" s="9">
        <f t="shared" si="7"/>
        <v>121</v>
      </c>
      <c r="H90" s="9">
        <f t="shared" si="8"/>
        <v>11</v>
      </c>
      <c r="I90" s="9">
        <f t="shared" si="9"/>
        <v>7.2847682119205295E-2</v>
      </c>
    </row>
    <row r="91" spans="1:9" hidden="1" x14ac:dyDescent="0.3">
      <c r="A91" s="1">
        <v>90</v>
      </c>
      <c r="B91">
        <v>137</v>
      </c>
      <c r="C91">
        <f t="shared" si="5"/>
        <v>151</v>
      </c>
      <c r="F91" s="9">
        <f t="shared" si="6"/>
        <v>-14</v>
      </c>
      <c r="G91" s="9">
        <f t="shared" si="7"/>
        <v>196</v>
      </c>
      <c r="H91" s="9">
        <f t="shared" si="8"/>
        <v>14</v>
      </c>
      <c r="I91" s="9">
        <f t="shared" si="9"/>
        <v>0.10218978102189781</v>
      </c>
    </row>
    <row r="92" spans="1:9" hidden="1" x14ac:dyDescent="0.3">
      <c r="A92" s="1">
        <v>91</v>
      </c>
      <c r="B92">
        <v>144</v>
      </c>
      <c r="C92">
        <f t="shared" si="5"/>
        <v>137</v>
      </c>
      <c r="F92" s="9">
        <f t="shared" si="6"/>
        <v>7</v>
      </c>
      <c r="G92" s="9">
        <f t="shared" si="7"/>
        <v>49</v>
      </c>
      <c r="H92" s="9">
        <f t="shared" si="8"/>
        <v>7</v>
      </c>
      <c r="I92" s="9">
        <f t="shared" si="9"/>
        <v>4.8611111111111112E-2</v>
      </c>
    </row>
    <row r="93" spans="1:9" hidden="1" x14ac:dyDescent="0.3">
      <c r="A93" s="1">
        <v>92</v>
      </c>
      <c r="B93">
        <v>219</v>
      </c>
      <c r="C93">
        <f t="shared" si="5"/>
        <v>144</v>
      </c>
      <c r="F93" s="9">
        <f t="shared" si="6"/>
        <v>75</v>
      </c>
      <c r="G93" s="9">
        <f t="shared" si="7"/>
        <v>5625</v>
      </c>
      <c r="H93" s="9">
        <f t="shared" si="8"/>
        <v>75</v>
      </c>
      <c r="I93" s="9">
        <f t="shared" si="9"/>
        <v>0.34246575342465752</v>
      </c>
    </row>
    <row r="94" spans="1:9" hidden="1" x14ac:dyDescent="0.3">
      <c r="A94" s="1">
        <v>93</v>
      </c>
      <c r="B94">
        <v>205</v>
      </c>
      <c r="C94">
        <f t="shared" si="5"/>
        <v>219</v>
      </c>
      <c r="F94" s="9">
        <f t="shared" si="6"/>
        <v>-14</v>
      </c>
      <c r="G94" s="9">
        <f t="shared" si="7"/>
        <v>196</v>
      </c>
      <c r="H94" s="9">
        <f t="shared" si="8"/>
        <v>14</v>
      </c>
      <c r="I94" s="9">
        <f t="shared" si="9"/>
        <v>6.8292682926829273E-2</v>
      </c>
    </row>
    <row r="95" spans="1:9" hidden="1" x14ac:dyDescent="0.3">
      <c r="A95" s="1">
        <v>94</v>
      </c>
      <c r="B95">
        <v>217</v>
      </c>
      <c r="C95">
        <f t="shared" si="5"/>
        <v>205</v>
      </c>
      <c r="F95" s="9">
        <f t="shared" si="6"/>
        <v>12</v>
      </c>
      <c r="G95" s="9">
        <f t="shared" si="7"/>
        <v>144</v>
      </c>
      <c r="H95" s="9">
        <f t="shared" si="8"/>
        <v>12</v>
      </c>
      <c r="I95" s="9">
        <f t="shared" si="9"/>
        <v>5.5299539170506916E-2</v>
      </c>
    </row>
    <row r="96" spans="1:9" hidden="1" x14ac:dyDescent="0.3">
      <c r="A96" s="1">
        <v>95</v>
      </c>
      <c r="B96">
        <v>175</v>
      </c>
      <c r="C96">
        <f t="shared" si="5"/>
        <v>217</v>
      </c>
      <c r="F96" s="9">
        <f t="shared" si="6"/>
        <v>-42</v>
      </c>
      <c r="G96" s="9">
        <f t="shared" si="7"/>
        <v>1764</v>
      </c>
      <c r="H96" s="9">
        <f t="shared" si="8"/>
        <v>42</v>
      </c>
      <c r="I96" s="9">
        <f t="shared" si="9"/>
        <v>0.24</v>
      </c>
    </row>
    <row r="97" spans="1:9" hidden="1" x14ac:dyDescent="0.3">
      <c r="A97" s="1">
        <v>96</v>
      </c>
      <c r="B97">
        <v>205</v>
      </c>
      <c r="C97">
        <f t="shared" si="5"/>
        <v>175</v>
      </c>
      <c r="F97" s="9">
        <f t="shared" si="6"/>
        <v>30</v>
      </c>
      <c r="G97" s="9">
        <f t="shared" si="7"/>
        <v>900</v>
      </c>
      <c r="H97" s="9">
        <f t="shared" si="8"/>
        <v>30</v>
      </c>
      <c r="I97" s="9">
        <f t="shared" si="9"/>
        <v>0.14634146341463414</v>
      </c>
    </row>
    <row r="98" spans="1:9" hidden="1" x14ac:dyDescent="0.3">
      <c r="A98" s="1">
        <v>97</v>
      </c>
      <c r="B98">
        <v>215</v>
      </c>
      <c r="C98">
        <f t="shared" si="5"/>
        <v>205</v>
      </c>
      <c r="F98" s="9">
        <f t="shared" si="6"/>
        <v>10</v>
      </c>
      <c r="G98" s="9">
        <f t="shared" si="7"/>
        <v>100</v>
      </c>
      <c r="H98" s="9">
        <f t="shared" si="8"/>
        <v>10</v>
      </c>
      <c r="I98" s="9">
        <f t="shared" si="9"/>
        <v>4.6511627906976744E-2</v>
      </c>
    </row>
    <row r="99" spans="1:9" hidden="1" x14ac:dyDescent="0.3">
      <c r="A99" s="1">
        <v>98</v>
      </c>
      <c r="B99">
        <v>106</v>
      </c>
      <c r="C99">
        <f t="shared" si="5"/>
        <v>215</v>
      </c>
      <c r="F99" s="9">
        <f t="shared" si="6"/>
        <v>-109</v>
      </c>
      <c r="G99" s="9">
        <f t="shared" si="7"/>
        <v>11881</v>
      </c>
      <c r="H99" s="9">
        <f t="shared" si="8"/>
        <v>109</v>
      </c>
      <c r="I99" s="9">
        <f t="shared" si="9"/>
        <v>1.0283018867924529</v>
      </c>
    </row>
    <row r="100" spans="1:9" hidden="1" x14ac:dyDescent="0.3">
      <c r="A100" s="1">
        <v>99</v>
      </c>
      <c r="B100">
        <v>130</v>
      </c>
      <c r="C100">
        <f t="shared" si="5"/>
        <v>106</v>
      </c>
      <c r="F100" s="9">
        <f t="shared" si="6"/>
        <v>24</v>
      </c>
      <c r="G100" s="9">
        <f t="shared" si="7"/>
        <v>576</v>
      </c>
      <c r="H100" s="9">
        <f t="shared" si="8"/>
        <v>24</v>
      </c>
      <c r="I100" s="9">
        <f t="shared" si="9"/>
        <v>0.18461538461538463</v>
      </c>
    </row>
    <row r="101" spans="1:9" x14ac:dyDescent="0.3">
      <c r="A101" s="1">
        <v>100</v>
      </c>
      <c r="B101">
        <v>130</v>
      </c>
      <c r="C101">
        <f t="shared" si="5"/>
        <v>130</v>
      </c>
      <c r="F101" s="9">
        <f t="shared" si="6"/>
        <v>0</v>
      </c>
      <c r="G101" s="9">
        <f t="shared" si="7"/>
        <v>0</v>
      </c>
      <c r="H101" s="9">
        <f t="shared" si="8"/>
        <v>0</v>
      </c>
      <c r="I101" s="9">
        <f t="shared" si="9"/>
        <v>0</v>
      </c>
    </row>
    <row r="102" spans="1:9" x14ac:dyDescent="0.3">
      <c r="A102" s="1">
        <v>101</v>
      </c>
      <c r="B102">
        <v>236</v>
      </c>
      <c r="C102">
        <f t="shared" si="5"/>
        <v>130</v>
      </c>
      <c r="F102" s="9">
        <f t="shared" si="6"/>
        <v>106</v>
      </c>
      <c r="G102" s="9">
        <f t="shared" si="7"/>
        <v>11236</v>
      </c>
      <c r="H102" s="9">
        <f t="shared" si="8"/>
        <v>106</v>
      </c>
      <c r="I102" s="9">
        <f t="shared" si="9"/>
        <v>0.44915254237288138</v>
      </c>
    </row>
    <row r="103" spans="1:9" x14ac:dyDescent="0.3">
      <c r="A103" s="1">
        <v>102</v>
      </c>
      <c r="B103">
        <v>165</v>
      </c>
      <c r="C103">
        <f t="shared" si="5"/>
        <v>236</v>
      </c>
      <c r="F103" s="9">
        <f t="shared" si="6"/>
        <v>-71</v>
      </c>
      <c r="G103" s="9">
        <f t="shared" si="7"/>
        <v>5041</v>
      </c>
      <c r="H103" s="9">
        <f t="shared" si="8"/>
        <v>71</v>
      </c>
      <c r="I103" s="9">
        <f t="shared" si="9"/>
        <v>0.4303030303030303</v>
      </c>
    </row>
    <row r="104" spans="1:9" x14ac:dyDescent="0.3">
      <c r="A104" s="1">
        <v>103</v>
      </c>
      <c r="B104">
        <v>190</v>
      </c>
      <c r="C104">
        <f t="shared" si="5"/>
        <v>165</v>
      </c>
      <c r="F104" s="9">
        <f t="shared" si="6"/>
        <v>25</v>
      </c>
      <c r="G104" s="9">
        <f t="shared" si="7"/>
        <v>625</v>
      </c>
      <c r="H104" s="9">
        <f t="shared" si="8"/>
        <v>25</v>
      </c>
      <c r="I104" s="9">
        <f t="shared" si="9"/>
        <v>0.13157894736842105</v>
      </c>
    </row>
    <row r="105" spans="1:9" x14ac:dyDescent="0.3">
      <c r="A105" s="1">
        <v>104</v>
      </c>
      <c r="B105">
        <v>170</v>
      </c>
      <c r="C105">
        <f t="shared" si="5"/>
        <v>190</v>
      </c>
      <c r="F105" s="9">
        <f t="shared" si="6"/>
        <v>-20</v>
      </c>
      <c r="G105" s="9">
        <f t="shared" si="7"/>
        <v>400</v>
      </c>
      <c r="H105" s="9">
        <f t="shared" si="8"/>
        <v>20</v>
      </c>
      <c r="I105" s="9">
        <f t="shared" si="9"/>
        <v>0.11764705882352941</v>
      </c>
    </row>
    <row r="106" spans="1:9" x14ac:dyDescent="0.3">
      <c r="A106" s="5">
        <v>105</v>
      </c>
      <c r="B106" s="6"/>
      <c r="D106" s="6">
        <f>B105</f>
        <v>170</v>
      </c>
      <c r="E106" s="6"/>
    </row>
    <row r="107" spans="1:9" ht="18" x14ac:dyDescent="0.35">
      <c r="A107" s="5">
        <v>106</v>
      </c>
      <c r="B107" s="6"/>
      <c r="D107" s="6">
        <f>D106</f>
        <v>170</v>
      </c>
      <c r="E107" s="6"/>
      <c r="G107" s="22" t="s">
        <v>2</v>
      </c>
      <c r="H107" s="22" t="s">
        <v>3</v>
      </c>
      <c r="I107" s="22" t="s">
        <v>4</v>
      </c>
    </row>
    <row r="108" spans="1:9" ht="18" x14ac:dyDescent="0.35">
      <c r="A108" s="5">
        <v>107</v>
      </c>
      <c r="B108" s="6"/>
      <c r="D108" s="6">
        <f>D107</f>
        <v>170</v>
      </c>
      <c r="E108" s="6"/>
      <c r="G108" s="20">
        <f>AVERAGE(G3:G105)</f>
        <v>1785.1262135922329</v>
      </c>
      <c r="H108" s="20">
        <f>AVERAGE(H3:H105)</f>
        <v>33.28155339805825</v>
      </c>
      <c r="I108" s="21">
        <f>AVERAGE(I3:I105)</f>
        <v>0.16333214910044874</v>
      </c>
    </row>
    <row r="109" spans="1:9" x14ac:dyDescent="0.3">
      <c r="A109" s="5">
        <v>108</v>
      </c>
      <c r="B109" s="6"/>
      <c r="D109" s="6"/>
      <c r="E109" s="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3920-227D-4576-9BF2-3426EC15E1A0}">
  <dimension ref="A1:I109"/>
  <sheetViews>
    <sheetView topLeftCell="A6" zoomScale="85" zoomScaleNormal="85" workbookViewId="0">
      <selection activeCell="B7" sqref="B7"/>
    </sheetView>
  </sheetViews>
  <sheetFormatPr defaultRowHeight="14.4" x14ac:dyDescent="0.3"/>
  <cols>
    <col min="1" max="1" width="6.5546875" style="3" bestFit="1" customWidth="1"/>
    <col min="2" max="2" width="5.88671875" style="3" bestFit="1" customWidth="1"/>
    <col min="3" max="3" width="18.88671875" bestFit="1" customWidth="1"/>
    <col min="4" max="4" width="16" bestFit="1" customWidth="1"/>
    <col min="5" max="5" width="16" customWidth="1"/>
    <col min="6" max="6" width="7.33203125" bestFit="1" customWidth="1"/>
    <col min="7" max="7" width="10.5546875" bestFit="1" customWidth="1"/>
    <col min="8" max="8" width="7.6640625" bestFit="1" customWidth="1"/>
    <col min="9" max="9" width="8.33203125" bestFit="1" customWidth="1"/>
  </cols>
  <sheetData>
    <row r="1" spans="1:9" ht="15.6" x14ac:dyDescent="0.3">
      <c r="A1" s="17" t="s">
        <v>0</v>
      </c>
      <c r="B1" s="18" t="s">
        <v>1</v>
      </c>
      <c r="C1" s="19" t="s">
        <v>9</v>
      </c>
      <c r="D1" s="19" t="s">
        <v>10</v>
      </c>
      <c r="E1" s="19"/>
      <c r="F1" s="19" t="s">
        <v>11</v>
      </c>
      <c r="G1" s="19" t="s">
        <v>12</v>
      </c>
      <c r="H1" s="19" t="s">
        <v>13</v>
      </c>
      <c r="I1" t="s">
        <v>14</v>
      </c>
    </row>
    <row r="2" spans="1:9" x14ac:dyDescent="0.3">
      <c r="A2" s="1">
        <v>1</v>
      </c>
      <c r="B2">
        <v>152</v>
      </c>
    </row>
    <row r="3" spans="1:9" x14ac:dyDescent="0.3">
      <c r="A3" s="1">
        <v>2</v>
      </c>
      <c r="B3">
        <v>192</v>
      </c>
      <c r="C3" s="15">
        <f>AVERAGE($B$2:B2)</f>
        <v>152</v>
      </c>
      <c r="D3" s="15"/>
      <c r="F3" s="9">
        <f t="shared" ref="F3:F34" si="0">B3-C3</f>
        <v>40</v>
      </c>
      <c r="G3" s="9">
        <f>F3^2</f>
        <v>1600</v>
      </c>
      <c r="H3" s="9">
        <f>ABS(F3)</f>
        <v>40</v>
      </c>
      <c r="I3" s="9">
        <f t="shared" ref="I3:I34" si="1">H3/B3</f>
        <v>0.20833333333333334</v>
      </c>
    </row>
    <row r="4" spans="1:9" x14ac:dyDescent="0.3">
      <c r="A4" s="1">
        <v>3</v>
      </c>
      <c r="B4">
        <v>170</v>
      </c>
      <c r="C4" s="15">
        <f>AVERAGE($B$2:B3)</f>
        <v>172</v>
      </c>
      <c r="D4" s="15"/>
      <c r="F4" s="9">
        <f t="shared" si="0"/>
        <v>-2</v>
      </c>
      <c r="G4" s="9">
        <f t="shared" ref="G4:G67" si="2">F4^2</f>
        <v>4</v>
      </c>
      <c r="H4" s="9">
        <f t="shared" ref="H4:H67" si="3">ABS(F4)</f>
        <v>2</v>
      </c>
      <c r="I4" s="9">
        <f t="shared" si="1"/>
        <v>1.1764705882352941E-2</v>
      </c>
    </row>
    <row r="5" spans="1:9" x14ac:dyDescent="0.3">
      <c r="A5" s="1">
        <v>4</v>
      </c>
      <c r="B5">
        <v>142</v>
      </c>
      <c r="C5" s="15">
        <f>AVERAGE($B$2:B4)</f>
        <v>171.33333333333334</v>
      </c>
      <c r="D5" s="15"/>
      <c r="F5" s="9">
        <f t="shared" si="0"/>
        <v>-29.333333333333343</v>
      </c>
      <c r="G5" s="9">
        <f t="shared" si="2"/>
        <v>860.44444444444503</v>
      </c>
      <c r="H5" s="9">
        <f t="shared" si="3"/>
        <v>29.333333333333343</v>
      </c>
      <c r="I5" s="9">
        <f t="shared" si="1"/>
        <v>0.20657276995305171</v>
      </c>
    </row>
    <row r="6" spans="1:9" x14ac:dyDescent="0.3">
      <c r="A6" s="1">
        <v>5</v>
      </c>
      <c r="B6">
        <v>143</v>
      </c>
      <c r="C6" s="15">
        <f>AVERAGE($B$2:B5)</f>
        <v>164</v>
      </c>
      <c r="D6" s="15"/>
      <c r="F6" s="9">
        <f t="shared" si="0"/>
        <v>-21</v>
      </c>
      <c r="G6" s="9">
        <f t="shared" si="2"/>
        <v>441</v>
      </c>
      <c r="H6" s="9">
        <f t="shared" si="3"/>
        <v>21</v>
      </c>
      <c r="I6" s="9">
        <f t="shared" si="1"/>
        <v>0.14685314685314685</v>
      </c>
    </row>
    <row r="7" spans="1:9" x14ac:dyDescent="0.3">
      <c r="A7" s="1">
        <v>6</v>
      </c>
      <c r="B7">
        <v>141</v>
      </c>
      <c r="C7" s="15">
        <f>AVERAGE($B$2:B6)</f>
        <v>159.80000000000001</v>
      </c>
      <c r="D7" s="15"/>
      <c r="F7" s="9">
        <f t="shared" si="0"/>
        <v>-18.800000000000011</v>
      </c>
      <c r="G7" s="9">
        <f t="shared" si="2"/>
        <v>353.44000000000045</v>
      </c>
      <c r="H7" s="9">
        <f t="shared" si="3"/>
        <v>18.800000000000011</v>
      </c>
      <c r="I7" s="9">
        <f t="shared" si="1"/>
        <v>0.13333333333333341</v>
      </c>
    </row>
    <row r="8" spans="1:9" x14ac:dyDescent="0.3">
      <c r="A8" s="1">
        <v>7</v>
      </c>
      <c r="B8">
        <v>147</v>
      </c>
      <c r="C8" s="15">
        <f>AVERAGE($B$2:B7)</f>
        <v>156.66666666666666</v>
      </c>
      <c r="D8" s="15"/>
      <c r="F8" s="9">
        <f t="shared" si="0"/>
        <v>-9.6666666666666572</v>
      </c>
      <c r="G8" s="9">
        <f t="shared" si="2"/>
        <v>93.444444444444258</v>
      </c>
      <c r="H8" s="9">
        <f t="shared" si="3"/>
        <v>9.6666666666666572</v>
      </c>
      <c r="I8" s="9">
        <f t="shared" si="1"/>
        <v>6.5759637188208556E-2</v>
      </c>
    </row>
    <row r="9" spans="1:9" x14ac:dyDescent="0.3">
      <c r="A9" s="1">
        <v>8</v>
      </c>
      <c r="B9">
        <v>169</v>
      </c>
      <c r="C9" s="15">
        <f>AVERAGE($B$2:B8)</f>
        <v>155.28571428571428</v>
      </c>
      <c r="D9" s="15"/>
      <c r="F9" s="9">
        <f t="shared" si="0"/>
        <v>13.714285714285722</v>
      </c>
      <c r="G9" s="9">
        <f t="shared" si="2"/>
        <v>188.08163265306143</v>
      </c>
      <c r="H9" s="9">
        <f t="shared" si="3"/>
        <v>13.714285714285722</v>
      </c>
      <c r="I9" s="9">
        <f t="shared" si="1"/>
        <v>8.1149619611158116E-2</v>
      </c>
    </row>
    <row r="10" spans="1:9" x14ac:dyDescent="0.3">
      <c r="A10" s="1">
        <v>9</v>
      </c>
      <c r="B10">
        <v>222</v>
      </c>
      <c r="C10" s="15">
        <f>AVERAGE($B$2:B9)</f>
        <v>157</v>
      </c>
      <c r="D10" s="15"/>
      <c r="F10" s="9">
        <f t="shared" si="0"/>
        <v>65</v>
      </c>
      <c r="G10" s="9">
        <f t="shared" si="2"/>
        <v>4225</v>
      </c>
      <c r="H10" s="9">
        <f t="shared" si="3"/>
        <v>65</v>
      </c>
      <c r="I10" s="9">
        <f t="shared" si="1"/>
        <v>0.2927927927927928</v>
      </c>
    </row>
    <row r="11" spans="1:9" x14ac:dyDescent="0.3">
      <c r="A11" s="1">
        <v>10</v>
      </c>
      <c r="B11">
        <v>242</v>
      </c>
      <c r="C11" s="15">
        <f>AVERAGE($B$2:B10)</f>
        <v>164.22222222222223</v>
      </c>
      <c r="D11" s="15"/>
      <c r="F11" s="9">
        <f t="shared" si="0"/>
        <v>77.777777777777771</v>
      </c>
      <c r="G11" s="9">
        <f t="shared" si="2"/>
        <v>6049.382716049382</v>
      </c>
      <c r="H11" s="9">
        <f t="shared" si="3"/>
        <v>77.777777777777771</v>
      </c>
      <c r="I11" s="9">
        <f t="shared" si="1"/>
        <v>0.32139577594123048</v>
      </c>
    </row>
    <row r="12" spans="1:9" x14ac:dyDescent="0.3">
      <c r="A12" s="1">
        <v>11</v>
      </c>
      <c r="B12">
        <v>193</v>
      </c>
      <c r="C12" s="15">
        <f>AVERAGE($B$2:B11)</f>
        <v>172</v>
      </c>
      <c r="D12" s="15"/>
      <c r="F12" s="9">
        <f t="shared" si="0"/>
        <v>21</v>
      </c>
      <c r="G12" s="9">
        <f t="shared" si="2"/>
        <v>441</v>
      </c>
      <c r="H12" s="9">
        <f t="shared" si="3"/>
        <v>21</v>
      </c>
      <c r="I12" s="9">
        <f t="shared" si="1"/>
        <v>0.10880829015544041</v>
      </c>
    </row>
    <row r="13" spans="1:9" x14ac:dyDescent="0.3">
      <c r="A13" s="1">
        <v>12</v>
      </c>
      <c r="B13">
        <v>205</v>
      </c>
      <c r="C13" s="15">
        <f>AVERAGE($B$2:B12)</f>
        <v>173.90909090909091</v>
      </c>
      <c r="D13" s="15"/>
      <c r="F13" s="9">
        <f t="shared" si="0"/>
        <v>31.090909090909093</v>
      </c>
      <c r="G13" s="9">
        <f t="shared" si="2"/>
        <v>966.6446280991737</v>
      </c>
      <c r="H13" s="9">
        <f t="shared" si="3"/>
        <v>31.090909090909093</v>
      </c>
      <c r="I13" s="9">
        <f t="shared" si="1"/>
        <v>0.15166297117516631</v>
      </c>
    </row>
    <row r="14" spans="1:9" x14ac:dyDescent="0.3">
      <c r="A14" s="1">
        <v>13</v>
      </c>
      <c r="B14">
        <v>241</v>
      </c>
      <c r="C14" s="15">
        <f>AVERAGE($B$2:B13)</f>
        <v>176.5</v>
      </c>
      <c r="D14" s="15"/>
      <c r="F14" s="9">
        <f t="shared" si="0"/>
        <v>64.5</v>
      </c>
      <c r="G14" s="9">
        <f t="shared" si="2"/>
        <v>4160.25</v>
      </c>
      <c r="H14" s="9">
        <f t="shared" si="3"/>
        <v>64.5</v>
      </c>
      <c r="I14" s="9">
        <f t="shared" si="1"/>
        <v>0.26763485477178423</v>
      </c>
    </row>
    <row r="15" spans="1:9" x14ac:dyDescent="0.3">
      <c r="A15" s="1">
        <v>14</v>
      </c>
      <c r="B15">
        <v>193</v>
      </c>
      <c r="C15" s="15">
        <f>AVERAGE($B$2:B14)</f>
        <v>181.46153846153845</v>
      </c>
      <c r="D15" s="15"/>
      <c r="F15" s="9">
        <f t="shared" si="0"/>
        <v>11.538461538461547</v>
      </c>
      <c r="G15" s="9">
        <f t="shared" si="2"/>
        <v>133.1360946745564</v>
      </c>
      <c r="H15" s="9">
        <f t="shared" si="3"/>
        <v>11.538461538461547</v>
      </c>
      <c r="I15" s="9">
        <f t="shared" si="1"/>
        <v>5.978477481068159E-2</v>
      </c>
    </row>
    <row r="16" spans="1:9" x14ac:dyDescent="0.3">
      <c r="A16" s="1">
        <v>15</v>
      </c>
      <c r="B16">
        <v>284</v>
      </c>
      <c r="C16" s="15">
        <f>AVERAGE($B$2:B15)</f>
        <v>182.28571428571428</v>
      </c>
      <c r="D16" s="15"/>
      <c r="F16" s="9">
        <f t="shared" si="0"/>
        <v>101.71428571428572</v>
      </c>
      <c r="G16" s="9">
        <f t="shared" si="2"/>
        <v>10345.795918367348</v>
      </c>
      <c r="H16" s="9">
        <f t="shared" si="3"/>
        <v>101.71428571428572</v>
      </c>
      <c r="I16" s="9">
        <f t="shared" si="1"/>
        <v>0.35814889336016098</v>
      </c>
    </row>
    <row r="17" spans="1:9" x14ac:dyDescent="0.3">
      <c r="A17" s="1">
        <v>16</v>
      </c>
      <c r="B17">
        <v>229</v>
      </c>
      <c r="C17" s="15">
        <f>AVERAGE($B$2:B16)</f>
        <v>189.06666666666666</v>
      </c>
      <c r="D17" s="15"/>
      <c r="F17" s="9">
        <f t="shared" si="0"/>
        <v>39.933333333333337</v>
      </c>
      <c r="G17" s="9">
        <f t="shared" si="2"/>
        <v>1594.6711111111115</v>
      </c>
      <c r="H17" s="9">
        <f t="shared" si="3"/>
        <v>39.933333333333337</v>
      </c>
      <c r="I17" s="9">
        <f t="shared" si="1"/>
        <v>0.17438136826783115</v>
      </c>
    </row>
    <row r="18" spans="1:9" x14ac:dyDescent="0.3">
      <c r="A18" s="1">
        <v>17</v>
      </c>
      <c r="B18">
        <v>261</v>
      </c>
      <c r="C18" s="15">
        <f>AVERAGE($B$2:B17)</f>
        <v>191.5625</v>
      </c>
      <c r="D18" s="15"/>
      <c r="F18" s="9">
        <f t="shared" si="0"/>
        <v>69.4375</v>
      </c>
      <c r="G18" s="9">
        <f t="shared" si="2"/>
        <v>4821.56640625</v>
      </c>
      <c r="H18" s="9">
        <f t="shared" si="3"/>
        <v>69.4375</v>
      </c>
      <c r="I18" s="9">
        <f t="shared" si="1"/>
        <v>0.26604406130268199</v>
      </c>
    </row>
    <row r="19" spans="1:9" x14ac:dyDescent="0.3">
      <c r="A19" s="1">
        <v>18</v>
      </c>
      <c r="B19">
        <v>230</v>
      </c>
      <c r="C19" s="15">
        <f>AVERAGE($B$2:B18)</f>
        <v>195.64705882352942</v>
      </c>
      <c r="D19" s="15"/>
      <c r="F19" s="9">
        <f t="shared" si="0"/>
        <v>34.35294117647058</v>
      </c>
      <c r="G19" s="9">
        <f t="shared" si="2"/>
        <v>1180.1245674740478</v>
      </c>
      <c r="H19" s="9">
        <f t="shared" si="3"/>
        <v>34.35294117647058</v>
      </c>
      <c r="I19" s="9">
        <f t="shared" si="1"/>
        <v>0.14936061381074164</v>
      </c>
    </row>
    <row r="20" spans="1:9" x14ac:dyDescent="0.3">
      <c r="A20" s="1">
        <v>19</v>
      </c>
      <c r="B20">
        <v>247</v>
      </c>
      <c r="C20" s="15">
        <f>AVERAGE($B$2:B19)</f>
        <v>197.55555555555554</v>
      </c>
      <c r="D20" s="15"/>
      <c r="F20" s="9">
        <f t="shared" si="0"/>
        <v>49.444444444444457</v>
      </c>
      <c r="G20" s="9">
        <f t="shared" si="2"/>
        <v>2444.7530864197543</v>
      </c>
      <c r="H20" s="9">
        <f t="shared" si="3"/>
        <v>49.444444444444457</v>
      </c>
      <c r="I20" s="9">
        <f t="shared" si="1"/>
        <v>0.20017993702204234</v>
      </c>
    </row>
    <row r="21" spans="1:9" x14ac:dyDescent="0.3">
      <c r="A21" s="1">
        <v>20</v>
      </c>
      <c r="B21">
        <v>303</v>
      </c>
      <c r="C21" s="15">
        <f>AVERAGE($B$2:B20)</f>
        <v>200.15789473684211</v>
      </c>
      <c r="D21" s="15"/>
      <c r="F21" s="9">
        <f t="shared" si="0"/>
        <v>102.84210526315789</v>
      </c>
      <c r="G21" s="9">
        <f t="shared" si="2"/>
        <v>10576.498614958447</v>
      </c>
      <c r="H21" s="9">
        <f t="shared" si="3"/>
        <v>102.84210526315789</v>
      </c>
      <c r="I21" s="9">
        <f t="shared" si="1"/>
        <v>0.33941288865728675</v>
      </c>
    </row>
    <row r="22" spans="1:9" x14ac:dyDescent="0.3">
      <c r="A22" s="1">
        <v>21</v>
      </c>
      <c r="B22">
        <v>207</v>
      </c>
      <c r="C22" s="15">
        <f>AVERAGE($B$2:B21)</f>
        <v>205.3</v>
      </c>
      <c r="D22" s="15"/>
      <c r="F22" s="9">
        <f t="shared" si="0"/>
        <v>1.6999999999999886</v>
      </c>
      <c r="G22" s="9">
        <f t="shared" si="2"/>
        <v>2.8899999999999615</v>
      </c>
      <c r="H22" s="9">
        <f t="shared" si="3"/>
        <v>1.6999999999999886</v>
      </c>
      <c r="I22" s="9">
        <f t="shared" si="1"/>
        <v>8.2125603864733748E-3</v>
      </c>
    </row>
    <row r="23" spans="1:9" x14ac:dyDescent="0.3">
      <c r="A23" s="1">
        <v>22</v>
      </c>
      <c r="B23">
        <v>296</v>
      </c>
      <c r="C23" s="15">
        <f>AVERAGE($B$2:B22)</f>
        <v>205.38095238095238</v>
      </c>
      <c r="D23" s="15"/>
      <c r="F23" s="9">
        <f t="shared" si="0"/>
        <v>90.61904761904762</v>
      </c>
      <c r="G23" s="9">
        <f t="shared" si="2"/>
        <v>8211.8117913832193</v>
      </c>
      <c r="H23" s="9">
        <f t="shared" si="3"/>
        <v>90.61904761904762</v>
      </c>
      <c r="I23" s="9">
        <f t="shared" si="1"/>
        <v>0.30614543114543114</v>
      </c>
    </row>
    <row r="24" spans="1:9" x14ac:dyDescent="0.3">
      <c r="A24" s="1">
        <v>23</v>
      </c>
      <c r="B24">
        <v>258</v>
      </c>
      <c r="C24" s="15">
        <f>AVERAGE($B$2:B23)</f>
        <v>209.5</v>
      </c>
      <c r="D24" s="15"/>
      <c r="F24" s="9">
        <f t="shared" si="0"/>
        <v>48.5</v>
      </c>
      <c r="G24" s="9">
        <f t="shared" si="2"/>
        <v>2352.25</v>
      </c>
      <c r="H24" s="9">
        <f t="shared" si="3"/>
        <v>48.5</v>
      </c>
      <c r="I24" s="9">
        <f t="shared" si="1"/>
        <v>0.18798449612403101</v>
      </c>
    </row>
    <row r="25" spans="1:9" x14ac:dyDescent="0.3">
      <c r="A25" s="1">
        <v>24</v>
      </c>
      <c r="B25">
        <v>248</v>
      </c>
      <c r="C25" s="15">
        <f>AVERAGE($B$2:B24)</f>
        <v>211.60869565217391</v>
      </c>
      <c r="D25" s="15"/>
      <c r="F25" s="9">
        <f t="shared" si="0"/>
        <v>36.391304347826093</v>
      </c>
      <c r="G25" s="9">
        <f t="shared" si="2"/>
        <v>1324.3270321361063</v>
      </c>
      <c r="H25" s="9">
        <f t="shared" si="3"/>
        <v>36.391304347826093</v>
      </c>
      <c r="I25" s="9">
        <f t="shared" si="1"/>
        <v>0.14673913043478262</v>
      </c>
    </row>
    <row r="26" spans="1:9" x14ac:dyDescent="0.3">
      <c r="A26" s="1">
        <v>25</v>
      </c>
      <c r="B26">
        <v>252</v>
      </c>
      <c r="C26" s="15">
        <f>AVERAGE($B$2:B25)</f>
        <v>213.125</v>
      </c>
      <c r="D26" s="15"/>
      <c r="F26" s="9">
        <f t="shared" si="0"/>
        <v>38.875</v>
      </c>
      <c r="G26" s="9">
        <f t="shared" si="2"/>
        <v>1511.265625</v>
      </c>
      <c r="H26" s="9">
        <f t="shared" si="3"/>
        <v>38.875</v>
      </c>
      <c r="I26" s="9">
        <f t="shared" si="1"/>
        <v>0.15426587301587302</v>
      </c>
    </row>
    <row r="27" spans="1:9" x14ac:dyDescent="0.3">
      <c r="A27" s="1">
        <v>26</v>
      </c>
      <c r="B27">
        <v>250</v>
      </c>
      <c r="C27" s="15">
        <f>AVERAGE($B$2:B26)</f>
        <v>214.68</v>
      </c>
      <c r="D27" s="15"/>
      <c r="F27" s="9">
        <f t="shared" si="0"/>
        <v>35.319999999999993</v>
      </c>
      <c r="G27" s="9">
        <f t="shared" si="2"/>
        <v>1247.5023999999996</v>
      </c>
      <c r="H27" s="9">
        <f t="shared" si="3"/>
        <v>35.319999999999993</v>
      </c>
      <c r="I27" s="9">
        <f t="shared" si="1"/>
        <v>0.14127999999999996</v>
      </c>
    </row>
    <row r="28" spans="1:9" x14ac:dyDescent="0.3">
      <c r="A28" s="1">
        <v>27</v>
      </c>
      <c r="B28">
        <v>250</v>
      </c>
      <c r="C28" s="15">
        <f>AVERAGE($B$2:B27)</f>
        <v>216.03846153846155</v>
      </c>
      <c r="D28" s="15"/>
      <c r="F28" s="9">
        <f t="shared" si="0"/>
        <v>33.961538461538453</v>
      </c>
      <c r="G28" s="9">
        <f t="shared" si="2"/>
        <v>1153.3860946745556</v>
      </c>
      <c r="H28" s="9">
        <f t="shared" si="3"/>
        <v>33.961538461538453</v>
      </c>
      <c r="I28" s="9">
        <f t="shared" si="1"/>
        <v>0.13584615384615381</v>
      </c>
    </row>
    <row r="29" spans="1:9" x14ac:dyDescent="0.3">
      <c r="A29" s="1">
        <v>28</v>
      </c>
      <c r="B29">
        <v>225</v>
      </c>
      <c r="C29" s="15">
        <f>AVERAGE($B$2:B28)</f>
        <v>217.2962962962963</v>
      </c>
      <c r="D29" s="15"/>
      <c r="F29" s="9">
        <f t="shared" si="0"/>
        <v>7.7037037037036953</v>
      </c>
      <c r="G29" s="9">
        <f t="shared" si="2"/>
        <v>59.347050754458031</v>
      </c>
      <c r="H29" s="9">
        <f t="shared" si="3"/>
        <v>7.7037037037036953</v>
      </c>
      <c r="I29" s="9">
        <f t="shared" si="1"/>
        <v>3.423868312757198E-2</v>
      </c>
    </row>
    <row r="30" spans="1:9" x14ac:dyDescent="0.3">
      <c r="A30" s="1">
        <v>29</v>
      </c>
      <c r="B30">
        <v>186</v>
      </c>
      <c r="C30" s="15">
        <f>AVERAGE($B$2:B29)</f>
        <v>217.57142857142858</v>
      </c>
      <c r="D30" s="15"/>
      <c r="F30" s="9">
        <f t="shared" si="0"/>
        <v>-31.571428571428584</v>
      </c>
      <c r="G30" s="9">
        <f t="shared" si="2"/>
        <v>996.75510204081706</v>
      </c>
      <c r="H30" s="9">
        <f t="shared" si="3"/>
        <v>31.571428571428584</v>
      </c>
      <c r="I30" s="9">
        <f t="shared" si="1"/>
        <v>0.16973886328725046</v>
      </c>
    </row>
    <row r="31" spans="1:9" x14ac:dyDescent="0.3">
      <c r="A31" s="1">
        <v>30</v>
      </c>
      <c r="B31">
        <v>202</v>
      </c>
      <c r="C31" s="15">
        <f>AVERAGE($B$2:B30)</f>
        <v>216.48275862068965</v>
      </c>
      <c r="D31" s="15"/>
      <c r="F31" s="9">
        <f t="shared" si="0"/>
        <v>-14.482758620689651</v>
      </c>
      <c r="G31" s="9">
        <f t="shared" si="2"/>
        <v>209.75029726516041</v>
      </c>
      <c r="H31" s="9">
        <f t="shared" si="3"/>
        <v>14.482758620689651</v>
      </c>
      <c r="I31" s="9">
        <f t="shared" si="1"/>
        <v>7.1696824854899269E-2</v>
      </c>
    </row>
    <row r="32" spans="1:9" hidden="1" x14ac:dyDescent="0.3">
      <c r="A32" s="1">
        <v>31</v>
      </c>
      <c r="B32">
        <v>259</v>
      </c>
      <c r="C32" s="15">
        <f>AVERAGE($B$2:B31)</f>
        <v>216</v>
      </c>
      <c r="D32" s="15"/>
      <c r="F32" s="9">
        <f t="shared" si="0"/>
        <v>43</v>
      </c>
      <c r="G32" s="9">
        <f t="shared" si="2"/>
        <v>1849</v>
      </c>
      <c r="H32" s="9">
        <f t="shared" si="3"/>
        <v>43</v>
      </c>
      <c r="I32" s="9">
        <f t="shared" si="1"/>
        <v>0.16602316602316602</v>
      </c>
    </row>
    <row r="33" spans="1:9" hidden="1" x14ac:dyDescent="0.3">
      <c r="A33" s="1">
        <v>32</v>
      </c>
      <c r="B33">
        <v>208</v>
      </c>
      <c r="C33" s="15">
        <f>AVERAGE($B$2:B32)</f>
        <v>217.38709677419354</v>
      </c>
      <c r="D33" s="15"/>
      <c r="F33" s="9">
        <f t="shared" si="0"/>
        <v>-9.3870967741935374</v>
      </c>
      <c r="G33" s="9">
        <f t="shared" si="2"/>
        <v>88.117585848074711</v>
      </c>
      <c r="H33" s="9">
        <f t="shared" si="3"/>
        <v>9.3870967741935374</v>
      </c>
      <c r="I33" s="9">
        <f t="shared" si="1"/>
        <v>4.5130272952853545E-2</v>
      </c>
    </row>
    <row r="34" spans="1:9" hidden="1" x14ac:dyDescent="0.3">
      <c r="A34" s="1">
        <v>33</v>
      </c>
      <c r="B34">
        <v>139</v>
      </c>
      <c r="C34" s="15">
        <f>AVERAGE($B$2:B33)</f>
        <v>217.09375</v>
      </c>
      <c r="D34" s="15"/>
      <c r="F34" s="9">
        <f t="shared" si="0"/>
        <v>-78.09375</v>
      </c>
      <c r="G34" s="9">
        <f t="shared" si="2"/>
        <v>6098.6337890625</v>
      </c>
      <c r="H34" s="9">
        <f t="shared" si="3"/>
        <v>78.09375</v>
      </c>
      <c r="I34" s="9">
        <f t="shared" si="1"/>
        <v>0.56182553956834536</v>
      </c>
    </row>
    <row r="35" spans="1:9" hidden="1" x14ac:dyDescent="0.3">
      <c r="A35" s="1">
        <v>34</v>
      </c>
      <c r="B35">
        <v>185</v>
      </c>
      <c r="C35" s="15">
        <f>AVERAGE($B$2:B34)</f>
        <v>214.72727272727272</v>
      </c>
      <c r="D35" s="15"/>
      <c r="F35" s="9">
        <f t="shared" ref="F35:F66" si="4">B35-C35</f>
        <v>-29.72727272727272</v>
      </c>
      <c r="G35" s="9">
        <f t="shared" si="2"/>
        <v>883.71074380165248</v>
      </c>
      <c r="H35" s="9">
        <f t="shared" si="3"/>
        <v>29.72727272727272</v>
      </c>
      <c r="I35" s="9">
        <f t="shared" ref="I35:I66" si="5">H35/B35</f>
        <v>0.16068796068796065</v>
      </c>
    </row>
    <row r="36" spans="1:9" hidden="1" x14ac:dyDescent="0.3">
      <c r="A36" s="1">
        <v>35</v>
      </c>
      <c r="B36">
        <v>186</v>
      </c>
      <c r="C36" s="15">
        <f>AVERAGE($B$2:B35)</f>
        <v>213.85294117647058</v>
      </c>
      <c r="D36" s="15"/>
      <c r="F36" s="9">
        <f t="shared" si="4"/>
        <v>-27.85294117647058</v>
      </c>
      <c r="G36" s="9">
        <f t="shared" si="2"/>
        <v>775.78633217993035</v>
      </c>
      <c r="H36" s="9">
        <f t="shared" si="3"/>
        <v>27.85294117647058</v>
      </c>
      <c r="I36" s="9">
        <f t="shared" si="5"/>
        <v>0.14974699557242246</v>
      </c>
    </row>
    <row r="37" spans="1:9" hidden="1" x14ac:dyDescent="0.3">
      <c r="A37" s="1">
        <v>36</v>
      </c>
      <c r="B37">
        <v>192</v>
      </c>
      <c r="C37" s="15">
        <f>AVERAGE($B$2:B36)</f>
        <v>213.05714285714285</v>
      </c>
      <c r="D37" s="15"/>
      <c r="F37" s="9">
        <f t="shared" si="4"/>
        <v>-21.05714285714285</v>
      </c>
      <c r="G37" s="9">
        <f t="shared" si="2"/>
        <v>443.40326530612214</v>
      </c>
      <c r="H37" s="9">
        <f t="shared" si="3"/>
        <v>21.05714285714285</v>
      </c>
      <c r="I37" s="9">
        <f t="shared" si="5"/>
        <v>0.109672619047619</v>
      </c>
    </row>
    <row r="38" spans="1:9" hidden="1" x14ac:dyDescent="0.3">
      <c r="A38" s="1">
        <v>37</v>
      </c>
      <c r="B38">
        <v>173</v>
      </c>
      <c r="C38" s="15">
        <f>AVERAGE($B$2:B37)</f>
        <v>212.47222222222223</v>
      </c>
      <c r="D38" s="15"/>
      <c r="F38" s="9">
        <f t="shared" si="4"/>
        <v>-39.472222222222229</v>
      </c>
      <c r="G38" s="9">
        <f t="shared" si="2"/>
        <v>1558.0563271604942</v>
      </c>
      <c r="H38" s="9">
        <f t="shared" si="3"/>
        <v>39.472222222222229</v>
      </c>
      <c r="I38" s="9">
        <f t="shared" si="5"/>
        <v>0.22816313423249843</v>
      </c>
    </row>
    <row r="39" spans="1:9" hidden="1" x14ac:dyDescent="0.3">
      <c r="A39" s="1">
        <v>38</v>
      </c>
      <c r="B39">
        <v>211</v>
      </c>
      <c r="C39" s="15">
        <f>AVERAGE($B$2:B38)</f>
        <v>211.40540540540542</v>
      </c>
      <c r="D39" s="15"/>
      <c r="F39" s="9">
        <f t="shared" si="4"/>
        <v>-0.4054054054054177</v>
      </c>
      <c r="G39" s="9">
        <f t="shared" si="2"/>
        <v>0.16435354273193106</v>
      </c>
      <c r="H39" s="9">
        <f t="shared" si="3"/>
        <v>0.4054054054054177</v>
      </c>
      <c r="I39" s="9">
        <f t="shared" si="5"/>
        <v>1.9213526322531644E-3</v>
      </c>
    </row>
    <row r="40" spans="1:9" hidden="1" x14ac:dyDescent="0.3">
      <c r="A40" s="1">
        <v>39</v>
      </c>
      <c r="B40">
        <v>164</v>
      </c>
      <c r="C40" s="15">
        <f>AVERAGE($B$2:B39)</f>
        <v>211.39473684210526</v>
      </c>
      <c r="D40" s="15"/>
      <c r="F40" s="9">
        <f t="shared" si="4"/>
        <v>-47.39473684210526</v>
      </c>
      <c r="G40" s="9">
        <f t="shared" si="2"/>
        <v>2246.2610803324096</v>
      </c>
      <c r="H40" s="9">
        <f t="shared" si="3"/>
        <v>47.39473684210526</v>
      </c>
      <c r="I40" s="9">
        <f t="shared" si="5"/>
        <v>0.28899229781771502</v>
      </c>
    </row>
    <row r="41" spans="1:9" hidden="1" x14ac:dyDescent="0.3">
      <c r="A41" s="1">
        <v>40</v>
      </c>
      <c r="B41">
        <v>242</v>
      </c>
      <c r="C41" s="15">
        <f>AVERAGE($B$2:B40)</f>
        <v>210.17948717948718</v>
      </c>
      <c r="D41" s="15"/>
      <c r="F41" s="9">
        <f t="shared" si="4"/>
        <v>31.820512820512818</v>
      </c>
      <c r="G41" s="9">
        <f t="shared" si="2"/>
        <v>1012.5450361604206</v>
      </c>
      <c r="H41" s="9">
        <f t="shared" si="3"/>
        <v>31.820512820512818</v>
      </c>
      <c r="I41" s="9">
        <f t="shared" si="5"/>
        <v>0.13148972239881329</v>
      </c>
    </row>
    <row r="42" spans="1:9" hidden="1" x14ac:dyDescent="0.3">
      <c r="A42" s="1">
        <v>41</v>
      </c>
      <c r="B42">
        <v>207</v>
      </c>
      <c r="C42" s="15">
        <f>AVERAGE($B$2:B41)</f>
        <v>210.97499999999999</v>
      </c>
      <c r="D42" s="15"/>
      <c r="F42" s="9">
        <f t="shared" si="4"/>
        <v>-3.9749999999999943</v>
      </c>
      <c r="G42" s="9">
        <f t="shared" si="2"/>
        <v>15.800624999999954</v>
      </c>
      <c r="H42" s="9">
        <f t="shared" si="3"/>
        <v>3.9749999999999943</v>
      </c>
      <c r="I42" s="9">
        <f t="shared" si="5"/>
        <v>1.9202898550724611E-2</v>
      </c>
    </row>
    <row r="43" spans="1:9" hidden="1" x14ac:dyDescent="0.3">
      <c r="A43" s="1">
        <v>42</v>
      </c>
      <c r="B43">
        <v>202</v>
      </c>
      <c r="C43" s="15">
        <f>AVERAGE($B$2:B42)</f>
        <v>210.8780487804878</v>
      </c>
      <c r="D43" s="15"/>
      <c r="F43" s="9">
        <f t="shared" si="4"/>
        <v>-8.8780487804878021</v>
      </c>
      <c r="G43" s="9">
        <f t="shared" si="2"/>
        <v>78.819750148720956</v>
      </c>
      <c r="H43" s="9">
        <f t="shared" si="3"/>
        <v>8.8780487804878021</v>
      </c>
      <c r="I43" s="9">
        <f t="shared" si="5"/>
        <v>4.3950736537068325E-2</v>
      </c>
    </row>
    <row r="44" spans="1:9" hidden="1" x14ac:dyDescent="0.3">
      <c r="A44" s="1">
        <v>43</v>
      </c>
      <c r="B44">
        <v>197</v>
      </c>
      <c r="C44" s="15">
        <f>AVERAGE($B$2:B43)</f>
        <v>210.66666666666666</v>
      </c>
      <c r="D44" s="15"/>
      <c r="F44" s="9">
        <f t="shared" si="4"/>
        <v>-13.666666666666657</v>
      </c>
      <c r="G44" s="9">
        <f t="shared" si="2"/>
        <v>186.77777777777752</v>
      </c>
      <c r="H44" s="9">
        <f t="shared" si="3"/>
        <v>13.666666666666657</v>
      </c>
      <c r="I44" s="9">
        <f t="shared" si="5"/>
        <v>6.9373942470389124E-2</v>
      </c>
    </row>
    <row r="45" spans="1:9" hidden="1" x14ac:dyDescent="0.3">
      <c r="A45" s="1">
        <v>44</v>
      </c>
      <c r="B45">
        <v>248</v>
      </c>
      <c r="C45" s="15">
        <f>AVERAGE($B$2:B44)</f>
        <v>210.34883720930233</v>
      </c>
      <c r="D45" s="15"/>
      <c r="F45" s="9">
        <f t="shared" si="4"/>
        <v>37.651162790697668</v>
      </c>
      <c r="G45" s="9">
        <f t="shared" si="2"/>
        <v>1417.6100594916165</v>
      </c>
      <c r="H45" s="9">
        <f t="shared" si="3"/>
        <v>37.651162790697668</v>
      </c>
      <c r="I45" s="9">
        <f t="shared" si="5"/>
        <v>0.15181920480120029</v>
      </c>
    </row>
    <row r="46" spans="1:9" hidden="1" x14ac:dyDescent="0.3">
      <c r="A46" s="1">
        <v>45</v>
      </c>
      <c r="B46">
        <v>229</v>
      </c>
      <c r="C46" s="15">
        <f>AVERAGE($B$2:B45)</f>
        <v>211.20454545454547</v>
      </c>
      <c r="D46" s="15"/>
      <c r="F46" s="9">
        <f t="shared" si="4"/>
        <v>17.795454545454533</v>
      </c>
      <c r="G46" s="9">
        <f t="shared" si="2"/>
        <v>316.67820247933838</v>
      </c>
      <c r="H46" s="9">
        <f t="shared" si="3"/>
        <v>17.795454545454533</v>
      </c>
      <c r="I46" s="9">
        <f t="shared" si="5"/>
        <v>7.7709408495434645E-2</v>
      </c>
    </row>
    <row r="47" spans="1:9" hidden="1" x14ac:dyDescent="0.3">
      <c r="A47" s="1">
        <v>46</v>
      </c>
      <c r="B47">
        <v>221</v>
      </c>
      <c r="C47" s="15">
        <f>AVERAGE($B$2:B46)</f>
        <v>211.6</v>
      </c>
      <c r="D47" s="15"/>
      <c r="F47" s="9">
        <f t="shared" si="4"/>
        <v>9.4000000000000057</v>
      </c>
      <c r="G47" s="9">
        <f t="shared" si="2"/>
        <v>88.360000000000113</v>
      </c>
      <c r="H47" s="9">
        <f t="shared" si="3"/>
        <v>9.4000000000000057</v>
      </c>
      <c r="I47" s="9">
        <f t="shared" si="5"/>
        <v>4.2533936651583733E-2</v>
      </c>
    </row>
    <row r="48" spans="1:9" hidden="1" x14ac:dyDescent="0.3">
      <c r="A48" s="1">
        <v>47</v>
      </c>
      <c r="B48">
        <v>247</v>
      </c>
      <c r="C48" s="15">
        <f>AVERAGE($B$2:B47)</f>
        <v>211.80434782608697</v>
      </c>
      <c r="D48" s="15"/>
      <c r="F48" s="9">
        <f t="shared" si="4"/>
        <v>35.195652173913032</v>
      </c>
      <c r="G48" s="9">
        <f t="shared" si="2"/>
        <v>1238.7339319470691</v>
      </c>
      <c r="H48" s="9">
        <f t="shared" si="3"/>
        <v>35.195652173913032</v>
      </c>
      <c r="I48" s="9">
        <f t="shared" si="5"/>
        <v>0.14249251892272483</v>
      </c>
    </row>
    <row r="49" spans="1:9" hidden="1" x14ac:dyDescent="0.3">
      <c r="A49" s="1">
        <v>48</v>
      </c>
      <c r="B49">
        <v>299</v>
      </c>
      <c r="C49" s="15">
        <f>AVERAGE($B$2:B48)</f>
        <v>212.55319148936169</v>
      </c>
      <c r="D49" s="15"/>
      <c r="F49" s="9">
        <f t="shared" si="4"/>
        <v>86.446808510638306</v>
      </c>
      <c r="G49" s="9">
        <f t="shared" si="2"/>
        <v>7473.0507016749671</v>
      </c>
      <c r="H49" s="9">
        <f t="shared" si="3"/>
        <v>86.446808510638306</v>
      </c>
      <c r="I49" s="9">
        <f t="shared" si="5"/>
        <v>0.28911976090514485</v>
      </c>
    </row>
    <row r="50" spans="1:9" hidden="1" x14ac:dyDescent="0.3">
      <c r="A50" s="1">
        <v>49</v>
      </c>
      <c r="B50">
        <v>254</v>
      </c>
      <c r="C50" s="15">
        <f>AVERAGE($B$2:B49)</f>
        <v>214.35416666666666</v>
      </c>
      <c r="D50" s="15"/>
      <c r="F50" s="9">
        <f t="shared" si="4"/>
        <v>39.645833333333343</v>
      </c>
      <c r="G50" s="9">
        <f t="shared" si="2"/>
        <v>1571.7921006944453</v>
      </c>
      <c r="H50" s="9">
        <f t="shared" si="3"/>
        <v>39.645833333333343</v>
      </c>
      <c r="I50" s="9">
        <f t="shared" si="5"/>
        <v>0.15608595800524938</v>
      </c>
    </row>
    <row r="51" spans="1:9" hidden="1" x14ac:dyDescent="0.3">
      <c r="A51" s="1">
        <v>50</v>
      </c>
      <c r="B51">
        <v>263</v>
      </c>
      <c r="C51" s="15">
        <f>AVERAGE($B$2:B50)</f>
        <v>215.16326530612244</v>
      </c>
      <c r="D51" s="15"/>
      <c r="F51" s="9">
        <f t="shared" si="4"/>
        <v>47.83673469387756</v>
      </c>
      <c r="G51" s="9">
        <f t="shared" si="2"/>
        <v>2288.3531861724291</v>
      </c>
      <c r="H51" s="9">
        <f t="shared" si="3"/>
        <v>47.83673469387756</v>
      </c>
      <c r="I51" s="9">
        <f t="shared" si="5"/>
        <v>0.18188872507177781</v>
      </c>
    </row>
    <row r="52" spans="1:9" hidden="1" x14ac:dyDescent="0.3">
      <c r="A52" s="1">
        <v>51</v>
      </c>
      <c r="B52">
        <v>241</v>
      </c>
      <c r="C52" s="15">
        <f>AVERAGE($B$2:B51)</f>
        <v>216.12</v>
      </c>
      <c r="D52" s="15"/>
      <c r="F52" s="9">
        <f t="shared" si="4"/>
        <v>24.879999999999995</v>
      </c>
      <c r="G52" s="9">
        <f t="shared" si="2"/>
        <v>619.0143999999998</v>
      </c>
      <c r="H52" s="9">
        <f t="shared" si="3"/>
        <v>24.879999999999995</v>
      </c>
      <c r="I52" s="9">
        <f t="shared" si="5"/>
        <v>0.10323651452282155</v>
      </c>
    </row>
    <row r="53" spans="1:9" hidden="1" x14ac:dyDescent="0.3">
      <c r="A53" s="1">
        <v>52</v>
      </c>
      <c r="B53">
        <v>208</v>
      </c>
      <c r="C53" s="15">
        <f>AVERAGE($B$2:B52)</f>
        <v>216.60784313725489</v>
      </c>
      <c r="D53" s="15"/>
      <c r="F53" s="9">
        <f t="shared" si="4"/>
        <v>-8.6078431372548891</v>
      </c>
      <c r="G53" s="9">
        <f t="shared" si="2"/>
        <v>74.094963475586098</v>
      </c>
      <c r="H53" s="9">
        <f t="shared" si="3"/>
        <v>8.6078431372548891</v>
      </c>
      <c r="I53" s="9">
        <f t="shared" si="5"/>
        <v>4.138386123680235E-2</v>
      </c>
    </row>
    <row r="54" spans="1:9" hidden="1" x14ac:dyDescent="0.3">
      <c r="A54" s="1">
        <v>53</v>
      </c>
      <c r="B54">
        <v>267</v>
      </c>
      <c r="C54" s="15">
        <f>AVERAGE($B$2:B53)</f>
        <v>216.44230769230768</v>
      </c>
      <c r="D54" s="15"/>
      <c r="F54" s="9">
        <f t="shared" si="4"/>
        <v>50.557692307692321</v>
      </c>
      <c r="G54" s="9">
        <f t="shared" si="2"/>
        <v>2556.0802514792913</v>
      </c>
      <c r="H54" s="9">
        <f t="shared" si="3"/>
        <v>50.557692307692321</v>
      </c>
      <c r="I54" s="9">
        <f t="shared" si="5"/>
        <v>0.18935465283779895</v>
      </c>
    </row>
    <row r="55" spans="1:9" hidden="1" x14ac:dyDescent="0.3">
      <c r="A55" s="1">
        <v>54</v>
      </c>
      <c r="B55">
        <v>198</v>
      </c>
      <c r="C55" s="15">
        <f>AVERAGE($B$2:B54)</f>
        <v>217.39622641509433</v>
      </c>
      <c r="D55" s="15"/>
      <c r="F55" s="9">
        <f t="shared" si="4"/>
        <v>-19.396226415094333</v>
      </c>
      <c r="G55" s="9">
        <f t="shared" si="2"/>
        <v>376.21359914560315</v>
      </c>
      <c r="H55" s="9">
        <f t="shared" si="3"/>
        <v>19.396226415094333</v>
      </c>
      <c r="I55" s="9">
        <f t="shared" si="5"/>
        <v>9.7960739470173391E-2</v>
      </c>
    </row>
    <row r="56" spans="1:9" hidden="1" x14ac:dyDescent="0.3">
      <c r="A56" s="1">
        <v>55</v>
      </c>
      <c r="B56">
        <v>220</v>
      </c>
      <c r="C56" s="15">
        <f>AVERAGE($B$2:B55)</f>
        <v>217.03703703703704</v>
      </c>
      <c r="D56" s="15"/>
      <c r="F56" s="9">
        <f t="shared" si="4"/>
        <v>2.9629629629629619</v>
      </c>
      <c r="G56" s="9">
        <f t="shared" si="2"/>
        <v>8.7791495198902538</v>
      </c>
      <c r="H56" s="9">
        <f t="shared" si="3"/>
        <v>2.9629629629629619</v>
      </c>
      <c r="I56" s="9">
        <f t="shared" si="5"/>
        <v>1.3468013468013464E-2</v>
      </c>
    </row>
    <row r="57" spans="1:9" hidden="1" x14ac:dyDescent="0.3">
      <c r="A57" s="1">
        <v>56</v>
      </c>
      <c r="B57">
        <v>242</v>
      </c>
      <c r="C57" s="15">
        <f>AVERAGE($B$2:B56)</f>
        <v>217.09090909090909</v>
      </c>
      <c r="D57" s="15"/>
      <c r="F57" s="9">
        <f t="shared" si="4"/>
        <v>24.909090909090907</v>
      </c>
      <c r="G57" s="9">
        <f t="shared" si="2"/>
        <v>620.46280991735523</v>
      </c>
      <c r="H57" s="9">
        <f t="shared" si="3"/>
        <v>24.909090909090907</v>
      </c>
      <c r="I57" s="9">
        <f t="shared" si="5"/>
        <v>0.10293012772351615</v>
      </c>
    </row>
    <row r="58" spans="1:9" hidden="1" x14ac:dyDescent="0.3">
      <c r="A58" s="1">
        <v>57</v>
      </c>
      <c r="B58">
        <v>201</v>
      </c>
      <c r="C58" s="15">
        <f>AVERAGE($B$2:B57)</f>
        <v>217.53571428571428</v>
      </c>
      <c r="D58" s="15"/>
      <c r="F58" s="9">
        <f t="shared" si="4"/>
        <v>-16.535714285714278</v>
      </c>
      <c r="G58" s="9">
        <f t="shared" si="2"/>
        <v>273.42984693877526</v>
      </c>
      <c r="H58" s="9">
        <f t="shared" si="3"/>
        <v>16.535714285714278</v>
      </c>
      <c r="I58" s="9">
        <f t="shared" si="5"/>
        <v>8.2267235252309834E-2</v>
      </c>
    </row>
    <row r="59" spans="1:9" hidden="1" x14ac:dyDescent="0.3">
      <c r="A59" s="1">
        <v>58</v>
      </c>
      <c r="B59">
        <v>230</v>
      </c>
      <c r="C59" s="15">
        <f>AVERAGE($B$2:B58)</f>
        <v>217.24561403508773</v>
      </c>
      <c r="D59" s="15"/>
      <c r="F59" s="9">
        <f t="shared" si="4"/>
        <v>12.754385964912274</v>
      </c>
      <c r="G59" s="9">
        <f t="shared" si="2"/>
        <v>162.6743613419512</v>
      </c>
      <c r="H59" s="9">
        <f t="shared" si="3"/>
        <v>12.754385964912274</v>
      </c>
      <c r="I59" s="9">
        <f t="shared" si="5"/>
        <v>5.5453852021357712E-2</v>
      </c>
    </row>
    <row r="60" spans="1:9" hidden="1" x14ac:dyDescent="0.3">
      <c r="A60" s="1">
        <v>59</v>
      </c>
      <c r="B60">
        <v>206</v>
      </c>
      <c r="C60" s="15">
        <f>AVERAGE($B$2:B59)</f>
        <v>217.4655172413793</v>
      </c>
      <c r="D60" s="15"/>
      <c r="F60" s="9">
        <f t="shared" si="4"/>
        <v>-11.465517241379303</v>
      </c>
      <c r="G60" s="9">
        <f t="shared" si="2"/>
        <v>131.45808561236606</v>
      </c>
      <c r="H60" s="9">
        <f t="shared" si="3"/>
        <v>11.465517241379303</v>
      </c>
      <c r="I60" s="9">
        <f t="shared" si="5"/>
        <v>5.5657850686307291E-2</v>
      </c>
    </row>
    <row r="61" spans="1:9" hidden="1" x14ac:dyDescent="0.3">
      <c r="A61" s="1">
        <v>60</v>
      </c>
      <c r="B61">
        <v>204</v>
      </c>
      <c r="C61" s="15">
        <f>AVERAGE($B$2:B60)</f>
        <v>217.27118644067798</v>
      </c>
      <c r="D61" s="15"/>
      <c r="F61" s="9">
        <f t="shared" si="4"/>
        <v>-13.27118644067798</v>
      </c>
      <c r="G61" s="9">
        <f t="shared" si="2"/>
        <v>176.12438954323505</v>
      </c>
      <c r="H61" s="9">
        <f t="shared" si="3"/>
        <v>13.27118644067798</v>
      </c>
      <c r="I61" s="9">
        <f t="shared" si="5"/>
        <v>6.5054835493519508E-2</v>
      </c>
    </row>
    <row r="62" spans="1:9" hidden="1" x14ac:dyDescent="0.3">
      <c r="A62" s="1">
        <v>61</v>
      </c>
      <c r="B62">
        <v>264</v>
      </c>
      <c r="C62" s="15">
        <f>AVERAGE($B$2:B61)</f>
        <v>217.05</v>
      </c>
      <c r="D62" s="15"/>
      <c r="F62" s="9">
        <f t="shared" si="4"/>
        <v>46.949999999999989</v>
      </c>
      <c r="G62" s="9">
        <f t="shared" si="2"/>
        <v>2204.3024999999989</v>
      </c>
      <c r="H62" s="9">
        <f t="shared" si="3"/>
        <v>46.949999999999989</v>
      </c>
      <c r="I62" s="9">
        <f t="shared" si="5"/>
        <v>0.17784090909090905</v>
      </c>
    </row>
    <row r="63" spans="1:9" hidden="1" x14ac:dyDescent="0.3">
      <c r="A63" s="1">
        <v>62</v>
      </c>
      <c r="B63">
        <v>240</v>
      </c>
      <c r="C63" s="15">
        <f>AVERAGE($B$2:B62)</f>
        <v>217.81967213114754</v>
      </c>
      <c r="D63" s="15"/>
      <c r="F63" s="9">
        <f t="shared" si="4"/>
        <v>22.180327868852459</v>
      </c>
      <c r="G63" s="9">
        <f t="shared" si="2"/>
        <v>491.96694436979305</v>
      </c>
      <c r="H63" s="9">
        <f t="shared" si="3"/>
        <v>22.180327868852459</v>
      </c>
      <c r="I63" s="9">
        <f t="shared" si="5"/>
        <v>9.2418032786885249E-2</v>
      </c>
    </row>
    <row r="64" spans="1:9" hidden="1" x14ac:dyDescent="0.3">
      <c r="A64" s="1">
        <v>63</v>
      </c>
      <c r="B64">
        <v>234</v>
      </c>
      <c r="C64" s="15">
        <f>AVERAGE($B$2:B63)</f>
        <v>218.17741935483872</v>
      </c>
      <c r="D64" s="15"/>
      <c r="F64" s="9">
        <f t="shared" si="4"/>
        <v>15.822580645161281</v>
      </c>
      <c r="G64" s="9">
        <f t="shared" si="2"/>
        <v>250.35405827263239</v>
      </c>
      <c r="H64" s="9">
        <f t="shared" si="3"/>
        <v>15.822580645161281</v>
      </c>
      <c r="I64" s="9">
        <f t="shared" si="5"/>
        <v>6.7617866004962737E-2</v>
      </c>
    </row>
    <row r="65" spans="1:9" hidden="1" x14ac:dyDescent="0.3">
      <c r="A65" s="1">
        <v>64</v>
      </c>
      <c r="B65">
        <v>228</v>
      </c>
      <c r="C65" s="15">
        <f>AVERAGE($B$2:B64)</f>
        <v>218.42857142857142</v>
      </c>
      <c r="D65" s="15"/>
      <c r="F65" s="9">
        <f t="shared" si="4"/>
        <v>9.5714285714285836</v>
      </c>
      <c r="G65" s="9">
        <f t="shared" si="2"/>
        <v>91.612244897959414</v>
      </c>
      <c r="H65" s="9">
        <f t="shared" si="3"/>
        <v>9.5714285714285836</v>
      </c>
      <c r="I65" s="9">
        <f t="shared" si="5"/>
        <v>4.197994987468677E-2</v>
      </c>
    </row>
    <row r="66" spans="1:9" hidden="1" x14ac:dyDescent="0.3">
      <c r="A66" s="1">
        <v>65</v>
      </c>
      <c r="B66">
        <v>268</v>
      </c>
      <c r="C66" s="15">
        <f>AVERAGE($B$2:B65)</f>
        <v>218.578125</v>
      </c>
      <c r="D66" s="15"/>
      <c r="F66" s="9">
        <f t="shared" si="4"/>
        <v>49.421875</v>
      </c>
      <c r="G66" s="9">
        <f t="shared" si="2"/>
        <v>2442.521728515625</v>
      </c>
      <c r="H66" s="9">
        <f t="shared" si="3"/>
        <v>49.421875</v>
      </c>
      <c r="I66" s="9">
        <f t="shared" si="5"/>
        <v>0.18440998134328357</v>
      </c>
    </row>
    <row r="67" spans="1:9" hidden="1" x14ac:dyDescent="0.3">
      <c r="A67" s="1">
        <v>66</v>
      </c>
      <c r="B67">
        <v>270</v>
      </c>
      <c r="C67" s="15">
        <f>AVERAGE($B$2:B66)</f>
        <v>219.33846153846153</v>
      </c>
      <c r="D67" s="15"/>
      <c r="F67" s="9">
        <f t="shared" ref="F67:F98" si="6">B67-C67</f>
        <v>50.66153846153847</v>
      </c>
      <c r="G67" s="9">
        <f t="shared" si="2"/>
        <v>2566.5914792899416</v>
      </c>
      <c r="H67" s="9">
        <f t="shared" si="3"/>
        <v>50.66153846153847</v>
      </c>
      <c r="I67" s="9">
        <f t="shared" ref="I67:I98" si="7">H67/B67</f>
        <v>0.18763532763532767</v>
      </c>
    </row>
    <row r="68" spans="1:9" hidden="1" x14ac:dyDescent="0.3">
      <c r="A68" s="1">
        <v>67</v>
      </c>
      <c r="B68">
        <v>219</v>
      </c>
      <c r="C68" s="15">
        <f>AVERAGE($B$2:B67)</f>
        <v>220.10606060606059</v>
      </c>
      <c r="D68" s="15"/>
      <c r="F68" s="9">
        <f t="shared" si="6"/>
        <v>-1.1060606060605949</v>
      </c>
      <c r="G68" s="9">
        <f t="shared" ref="G68:G105" si="8">F68^2</f>
        <v>1.2233700642791305</v>
      </c>
      <c r="H68" s="9">
        <f t="shared" ref="H68:H105" si="9">ABS(F68)</f>
        <v>1.1060606060605949</v>
      </c>
      <c r="I68" s="9">
        <f t="shared" si="7"/>
        <v>5.0505050505049998E-3</v>
      </c>
    </row>
    <row r="69" spans="1:9" hidden="1" x14ac:dyDescent="0.3">
      <c r="A69" s="1">
        <v>68</v>
      </c>
      <c r="B69">
        <v>257</v>
      </c>
      <c r="C69" s="15">
        <f>AVERAGE($B$2:B68)</f>
        <v>220.08955223880596</v>
      </c>
      <c r="D69" s="15"/>
      <c r="F69" s="9">
        <f t="shared" si="6"/>
        <v>36.910447761194035</v>
      </c>
      <c r="G69" s="9">
        <f t="shared" si="8"/>
        <v>1362.3811539318338</v>
      </c>
      <c r="H69" s="9">
        <f t="shared" si="9"/>
        <v>36.910447761194035</v>
      </c>
      <c r="I69" s="9">
        <f t="shared" si="7"/>
        <v>0.14362041930425695</v>
      </c>
    </row>
    <row r="70" spans="1:9" hidden="1" x14ac:dyDescent="0.3">
      <c r="A70" s="1">
        <v>69</v>
      </c>
      <c r="B70">
        <v>197</v>
      </c>
      <c r="C70" s="15">
        <f>AVERAGE($B$2:B69)</f>
        <v>220.63235294117646</v>
      </c>
      <c r="D70" s="15"/>
      <c r="F70" s="9">
        <f t="shared" si="6"/>
        <v>-23.632352941176464</v>
      </c>
      <c r="G70" s="9">
        <f t="shared" si="8"/>
        <v>558.48810553633189</v>
      </c>
      <c r="H70" s="9">
        <f t="shared" si="9"/>
        <v>23.632352941176464</v>
      </c>
      <c r="I70" s="9">
        <f t="shared" si="7"/>
        <v>0.11996118244252012</v>
      </c>
    </row>
    <row r="71" spans="1:9" hidden="1" x14ac:dyDescent="0.3">
      <c r="A71" s="1">
        <v>70</v>
      </c>
      <c r="B71">
        <v>209</v>
      </c>
      <c r="C71" s="15">
        <f>AVERAGE($B$2:B70)</f>
        <v>220.28985507246378</v>
      </c>
      <c r="D71" s="15"/>
      <c r="F71" s="9">
        <f t="shared" si="6"/>
        <v>-11.28985507246378</v>
      </c>
      <c r="G71" s="9">
        <f t="shared" si="8"/>
        <v>127.46082755723614</v>
      </c>
      <c r="H71" s="9">
        <f t="shared" si="9"/>
        <v>11.28985507246378</v>
      </c>
      <c r="I71" s="9">
        <f t="shared" si="7"/>
        <v>5.4018445322793207E-2</v>
      </c>
    </row>
    <row r="72" spans="1:9" hidden="1" x14ac:dyDescent="0.3">
      <c r="A72" s="1">
        <v>71</v>
      </c>
      <c r="B72">
        <v>195</v>
      </c>
      <c r="C72" s="15">
        <f>AVERAGE($B$2:B71)</f>
        <v>220.12857142857143</v>
      </c>
      <c r="D72" s="15"/>
      <c r="F72" s="9">
        <f t="shared" si="6"/>
        <v>-25.128571428571433</v>
      </c>
      <c r="G72" s="9">
        <f t="shared" si="8"/>
        <v>631.44510204081655</v>
      </c>
      <c r="H72" s="9">
        <f t="shared" si="9"/>
        <v>25.128571428571433</v>
      </c>
      <c r="I72" s="9">
        <f t="shared" si="7"/>
        <v>0.1288644688644689</v>
      </c>
    </row>
    <row r="73" spans="1:9" hidden="1" x14ac:dyDescent="0.3">
      <c r="A73" s="1">
        <v>72</v>
      </c>
      <c r="B73">
        <v>211</v>
      </c>
      <c r="C73" s="15">
        <f>AVERAGE($B$2:B72)</f>
        <v>219.77464788732394</v>
      </c>
      <c r="D73" s="15"/>
      <c r="F73" s="9">
        <f t="shared" si="6"/>
        <v>-8.7746478873239369</v>
      </c>
      <c r="G73" s="9">
        <f t="shared" si="8"/>
        <v>76.994445546518435</v>
      </c>
      <c r="H73" s="9">
        <f t="shared" si="9"/>
        <v>8.7746478873239369</v>
      </c>
      <c r="I73" s="9">
        <f t="shared" si="7"/>
        <v>4.1586008944663209E-2</v>
      </c>
    </row>
    <row r="74" spans="1:9" hidden="1" x14ac:dyDescent="0.3">
      <c r="A74" s="1">
        <v>73</v>
      </c>
      <c r="B74">
        <v>208</v>
      </c>
      <c r="C74" s="15">
        <f>AVERAGE($B$2:B73)</f>
        <v>219.65277777777777</v>
      </c>
      <c r="D74" s="15"/>
      <c r="F74" s="9">
        <f t="shared" si="6"/>
        <v>-11.652777777777771</v>
      </c>
      <c r="G74" s="9">
        <f t="shared" si="8"/>
        <v>135.78722993827145</v>
      </c>
      <c r="H74" s="9">
        <f t="shared" si="9"/>
        <v>11.652777777777771</v>
      </c>
      <c r="I74" s="9">
        <f t="shared" si="7"/>
        <v>5.6022970085470053E-2</v>
      </c>
    </row>
    <row r="75" spans="1:9" hidden="1" x14ac:dyDescent="0.3">
      <c r="A75" s="1">
        <v>74</v>
      </c>
      <c r="B75">
        <v>236</v>
      </c>
      <c r="C75" s="15">
        <f>AVERAGE($B$2:B74)</f>
        <v>219.49315068493149</v>
      </c>
      <c r="D75" s="15"/>
      <c r="F75" s="9">
        <f t="shared" si="6"/>
        <v>16.506849315068507</v>
      </c>
      <c r="G75" s="9">
        <f t="shared" si="8"/>
        <v>272.47607431037767</v>
      </c>
      <c r="H75" s="9">
        <f t="shared" si="9"/>
        <v>16.506849315068507</v>
      </c>
      <c r="I75" s="9">
        <f t="shared" si="7"/>
        <v>6.9944276758764856E-2</v>
      </c>
    </row>
    <row r="76" spans="1:9" hidden="1" x14ac:dyDescent="0.3">
      <c r="A76" s="1">
        <v>75</v>
      </c>
      <c r="B76">
        <v>164</v>
      </c>
      <c r="C76" s="15">
        <f>AVERAGE($B$2:B75)</f>
        <v>219.71621621621622</v>
      </c>
      <c r="D76" s="15"/>
      <c r="F76" s="9">
        <f t="shared" si="6"/>
        <v>-55.716216216216225</v>
      </c>
      <c r="G76" s="9">
        <f t="shared" si="8"/>
        <v>3104.2967494521558</v>
      </c>
      <c r="H76" s="9">
        <f t="shared" si="9"/>
        <v>55.716216216216225</v>
      </c>
      <c r="I76" s="9">
        <f t="shared" si="7"/>
        <v>0.33973302570863551</v>
      </c>
    </row>
    <row r="77" spans="1:9" hidden="1" x14ac:dyDescent="0.3">
      <c r="A77" s="1">
        <v>76</v>
      </c>
      <c r="B77">
        <v>190</v>
      </c>
      <c r="C77" s="15">
        <f>AVERAGE($B$2:B76)</f>
        <v>218.97333333333333</v>
      </c>
      <c r="D77" s="15"/>
      <c r="F77" s="9">
        <f t="shared" si="6"/>
        <v>-28.973333333333329</v>
      </c>
      <c r="G77" s="9">
        <f t="shared" si="8"/>
        <v>839.45404444444421</v>
      </c>
      <c r="H77" s="9">
        <f t="shared" si="9"/>
        <v>28.973333333333329</v>
      </c>
      <c r="I77" s="9">
        <f t="shared" si="7"/>
        <v>0.15249122807017543</v>
      </c>
    </row>
    <row r="78" spans="1:9" hidden="1" x14ac:dyDescent="0.3">
      <c r="A78" s="1">
        <v>77</v>
      </c>
      <c r="B78">
        <v>205</v>
      </c>
      <c r="C78" s="15">
        <f>AVERAGE($B$2:B77)</f>
        <v>218.59210526315789</v>
      </c>
      <c r="D78" s="15"/>
      <c r="F78" s="9">
        <f t="shared" si="6"/>
        <v>-13.59210526315789</v>
      </c>
      <c r="G78" s="9">
        <f t="shared" si="8"/>
        <v>184.74532548476441</v>
      </c>
      <c r="H78" s="9">
        <f t="shared" si="9"/>
        <v>13.59210526315789</v>
      </c>
      <c r="I78" s="9">
        <f t="shared" si="7"/>
        <v>6.6302952503209223E-2</v>
      </c>
    </row>
    <row r="79" spans="1:9" hidden="1" x14ac:dyDescent="0.3">
      <c r="A79" s="1">
        <v>78</v>
      </c>
      <c r="B79">
        <v>227</v>
      </c>
      <c r="C79" s="15">
        <f>AVERAGE($B$2:B78)</f>
        <v>218.41558441558442</v>
      </c>
      <c r="D79" s="15"/>
      <c r="F79" s="9">
        <f t="shared" si="6"/>
        <v>8.5844155844155807</v>
      </c>
      <c r="G79" s="9">
        <f t="shared" si="8"/>
        <v>73.692190925957092</v>
      </c>
      <c r="H79" s="9">
        <f t="shared" si="9"/>
        <v>8.5844155844155807</v>
      </c>
      <c r="I79" s="9">
        <f t="shared" si="7"/>
        <v>3.781680874191886E-2</v>
      </c>
    </row>
    <row r="80" spans="1:9" hidden="1" x14ac:dyDescent="0.3">
      <c r="A80" s="1">
        <v>79</v>
      </c>
      <c r="B80">
        <v>219</v>
      </c>
      <c r="C80" s="15">
        <f>AVERAGE($B$2:B79)</f>
        <v>218.52564102564102</v>
      </c>
      <c r="D80" s="15"/>
      <c r="F80" s="9">
        <f t="shared" si="6"/>
        <v>0.474358974358978</v>
      </c>
      <c r="G80" s="9">
        <f t="shared" si="8"/>
        <v>0.22501643655490156</v>
      </c>
      <c r="H80" s="9">
        <f t="shared" si="9"/>
        <v>0.474358974358978</v>
      </c>
      <c r="I80" s="9">
        <f t="shared" si="7"/>
        <v>2.1660227139679361E-3</v>
      </c>
    </row>
    <row r="81" spans="1:9" hidden="1" x14ac:dyDescent="0.3">
      <c r="A81" s="1">
        <v>80</v>
      </c>
      <c r="B81">
        <v>173</v>
      </c>
      <c r="C81" s="15">
        <f>AVERAGE($B$2:B80)</f>
        <v>218.53164556962025</v>
      </c>
      <c r="D81" s="15"/>
      <c r="F81" s="9">
        <f t="shared" si="6"/>
        <v>-45.531645569620252</v>
      </c>
      <c r="G81" s="9">
        <f t="shared" si="8"/>
        <v>2073.1307482775196</v>
      </c>
      <c r="H81" s="9">
        <f t="shared" si="9"/>
        <v>45.531645569620252</v>
      </c>
      <c r="I81" s="9">
        <f t="shared" si="7"/>
        <v>0.26318870271456796</v>
      </c>
    </row>
    <row r="82" spans="1:9" hidden="1" x14ac:dyDescent="0.3">
      <c r="A82" s="1">
        <v>81</v>
      </c>
      <c r="B82">
        <v>196</v>
      </c>
      <c r="C82" s="15">
        <f>AVERAGE($B$2:B81)</f>
        <v>217.96250000000001</v>
      </c>
      <c r="D82" s="15"/>
      <c r="F82" s="9">
        <f t="shared" si="6"/>
        <v>-21.962500000000006</v>
      </c>
      <c r="G82" s="9">
        <f t="shared" si="8"/>
        <v>482.35140625000025</v>
      </c>
      <c r="H82" s="9">
        <f t="shared" si="9"/>
        <v>21.962500000000006</v>
      </c>
      <c r="I82" s="9">
        <f t="shared" si="7"/>
        <v>0.11205357142857146</v>
      </c>
    </row>
    <row r="83" spans="1:9" hidden="1" x14ac:dyDescent="0.3">
      <c r="A83" s="1">
        <v>82</v>
      </c>
      <c r="B83">
        <v>245</v>
      </c>
      <c r="C83" s="15">
        <f>AVERAGE($B$2:B82)</f>
        <v>217.69135802469137</v>
      </c>
      <c r="D83" s="15"/>
      <c r="F83" s="9">
        <f t="shared" si="6"/>
        <v>27.308641975308632</v>
      </c>
      <c r="G83" s="9">
        <f t="shared" si="8"/>
        <v>745.76192653558849</v>
      </c>
      <c r="H83" s="9">
        <f t="shared" si="9"/>
        <v>27.308641975308632</v>
      </c>
      <c r="I83" s="9">
        <f t="shared" si="7"/>
        <v>0.11146384479717809</v>
      </c>
    </row>
    <row r="84" spans="1:9" hidden="1" x14ac:dyDescent="0.3">
      <c r="A84" s="1">
        <v>83</v>
      </c>
      <c r="B84">
        <v>184</v>
      </c>
      <c r="C84" s="15">
        <f>AVERAGE($B$2:B83)</f>
        <v>218.02439024390245</v>
      </c>
      <c r="D84" s="15"/>
      <c r="F84" s="9">
        <f t="shared" si="6"/>
        <v>-34.024390243902445</v>
      </c>
      <c r="G84" s="9">
        <f t="shared" si="8"/>
        <v>1157.659131469364</v>
      </c>
      <c r="H84" s="9">
        <f t="shared" si="9"/>
        <v>34.024390243902445</v>
      </c>
      <c r="I84" s="9">
        <f t="shared" si="7"/>
        <v>0.18491516436903502</v>
      </c>
    </row>
    <row r="85" spans="1:9" hidden="1" x14ac:dyDescent="0.3">
      <c r="A85" s="1">
        <v>84</v>
      </c>
      <c r="B85">
        <v>219</v>
      </c>
      <c r="C85" s="15">
        <f>AVERAGE($B$2:B84)</f>
        <v>217.6144578313253</v>
      </c>
      <c r="D85" s="15"/>
      <c r="F85" s="9">
        <f t="shared" si="6"/>
        <v>1.3855421686747036</v>
      </c>
      <c r="G85" s="9">
        <f t="shared" si="8"/>
        <v>1.9197271011758008</v>
      </c>
      <c r="H85" s="9">
        <f t="shared" si="9"/>
        <v>1.3855421686747036</v>
      </c>
      <c r="I85" s="9">
        <f t="shared" si="7"/>
        <v>6.3266765692908842E-3</v>
      </c>
    </row>
    <row r="86" spans="1:9" hidden="1" x14ac:dyDescent="0.3">
      <c r="A86" s="1">
        <v>85</v>
      </c>
      <c r="B86">
        <v>207</v>
      </c>
      <c r="C86" s="15">
        <f>AVERAGE($B$2:B85)</f>
        <v>217.63095238095238</v>
      </c>
      <c r="D86" s="15"/>
      <c r="F86" s="9">
        <f t="shared" si="6"/>
        <v>-10.63095238095238</v>
      </c>
      <c r="G86" s="9">
        <f t="shared" si="8"/>
        <v>113.01714852607707</v>
      </c>
      <c r="H86" s="9">
        <f t="shared" si="9"/>
        <v>10.63095238095238</v>
      </c>
      <c r="I86" s="9">
        <f t="shared" si="7"/>
        <v>5.1357257878997004E-2</v>
      </c>
    </row>
    <row r="87" spans="1:9" hidden="1" x14ac:dyDescent="0.3">
      <c r="A87" s="1">
        <v>86</v>
      </c>
      <c r="B87">
        <v>184</v>
      </c>
      <c r="C87" s="15">
        <f>AVERAGE($B$2:B86)</f>
        <v>217.50588235294117</v>
      </c>
      <c r="D87" s="15"/>
      <c r="F87" s="9">
        <f t="shared" si="6"/>
        <v>-33.505882352941171</v>
      </c>
      <c r="G87" s="9">
        <f t="shared" si="8"/>
        <v>1122.6441522491345</v>
      </c>
      <c r="H87" s="9">
        <f t="shared" si="9"/>
        <v>33.505882352941171</v>
      </c>
      <c r="I87" s="9">
        <f t="shared" si="7"/>
        <v>0.18209718670076724</v>
      </c>
    </row>
    <row r="88" spans="1:9" hidden="1" x14ac:dyDescent="0.3">
      <c r="A88" s="1">
        <v>87</v>
      </c>
      <c r="B88">
        <v>261</v>
      </c>
      <c r="C88" s="15">
        <f>AVERAGE($B$2:B87)</f>
        <v>217.11627906976744</v>
      </c>
      <c r="D88" s="15"/>
      <c r="F88" s="9">
        <f t="shared" si="6"/>
        <v>43.883720930232556</v>
      </c>
      <c r="G88" s="9">
        <f t="shared" si="8"/>
        <v>1925.780962682531</v>
      </c>
      <c r="H88" s="9">
        <f t="shared" si="9"/>
        <v>43.883720930232556</v>
      </c>
      <c r="I88" s="9">
        <f t="shared" si="7"/>
        <v>0.16813686180165729</v>
      </c>
    </row>
    <row r="89" spans="1:9" hidden="1" x14ac:dyDescent="0.3">
      <c r="A89" s="1">
        <v>88</v>
      </c>
      <c r="B89">
        <v>162</v>
      </c>
      <c r="C89" s="15">
        <f>AVERAGE($B$2:B88)</f>
        <v>217.62068965517241</v>
      </c>
      <c r="D89" s="15"/>
      <c r="F89" s="9">
        <f t="shared" si="6"/>
        <v>-55.620689655172413</v>
      </c>
      <c r="G89" s="9">
        <f t="shared" si="8"/>
        <v>3093.6611177170034</v>
      </c>
      <c r="H89" s="9">
        <f t="shared" si="9"/>
        <v>55.620689655172413</v>
      </c>
      <c r="I89" s="9">
        <f t="shared" si="7"/>
        <v>0.34333759046402723</v>
      </c>
    </row>
    <row r="90" spans="1:9" hidden="1" x14ac:dyDescent="0.3">
      <c r="A90" s="1">
        <v>89</v>
      </c>
      <c r="B90">
        <v>151</v>
      </c>
      <c r="C90" s="15">
        <f>AVERAGE($B$2:B89)</f>
        <v>216.98863636363637</v>
      </c>
      <c r="D90" s="15"/>
      <c r="F90" s="9">
        <f t="shared" si="6"/>
        <v>-65.988636363636374</v>
      </c>
      <c r="G90" s="9">
        <f t="shared" si="8"/>
        <v>4354.5001291322324</v>
      </c>
      <c r="H90" s="9">
        <f t="shared" si="9"/>
        <v>65.988636363636374</v>
      </c>
      <c r="I90" s="9">
        <f t="shared" si="7"/>
        <v>0.43701083684527398</v>
      </c>
    </row>
    <row r="91" spans="1:9" hidden="1" x14ac:dyDescent="0.3">
      <c r="A91" s="1">
        <v>90</v>
      </c>
      <c r="B91">
        <v>137</v>
      </c>
      <c r="C91" s="15">
        <f>AVERAGE($B$2:B90)</f>
        <v>216.24719101123594</v>
      </c>
      <c r="D91" s="15"/>
      <c r="F91" s="9">
        <f t="shared" si="6"/>
        <v>-79.247191011235941</v>
      </c>
      <c r="G91" s="9">
        <f t="shared" si="8"/>
        <v>6280.1172831713147</v>
      </c>
      <c r="H91" s="9">
        <f t="shared" si="9"/>
        <v>79.247191011235941</v>
      </c>
      <c r="I91" s="9">
        <f t="shared" si="7"/>
        <v>0.57844664971705062</v>
      </c>
    </row>
    <row r="92" spans="1:9" hidden="1" x14ac:dyDescent="0.3">
      <c r="A92" s="1">
        <v>91</v>
      </c>
      <c r="B92">
        <v>144</v>
      </c>
      <c r="C92" s="15">
        <f>AVERAGE($B$2:B91)</f>
        <v>215.36666666666667</v>
      </c>
      <c r="D92" s="15"/>
      <c r="F92" s="9">
        <f t="shared" si="6"/>
        <v>-71.366666666666674</v>
      </c>
      <c r="G92" s="9">
        <f t="shared" si="8"/>
        <v>5093.2011111111124</v>
      </c>
      <c r="H92" s="9">
        <f t="shared" si="9"/>
        <v>71.366666666666674</v>
      </c>
      <c r="I92" s="9">
        <f t="shared" si="7"/>
        <v>0.4956018518518519</v>
      </c>
    </row>
    <row r="93" spans="1:9" hidden="1" x14ac:dyDescent="0.3">
      <c r="A93" s="1">
        <v>92</v>
      </c>
      <c r="B93">
        <v>219</v>
      </c>
      <c r="C93" s="15">
        <f>AVERAGE($B$2:B92)</f>
        <v>214.58241758241758</v>
      </c>
      <c r="D93" s="15"/>
      <c r="F93" s="9">
        <f t="shared" si="6"/>
        <v>4.4175824175824232</v>
      </c>
      <c r="G93" s="9">
        <f t="shared" si="8"/>
        <v>19.515034416133368</v>
      </c>
      <c r="H93" s="9">
        <f t="shared" si="9"/>
        <v>4.4175824175824232</v>
      </c>
      <c r="I93" s="9">
        <f t="shared" si="7"/>
        <v>2.0171609212705128E-2</v>
      </c>
    </row>
    <row r="94" spans="1:9" hidden="1" x14ac:dyDescent="0.3">
      <c r="A94" s="1">
        <v>93</v>
      </c>
      <c r="B94">
        <v>205</v>
      </c>
      <c r="C94" s="15">
        <f>AVERAGE($B$2:B93)</f>
        <v>214.63043478260869</v>
      </c>
      <c r="D94" s="15"/>
      <c r="F94" s="9">
        <f t="shared" si="6"/>
        <v>-9.6304347826086882</v>
      </c>
      <c r="G94" s="9">
        <f t="shared" si="8"/>
        <v>92.74527410207925</v>
      </c>
      <c r="H94" s="9">
        <f t="shared" si="9"/>
        <v>9.6304347826086882</v>
      </c>
      <c r="I94" s="9">
        <f t="shared" si="7"/>
        <v>4.6977730646871649E-2</v>
      </c>
    </row>
    <row r="95" spans="1:9" hidden="1" x14ac:dyDescent="0.3">
      <c r="A95" s="1">
        <v>94</v>
      </c>
      <c r="B95">
        <v>217</v>
      </c>
      <c r="C95" s="15">
        <f>AVERAGE($B$2:B94)</f>
        <v>214.52688172043011</v>
      </c>
      <c r="D95" s="15"/>
      <c r="F95" s="9">
        <f t="shared" si="6"/>
        <v>2.4731182795698885</v>
      </c>
      <c r="G95" s="9">
        <f t="shared" si="8"/>
        <v>6.1163140247427252</v>
      </c>
      <c r="H95" s="9">
        <f t="shared" si="9"/>
        <v>2.4731182795698885</v>
      </c>
      <c r="I95" s="9">
        <f t="shared" si="7"/>
        <v>1.1396858431197643E-2</v>
      </c>
    </row>
    <row r="96" spans="1:9" hidden="1" x14ac:dyDescent="0.3">
      <c r="A96" s="1">
        <v>95</v>
      </c>
      <c r="B96">
        <v>175</v>
      </c>
      <c r="C96" s="15">
        <f>AVERAGE($B$2:B95)</f>
        <v>214.55319148936169</v>
      </c>
      <c r="D96" s="15"/>
      <c r="F96" s="9">
        <f t="shared" si="6"/>
        <v>-39.553191489361694</v>
      </c>
      <c r="G96" s="9">
        <f t="shared" si="8"/>
        <v>1564.4549569941144</v>
      </c>
      <c r="H96" s="9">
        <f t="shared" si="9"/>
        <v>39.553191489361694</v>
      </c>
      <c r="I96" s="9">
        <f t="shared" si="7"/>
        <v>0.22601823708206684</v>
      </c>
    </row>
    <row r="97" spans="1:9" hidden="1" x14ac:dyDescent="0.3">
      <c r="A97" s="1">
        <v>96</v>
      </c>
      <c r="B97">
        <v>205</v>
      </c>
      <c r="C97" s="15">
        <f>AVERAGE($B$2:B96)</f>
        <v>214.13684210526316</v>
      </c>
      <c r="D97" s="15"/>
      <c r="F97" s="9">
        <f t="shared" si="6"/>
        <v>-9.1368421052631561</v>
      </c>
      <c r="G97" s="9">
        <f t="shared" si="8"/>
        <v>83.481883656509666</v>
      </c>
      <c r="H97" s="9">
        <f t="shared" si="9"/>
        <v>9.1368421052631561</v>
      </c>
      <c r="I97" s="9">
        <f t="shared" si="7"/>
        <v>4.4569961489088566E-2</v>
      </c>
    </row>
    <row r="98" spans="1:9" hidden="1" x14ac:dyDescent="0.3">
      <c r="A98" s="1">
        <v>97</v>
      </c>
      <c r="B98">
        <v>215</v>
      </c>
      <c r="C98" s="15">
        <f>AVERAGE($B$2:B97)</f>
        <v>214.04166666666666</v>
      </c>
      <c r="D98" s="15"/>
      <c r="F98" s="9">
        <f t="shared" si="6"/>
        <v>0.95833333333334281</v>
      </c>
      <c r="G98" s="9">
        <f t="shared" si="8"/>
        <v>0.91840277777779589</v>
      </c>
      <c r="H98" s="9">
        <f t="shared" si="9"/>
        <v>0.95833333333334281</v>
      </c>
      <c r="I98" s="9">
        <f t="shared" si="7"/>
        <v>4.4573643410853155E-3</v>
      </c>
    </row>
    <row r="99" spans="1:9" hidden="1" x14ac:dyDescent="0.3">
      <c r="A99" s="1">
        <v>98</v>
      </c>
      <c r="B99">
        <v>106</v>
      </c>
      <c r="C99" s="15">
        <f>AVERAGE($B$2:B98)</f>
        <v>214.05154639175257</v>
      </c>
      <c r="D99" s="15"/>
      <c r="F99" s="9">
        <f t="shared" ref="F99:F105" si="10">B99-C99</f>
        <v>-108.05154639175257</v>
      </c>
      <c r="G99" s="9">
        <f t="shared" si="8"/>
        <v>11675.136677649058</v>
      </c>
      <c r="H99" s="9">
        <f t="shared" si="9"/>
        <v>108.05154639175257</v>
      </c>
      <c r="I99" s="9">
        <f t="shared" ref="I99:I105" si="11">H99/B99</f>
        <v>1.0193542112429488</v>
      </c>
    </row>
    <row r="100" spans="1:9" hidden="1" x14ac:dyDescent="0.3">
      <c r="A100" s="1">
        <v>99</v>
      </c>
      <c r="B100">
        <v>130</v>
      </c>
      <c r="C100" s="15">
        <f>AVERAGE($B$2:B99)</f>
        <v>212.94897959183675</v>
      </c>
      <c r="D100" s="15"/>
      <c r="F100" s="9">
        <f t="shared" si="10"/>
        <v>-82.948979591836746</v>
      </c>
      <c r="G100" s="9">
        <f t="shared" si="8"/>
        <v>6880.5332153269492</v>
      </c>
      <c r="H100" s="9">
        <f t="shared" si="9"/>
        <v>82.948979591836746</v>
      </c>
      <c r="I100" s="9">
        <f t="shared" si="11"/>
        <v>0.63806907378335964</v>
      </c>
    </row>
    <row r="101" spans="1:9" x14ac:dyDescent="0.3">
      <c r="A101" s="1">
        <v>100</v>
      </c>
      <c r="B101">
        <v>130</v>
      </c>
      <c r="C101" s="15">
        <f>AVERAGE($B$2:B100)</f>
        <v>212.11111111111111</v>
      </c>
      <c r="D101" s="15"/>
      <c r="F101" s="9">
        <f t="shared" si="10"/>
        <v>-82.111111111111114</v>
      </c>
      <c r="G101" s="9">
        <f t="shared" si="8"/>
        <v>6742.2345679012351</v>
      </c>
      <c r="H101" s="9">
        <f t="shared" si="9"/>
        <v>82.111111111111114</v>
      </c>
      <c r="I101" s="9">
        <f t="shared" si="11"/>
        <v>0.6316239316239316</v>
      </c>
    </row>
    <row r="102" spans="1:9" x14ac:dyDescent="0.3">
      <c r="A102" s="1">
        <v>101</v>
      </c>
      <c r="B102">
        <v>236</v>
      </c>
      <c r="C102" s="15">
        <f>AVERAGE($B$2:B101)</f>
        <v>211.29</v>
      </c>
      <c r="D102" s="15"/>
      <c r="F102" s="9">
        <f t="shared" si="10"/>
        <v>24.710000000000008</v>
      </c>
      <c r="G102" s="9">
        <f t="shared" si="8"/>
        <v>610.58410000000038</v>
      </c>
      <c r="H102" s="9">
        <f t="shared" si="9"/>
        <v>24.710000000000008</v>
      </c>
      <c r="I102" s="9">
        <f t="shared" si="11"/>
        <v>0.1047033898305085</v>
      </c>
    </row>
    <row r="103" spans="1:9" x14ac:dyDescent="0.3">
      <c r="A103" s="1">
        <v>102</v>
      </c>
      <c r="B103">
        <v>165</v>
      </c>
      <c r="C103" s="15">
        <f>AVERAGE($B$2:B102)</f>
        <v>211.53465346534654</v>
      </c>
      <c r="D103" s="15"/>
      <c r="F103" s="9">
        <f t="shared" si="10"/>
        <v>-46.534653465346537</v>
      </c>
      <c r="G103" s="9">
        <f t="shared" si="8"/>
        <v>2165.4739731398886</v>
      </c>
      <c r="H103" s="9">
        <f t="shared" si="9"/>
        <v>46.534653465346537</v>
      </c>
      <c r="I103" s="9">
        <f t="shared" si="11"/>
        <v>0.28202820282028201</v>
      </c>
    </row>
    <row r="104" spans="1:9" x14ac:dyDescent="0.3">
      <c r="A104" s="1">
        <v>103</v>
      </c>
      <c r="B104">
        <v>190</v>
      </c>
      <c r="C104" s="15">
        <f>AVERAGE($B$2:B103)</f>
        <v>211.07843137254903</v>
      </c>
      <c r="D104" s="15"/>
      <c r="F104" s="9">
        <f t="shared" si="10"/>
        <v>-21.078431372549034</v>
      </c>
      <c r="G104" s="9">
        <f t="shared" si="8"/>
        <v>444.30026912725936</v>
      </c>
      <c r="H104" s="9">
        <f t="shared" si="9"/>
        <v>21.078431372549034</v>
      </c>
      <c r="I104" s="9">
        <f t="shared" si="11"/>
        <v>0.11093911248710017</v>
      </c>
    </row>
    <row r="105" spans="1:9" x14ac:dyDescent="0.3">
      <c r="A105" s="1">
        <v>104</v>
      </c>
      <c r="B105">
        <v>170</v>
      </c>
      <c r="C105" s="15">
        <f>AVERAGE($B$2:B104)</f>
        <v>210.873786407767</v>
      </c>
      <c r="D105" s="15"/>
      <c r="F105" s="9">
        <f t="shared" si="10"/>
        <v>-40.873786407767</v>
      </c>
      <c r="G105" s="9">
        <f t="shared" si="8"/>
        <v>1670.6664153077584</v>
      </c>
      <c r="H105" s="9">
        <f t="shared" si="9"/>
        <v>40.873786407767</v>
      </c>
      <c r="I105" s="9">
        <f t="shared" si="11"/>
        <v>0.24043403769274704</v>
      </c>
    </row>
    <row r="106" spans="1:9" x14ac:dyDescent="0.3">
      <c r="A106" s="5">
        <v>105</v>
      </c>
      <c r="B106" s="6"/>
      <c r="C106" s="15"/>
      <c r="D106" s="25">
        <f>AVERAGE($B$2:B105)</f>
        <v>210.48076923076923</v>
      </c>
      <c r="E106" s="24"/>
    </row>
    <row r="107" spans="1:9" ht="18" x14ac:dyDescent="0.35">
      <c r="A107" s="5">
        <v>106</v>
      </c>
      <c r="B107" s="6"/>
      <c r="C107" s="15"/>
      <c r="D107" s="25">
        <f>IF(B106=0,(SUM($D$106:D106)+SUM($B$2:$B$105))/COUNT($B$2:B106),AVERAGE($B$2:B106))</f>
        <v>212.50462278106508</v>
      </c>
      <c r="E107" s="24"/>
      <c r="F107" s="16"/>
      <c r="G107" s="23" t="s">
        <v>2</v>
      </c>
      <c r="H107" s="23" t="s">
        <v>3</v>
      </c>
      <c r="I107" s="23" t="s">
        <v>4</v>
      </c>
    </row>
    <row r="108" spans="1:9" ht="18" x14ac:dyDescent="0.35">
      <c r="A108" s="5">
        <v>107</v>
      </c>
      <c r="B108" s="6"/>
      <c r="C108" s="15"/>
      <c r="D108" s="25">
        <f>IF(B107=0,(SUM($D$106:D107)+SUM($B$2:$B$105))/COUNT($B$2:B107),AVERAGE($B$2:B107))</f>
        <v>214.54793646165223</v>
      </c>
      <c r="E108" s="24"/>
      <c r="G108" s="20">
        <f>AVERAGE(G3:G105)</f>
        <v>1708.6837891613288</v>
      </c>
      <c r="H108" s="20">
        <f>AVERAGE(H3:H105)</f>
        <v>32.584447574146203</v>
      </c>
      <c r="I108" s="21">
        <f>AVERAGE(I3:I105)</f>
        <v>0.16512893121914585</v>
      </c>
    </row>
    <row r="109" spans="1:9" x14ac:dyDescent="0.3">
      <c r="A109" s="5">
        <v>108</v>
      </c>
      <c r="B109" s="6"/>
      <c r="C109" s="15"/>
      <c r="D109" s="25">
        <f>IF(B108=0,(SUM($D$106:D108)+SUM($B$2:$B$105))/COUNT($B$2:B108),AVERAGE($B$2:B108))</f>
        <v>216.61089738916814</v>
      </c>
      <c r="E109" s="2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4463-94AC-4F08-86B8-40BC46D8DCCD}">
  <dimension ref="A1:J109"/>
  <sheetViews>
    <sheetView zoomScale="70" zoomScaleNormal="70" workbookViewId="0">
      <selection activeCell="F115" sqref="F115"/>
    </sheetView>
  </sheetViews>
  <sheetFormatPr defaultRowHeight="14.4" x14ac:dyDescent="0.3"/>
  <cols>
    <col min="1" max="1" width="6.5546875" style="3" bestFit="1" customWidth="1"/>
    <col min="2" max="2" width="5.88671875" style="3" bestFit="1" customWidth="1"/>
    <col min="3" max="3" width="6" style="3" bestFit="1" customWidth="1"/>
    <col min="4" max="4" width="18.88671875" bestFit="1" customWidth="1"/>
    <col min="5" max="5" width="16" bestFit="1" customWidth="1"/>
    <col min="6" max="6" width="28.44140625" customWidth="1"/>
    <col min="7" max="7" width="7.33203125" bestFit="1" customWidth="1"/>
    <col min="8" max="8" width="10.5546875" bestFit="1" customWidth="1"/>
    <col min="9" max="9" width="7.6640625" bestFit="1" customWidth="1"/>
    <col min="10" max="10" width="8.33203125" bestFit="1" customWidth="1"/>
  </cols>
  <sheetData>
    <row r="1" spans="1:10" ht="15.6" x14ac:dyDescent="0.3">
      <c r="A1" s="19" t="s">
        <v>0</v>
      </c>
      <c r="B1" s="19" t="s">
        <v>1</v>
      </c>
      <c r="C1" s="19" t="s">
        <v>15</v>
      </c>
      <c r="D1" s="19" t="s">
        <v>9</v>
      </c>
      <c r="E1" s="19" t="s">
        <v>10</v>
      </c>
      <c r="F1" s="19"/>
      <c r="G1" t="s">
        <v>11</v>
      </c>
      <c r="H1" t="s">
        <v>12</v>
      </c>
      <c r="I1" t="s">
        <v>13</v>
      </c>
      <c r="J1" t="s">
        <v>14</v>
      </c>
    </row>
    <row r="2" spans="1:10" x14ac:dyDescent="0.3">
      <c r="A2" s="30">
        <v>1</v>
      </c>
      <c r="B2" s="31">
        <v>152</v>
      </c>
      <c r="C2" s="31"/>
      <c r="D2" s="31"/>
      <c r="E2" s="31"/>
      <c r="F2" s="31"/>
      <c r="G2" s="31"/>
      <c r="H2" s="31"/>
      <c r="I2" s="31"/>
      <c r="J2" s="31"/>
    </row>
    <row r="3" spans="1:10" x14ac:dyDescent="0.3">
      <c r="A3" s="30">
        <v>2</v>
      </c>
      <c r="B3" s="31">
        <v>192</v>
      </c>
      <c r="C3" s="31"/>
      <c r="D3" s="31"/>
      <c r="E3" s="31"/>
      <c r="F3" s="31"/>
      <c r="G3" s="31"/>
      <c r="H3" s="31"/>
      <c r="I3" s="31"/>
      <c r="J3" s="31"/>
    </row>
    <row r="4" spans="1:10" x14ac:dyDescent="0.3">
      <c r="A4" s="30">
        <v>3</v>
      </c>
      <c r="B4" s="31">
        <v>170</v>
      </c>
      <c r="C4" s="32">
        <f>AVERAGE(B2:B4)</f>
        <v>171.33333333333334</v>
      </c>
      <c r="D4" s="32"/>
      <c r="E4" s="32"/>
      <c r="F4" s="31"/>
      <c r="G4" s="31"/>
      <c r="H4" s="31"/>
      <c r="I4" s="31"/>
      <c r="J4" s="31"/>
    </row>
    <row r="5" spans="1:10" x14ac:dyDescent="0.3">
      <c r="A5" s="33">
        <v>4</v>
      </c>
      <c r="B5" s="34">
        <v>142</v>
      </c>
      <c r="C5" s="35">
        <f t="shared" ref="C5:C68" si="0">AVERAGE(B3:B5)</f>
        <v>168</v>
      </c>
      <c r="D5" s="35">
        <f>C4</f>
        <v>171.33333333333334</v>
      </c>
      <c r="E5" s="35"/>
      <c r="F5" s="34"/>
      <c r="G5" s="36">
        <f t="shared" ref="G5:G67" si="1">B5-D5</f>
        <v>-29.333333333333343</v>
      </c>
      <c r="H5" s="36">
        <f t="shared" ref="H5:H67" si="2">G5^2</f>
        <v>860.44444444444503</v>
      </c>
      <c r="I5" s="36">
        <f t="shared" ref="I5:I67" si="3">ABS(G5)</f>
        <v>29.333333333333343</v>
      </c>
      <c r="J5" s="36">
        <f t="shared" ref="J5:J67" si="4">I5/B5</f>
        <v>0.20657276995305171</v>
      </c>
    </row>
    <row r="6" spans="1:10" x14ac:dyDescent="0.3">
      <c r="A6" s="33">
        <v>5</v>
      </c>
      <c r="B6" s="34">
        <v>143</v>
      </c>
      <c r="C6" s="35">
        <f t="shared" si="0"/>
        <v>151.66666666666666</v>
      </c>
      <c r="D6" s="35">
        <f>C5</f>
        <v>168</v>
      </c>
      <c r="E6" s="35"/>
      <c r="F6" s="34"/>
      <c r="G6" s="36">
        <f t="shared" si="1"/>
        <v>-25</v>
      </c>
      <c r="H6" s="36">
        <f t="shared" si="2"/>
        <v>625</v>
      </c>
      <c r="I6" s="36">
        <f t="shared" si="3"/>
        <v>25</v>
      </c>
      <c r="J6" s="36">
        <f t="shared" si="4"/>
        <v>0.17482517482517482</v>
      </c>
    </row>
    <row r="7" spans="1:10" x14ac:dyDescent="0.3">
      <c r="A7" s="33">
        <v>6</v>
      </c>
      <c r="B7" s="34">
        <v>141</v>
      </c>
      <c r="C7" s="35">
        <f t="shared" si="0"/>
        <v>142</v>
      </c>
      <c r="D7" s="35">
        <f t="shared" ref="D7:D67" si="5">C6</f>
        <v>151.66666666666666</v>
      </c>
      <c r="E7" s="35"/>
      <c r="F7" s="34"/>
      <c r="G7" s="36">
        <f t="shared" si="1"/>
        <v>-10.666666666666657</v>
      </c>
      <c r="H7" s="36">
        <f t="shared" si="2"/>
        <v>113.77777777777757</v>
      </c>
      <c r="I7" s="36">
        <f t="shared" si="3"/>
        <v>10.666666666666657</v>
      </c>
      <c r="J7" s="36">
        <f t="shared" si="4"/>
        <v>7.5650118203309621E-2</v>
      </c>
    </row>
    <row r="8" spans="1:10" x14ac:dyDescent="0.3">
      <c r="A8" s="33">
        <v>7</v>
      </c>
      <c r="B8" s="34">
        <v>147</v>
      </c>
      <c r="C8" s="35">
        <f t="shared" si="0"/>
        <v>143.66666666666666</v>
      </c>
      <c r="D8" s="35">
        <f t="shared" si="5"/>
        <v>142</v>
      </c>
      <c r="E8" s="35"/>
      <c r="F8" s="34"/>
      <c r="G8" s="36">
        <f t="shared" si="1"/>
        <v>5</v>
      </c>
      <c r="H8" s="36">
        <f t="shared" si="2"/>
        <v>25</v>
      </c>
      <c r="I8" s="36">
        <f t="shared" si="3"/>
        <v>5</v>
      </c>
      <c r="J8" s="36">
        <f t="shared" si="4"/>
        <v>3.4013605442176874E-2</v>
      </c>
    </row>
    <row r="9" spans="1:10" x14ac:dyDescent="0.3">
      <c r="A9" s="33">
        <v>8</v>
      </c>
      <c r="B9" s="34">
        <v>169</v>
      </c>
      <c r="C9" s="35">
        <f t="shared" si="0"/>
        <v>152.33333333333334</v>
      </c>
      <c r="D9" s="35">
        <f t="shared" si="5"/>
        <v>143.66666666666666</v>
      </c>
      <c r="E9" s="35"/>
      <c r="F9" s="34"/>
      <c r="G9" s="36">
        <f t="shared" si="1"/>
        <v>25.333333333333343</v>
      </c>
      <c r="H9" s="36">
        <f t="shared" si="2"/>
        <v>641.77777777777828</v>
      </c>
      <c r="I9" s="36">
        <f t="shared" si="3"/>
        <v>25.333333333333343</v>
      </c>
      <c r="J9" s="36">
        <f t="shared" si="4"/>
        <v>0.14990138067061148</v>
      </c>
    </row>
    <row r="10" spans="1:10" x14ac:dyDescent="0.3">
      <c r="A10" s="33">
        <v>9</v>
      </c>
      <c r="B10" s="34">
        <v>222</v>
      </c>
      <c r="C10" s="35">
        <f t="shared" si="0"/>
        <v>179.33333333333334</v>
      </c>
      <c r="D10" s="35">
        <f t="shared" si="5"/>
        <v>152.33333333333334</v>
      </c>
      <c r="E10" s="35"/>
      <c r="F10" s="34"/>
      <c r="G10" s="36">
        <f t="shared" si="1"/>
        <v>69.666666666666657</v>
      </c>
      <c r="H10" s="36">
        <f t="shared" si="2"/>
        <v>4853.4444444444434</v>
      </c>
      <c r="I10" s="36">
        <f t="shared" si="3"/>
        <v>69.666666666666657</v>
      </c>
      <c r="J10" s="36">
        <f t="shared" si="4"/>
        <v>0.31381381381381379</v>
      </c>
    </row>
    <row r="11" spans="1:10" x14ac:dyDescent="0.3">
      <c r="A11" s="33">
        <v>10</v>
      </c>
      <c r="B11" s="34">
        <v>242</v>
      </c>
      <c r="C11" s="35">
        <f t="shared" si="0"/>
        <v>211</v>
      </c>
      <c r="D11" s="35">
        <f t="shared" si="5"/>
        <v>179.33333333333334</v>
      </c>
      <c r="E11" s="35"/>
      <c r="F11" s="34"/>
      <c r="G11" s="36">
        <f t="shared" si="1"/>
        <v>62.666666666666657</v>
      </c>
      <c r="H11" s="36">
        <f t="shared" si="2"/>
        <v>3927.1111111111099</v>
      </c>
      <c r="I11" s="36">
        <f t="shared" si="3"/>
        <v>62.666666666666657</v>
      </c>
      <c r="J11" s="36">
        <f t="shared" si="4"/>
        <v>0.25895316804407709</v>
      </c>
    </row>
    <row r="12" spans="1:10" x14ac:dyDescent="0.3">
      <c r="A12" s="33">
        <v>11</v>
      </c>
      <c r="B12" s="34">
        <v>193</v>
      </c>
      <c r="C12" s="35">
        <f t="shared" si="0"/>
        <v>219</v>
      </c>
      <c r="D12" s="35">
        <f t="shared" si="5"/>
        <v>211</v>
      </c>
      <c r="E12" s="35"/>
      <c r="F12" s="34"/>
      <c r="G12" s="36">
        <f t="shared" si="1"/>
        <v>-18</v>
      </c>
      <c r="H12" s="36">
        <f t="shared" si="2"/>
        <v>324</v>
      </c>
      <c r="I12" s="36">
        <f t="shared" si="3"/>
        <v>18</v>
      </c>
      <c r="J12" s="36">
        <f t="shared" si="4"/>
        <v>9.3264248704663211E-2</v>
      </c>
    </row>
    <row r="13" spans="1:10" x14ac:dyDescent="0.3">
      <c r="A13" s="33">
        <v>12</v>
      </c>
      <c r="B13" s="34">
        <v>205</v>
      </c>
      <c r="C13" s="35">
        <f t="shared" si="0"/>
        <v>213.33333333333334</v>
      </c>
      <c r="D13" s="35">
        <f t="shared" si="5"/>
        <v>219</v>
      </c>
      <c r="E13" s="35"/>
      <c r="F13" s="34"/>
      <c r="G13" s="36">
        <f t="shared" si="1"/>
        <v>-14</v>
      </c>
      <c r="H13" s="36">
        <f t="shared" si="2"/>
        <v>196</v>
      </c>
      <c r="I13" s="36">
        <f t="shared" si="3"/>
        <v>14</v>
      </c>
      <c r="J13" s="36">
        <f t="shared" si="4"/>
        <v>6.8292682926829273E-2</v>
      </c>
    </row>
    <row r="14" spans="1:10" x14ac:dyDescent="0.3">
      <c r="A14" s="33">
        <v>13</v>
      </c>
      <c r="B14" s="34">
        <v>241</v>
      </c>
      <c r="C14" s="35">
        <f t="shared" si="0"/>
        <v>213</v>
      </c>
      <c r="D14" s="35">
        <f t="shared" si="5"/>
        <v>213.33333333333334</v>
      </c>
      <c r="E14" s="35"/>
      <c r="F14" s="34"/>
      <c r="G14" s="36">
        <f t="shared" si="1"/>
        <v>27.666666666666657</v>
      </c>
      <c r="H14" s="36">
        <f t="shared" si="2"/>
        <v>765.44444444444389</v>
      </c>
      <c r="I14" s="36">
        <f t="shared" si="3"/>
        <v>27.666666666666657</v>
      </c>
      <c r="J14" s="36">
        <f t="shared" si="4"/>
        <v>0.11479944674965419</v>
      </c>
    </row>
    <row r="15" spans="1:10" x14ac:dyDescent="0.3">
      <c r="A15" s="33">
        <v>14</v>
      </c>
      <c r="B15" s="34">
        <v>193</v>
      </c>
      <c r="C15" s="35">
        <f t="shared" si="0"/>
        <v>213</v>
      </c>
      <c r="D15" s="35">
        <f t="shared" si="5"/>
        <v>213</v>
      </c>
      <c r="E15" s="35"/>
      <c r="F15" s="34"/>
      <c r="G15" s="36">
        <f t="shared" si="1"/>
        <v>-20</v>
      </c>
      <c r="H15" s="36">
        <f t="shared" si="2"/>
        <v>400</v>
      </c>
      <c r="I15" s="36">
        <f t="shared" si="3"/>
        <v>20</v>
      </c>
      <c r="J15" s="36">
        <f t="shared" si="4"/>
        <v>0.10362694300518134</v>
      </c>
    </row>
    <row r="16" spans="1:10" x14ac:dyDescent="0.3">
      <c r="A16" s="33">
        <v>15</v>
      </c>
      <c r="B16" s="34">
        <v>284</v>
      </c>
      <c r="C16" s="35">
        <f t="shared" si="0"/>
        <v>239.33333333333334</v>
      </c>
      <c r="D16" s="35">
        <f t="shared" si="5"/>
        <v>213</v>
      </c>
      <c r="E16" s="35"/>
      <c r="F16" s="34"/>
      <c r="G16" s="36">
        <f t="shared" si="1"/>
        <v>71</v>
      </c>
      <c r="H16" s="36">
        <f t="shared" si="2"/>
        <v>5041</v>
      </c>
      <c r="I16" s="36">
        <f t="shared" si="3"/>
        <v>71</v>
      </c>
      <c r="J16" s="36">
        <f t="shared" si="4"/>
        <v>0.25</v>
      </c>
    </row>
    <row r="17" spans="1:10" x14ac:dyDescent="0.3">
      <c r="A17" s="33">
        <v>16</v>
      </c>
      <c r="B17" s="34">
        <v>229</v>
      </c>
      <c r="C17" s="35">
        <f t="shared" si="0"/>
        <v>235.33333333333334</v>
      </c>
      <c r="D17" s="35">
        <f t="shared" si="5"/>
        <v>239.33333333333334</v>
      </c>
      <c r="E17" s="35"/>
      <c r="F17" s="34"/>
      <c r="G17" s="36">
        <f t="shared" si="1"/>
        <v>-10.333333333333343</v>
      </c>
      <c r="H17" s="36">
        <f t="shared" si="2"/>
        <v>106.77777777777797</v>
      </c>
      <c r="I17" s="36">
        <f t="shared" si="3"/>
        <v>10.333333333333343</v>
      </c>
      <c r="J17" s="36">
        <f t="shared" si="4"/>
        <v>4.5123726346433808E-2</v>
      </c>
    </row>
    <row r="18" spans="1:10" x14ac:dyDescent="0.3">
      <c r="A18" s="33">
        <v>17</v>
      </c>
      <c r="B18" s="34">
        <v>261</v>
      </c>
      <c r="C18" s="35">
        <f t="shared" si="0"/>
        <v>258</v>
      </c>
      <c r="D18" s="35">
        <f t="shared" si="5"/>
        <v>235.33333333333334</v>
      </c>
      <c r="E18" s="35"/>
      <c r="F18" s="34"/>
      <c r="G18" s="36">
        <f t="shared" si="1"/>
        <v>25.666666666666657</v>
      </c>
      <c r="H18" s="36">
        <f t="shared" si="2"/>
        <v>658.77777777777726</v>
      </c>
      <c r="I18" s="36">
        <f t="shared" si="3"/>
        <v>25.666666666666657</v>
      </c>
      <c r="J18" s="36">
        <f t="shared" si="4"/>
        <v>9.8339719029374162E-2</v>
      </c>
    </row>
    <row r="19" spans="1:10" x14ac:dyDescent="0.3">
      <c r="A19" s="33">
        <v>18</v>
      </c>
      <c r="B19" s="34">
        <v>230</v>
      </c>
      <c r="C19" s="35">
        <f t="shared" si="0"/>
        <v>240</v>
      </c>
      <c r="D19" s="35">
        <f t="shared" si="5"/>
        <v>258</v>
      </c>
      <c r="E19" s="35"/>
      <c r="F19" s="34"/>
      <c r="G19" s="36">
        <f t="shared" si="1"/>
        <v>-28</v>
      </c>
      <c r="H19" s="36">
        <f t="shared" si="2"/>
        <v>784</v>
      </c>
      <c r="I19" s="36">
        <f t="shared" si="3"/>
        <v>28</v>
      </c>
      <c r="J19" s="36">
        <f t="shared" si="4"/>
        <v>0.12173913043478261</v>
      </c>
    </row>
    <row r="20" spans="1:10" x14ac:dyDescent="0.3">
      <c r="A20" s="33">
        <v>19</v>
      </c>
      <c r="B20" s="34">
        <v>247</v>
      </c>
      <c r="C20" s="35">
        <f t="shared" si="0"/>
        <v>246</v>
      </c>
      <c r="D20" s="35">
        <f t="shared" si="5"/>
        <v>240</v>
      </c>
      <c r="E20" s="35"/>
      <c r="F20" s="34"/>
      <c r="G20" s="36">
        <f t="shared" si="1"/>
        <v>7</v>
      </c>
      <c r="H20" s="36">
        <f t="shared" si="2"/>
        <v>49</v>
      </c>
      <c r="I20" s="36">
        <f t="shared" si="3"/>
        <v>7</v>
      </c>
      <c r="J20" s="36">
        <f t="shared" si="4"/>
        <v>2.8340080971659919E-2</v>
      </c>
    </row>
    <row r="21" spans="1:10" x14ac:dyDescent="0.3">
      <c r="A21" s="33">
        <v>20</v>
      </c>
      <c r="B21" s="34">
        <v>303</v>
      </c>
      <c r="C21" s="35">
        <f t="shared" si="0"/>
        <v>260</v>
      </c>
      <c r="D21" s="35">
        <f t="shared" si="5"/>
        <v>246</v>
      </c>
      <c r="E21" s="35"/>
      <c r="F21" s="34"/>
      <c r="G21" s="36">
        <f t="shared" si="1"/>
        <v>57</v>
      </c>
      <c r="H21" s="36">
        <f t="shared" si="2"/>
        <v>3249</v>
      </c>
      <c r="I21" s="36">
        <f t="shared" si="3"/>
        <v>57</v>
      </c>
      <c r="J21" s="36">
        <f t="shared" si="4"/>
        <v>0.18811881188118812</v>
      </c>
    </row>
    <row r="22" spans="1:10" x14ac:dyDescent="0.3">
      <c r="A22" s="33">
        <v>21</v>
      </c>
      <c r="B22" s="34">
        <v>207</v>
      </c>
      <c r="C22" s="35">
        <f t="shared" si="0"/>
        <v>252.33333333333334</v>
      </c>
      <c r="D22" s="35">
        <f t="shared" si="5"/>
        <v>260</v>
      </c>
      <c r="E22" s="35"/>
      <c r="F22" s="34"/>
      <c r="G22" s="36">
        <f t="shared" si="1"/>
        <v>-53</v>
      </c>
      <c r="H22" s="36">
        <f t="shared" si="2"/>
        <v>2809</v>
      </c>
      <c r="I22" s="36">
        <f t="shared" si="3"/>
        <v>53</v>
      </c>
      <c r="J22" s="36">
        <f t="shared" si="4"/>
        <v>0.2560386473429952</v>
      </c>
    </row>
    <row r="23" spans="1:10" x14ac:dyDescent="0.3">
      <c r="A23" s="33">
        <v>22</v>
      </c>
      <c r="B23" s="34">
        <v>296</v>
      </c>
      <c r="C23" s="35">
        <f t="shared" si="0"/>
        <v>268.66666666666669</v>
      </c>
      <c r="D23" s="35">
        <f t="shared" si="5"/>
        <v>252.33333333333334</v>
      </c>
      <c r="E23" s="35"/>
      <c r="F23" s="34"/>
      <c r="G23" s="36">
        <f t="shared" si="1"/>
        <v>43.666666666666657</v>
      </c>
      <c r="H23" s="36">
        <f t="shared" si="2"/>
        <v>1906.7777777777769</v>
      </c>
      <c r="I23" s="36">
        <f t="shared" si="3"/>
        <v>43.666666666666657</v>
      </c>
      <c r="J23" s="36">
        <f t="shared" si="4"/>
        <v>0.14752252252252249</v>
      </c>
    </row>
    <row r="24" spans="1:10" x14ac:dyDescent="0.3">
      <c r="A24" s="33">
        <v>23</v>
      </c>
      <c r="B24" s="34">
        <v>258</v>
      </c>
      <c r="C24" s="35">
        <f t="shared" si="0"/>
        <v>253.66666666666666</v>
      </c>
      <c r="D24" s="35">
        <f t="shared" si="5"/>
        <v>268.66666666666669</v>
      </c>
      <c r="E24" s="35"/>
      <c r="F24" s="34"/>
      <c r="G24" s="36">
        <f t="shared" si="1"/>
        <v>-10.666666666666686</v>
      </c>
      <c r="H24" s="36">
        <f t="shared" si="2"/>
        <v>113.77777777777818</v>
      </c>
      <c r="I24" s="36">
        <f t="shared" si="3"/>
        <v>10.666666666666686</v>
      </c>
      <c r="J24" s="36">
        <f t="shared" si="4"/>
        <v>4.1343669250646066E-2</v>
      </c>
    </row>
    <row r="25" spans="1:10" x14ac:dyDescent="0.3">
      <c r="A25" s="33">
        <v>24</v>
      </c>
      <c r="B25" s="34">
        <v>248</v>
      </c>
      <c r="C25" s="35">
        <f t="shared" si="0"/>
        <v>267.33333333333331</v>
      </c>
      <c r="D25" s="35">
        <f t="shared" si="5"/>
        <v>253.66666666666666</v>
      </c>
      <c r="E25" s="35"/>
      <c r="F25" s="34"/>
      <c r="G25" s="36">
        <f t="shared" si="1"/>
        <v>-5.6666666666666572</v>
      </c>
      <c r="H25" s="36">
        <f t="shared" si="2"/>
        <v>32.111111111111001</v>
      </c>
      <c r="I25" s="36">
        <f t="shared" si="3"/>
        <v>5.6666666666666572</v>
      </c>
      <c r="J25" s="36">
        <f t="shared" si="4"/>
        <v>2.284946236559136E-2</v>
      </c>
    </row>
    <row r="26" spans="1:10" x14ac:dyDescent="0.3">
      <c r="A26" s="33">
        <v>25</v>
      </c>
      <c r="B26" s="34">
        <v>252</v>
      </c>
      <c r="C26" s="35">
        <f t="shared" si="0"/>
        <v>252.66666666666666</v>
      </c>
      <c r="D26" s="35">
        <f t="shared" si="5"/>
        <v>267.33333333333331</v>
      </c>
      <c r="E26" s="35"/>
      <c r="F26" s="34"/>
      <c r="G26" s="36">
        <f t="shared" si="1"/>
        <v>-15.333333333333314</v>
      </c>
      <c r="H26" s="36">
        <f t="shared" si="2"/>
        <v>235.11111111111052</v>
      </c>
      <c r="I26" s="36">
        <f t="shared" si="3"/>
        <v>15.333333333333314</v>
      </c>
      <c r="J26" s="36">
        <f t="shared" si="4"/>
        <v>6.0846560846560774E-2</v>
      </c>
    </row>
    <row r="27" spans="1:10" x14ac:dyDescent="0.3">
      <c r="A27" s="33">
        <v>26</v>
      </c>
      <c r="B27" s="34">
        <v>250</v>
      </c>
      <c r="C27" s="35">
        <f t="shared" si="0"/>
        <v>250</v>
      </c>
      <c r="D27" s="35">
        <f t="shared" si="5"/>
        <v>252.66666666666666</v>
      </c>
      <c r="E27" s="35"/>
      <c r="F27" s="34"/>
      <c r="G27" s="36">
        <f t="shared" si="1"/>
        <v>-2.6666666666666572</v>
      </c>
      <c r="H27" s="36">
        <f t="shared" si="2"/>
        <v>7.111111111111061</v>
      </c>
      <c r="I27" s="36">
        <f t="shared" si="3"/>
        <v>2.6666666666666572</v>
      </c>
      <c r="J27" s="36">
        <f t="shared" si="4"/>
        <v>1.0666666666666628E-2</v>
      </c>
    </row>
    <row r="28" spans="1:10" x14ac:dyDescent="0.3">
      <c r="A28" s="33">
        <v>27</v>
      </c>
      <c r="B28" s="34">
        <v>250</v>
      </c>
      <c r="C28" s="35">
        <f t="shared" si="0"/>
        <v>250.66666666666666</v>
      </c>
      <c r="D28" s="35">
        <f t="shared" si="5"/>
        <v>250</v>
      </c>
      <c r="E28" s="35"/>
      <c r="F28" s="34"/>
      <c r="G28" s="36">
        <f t="shared" si="1"/>
        <v>0</v>
      </c>
      <c r="H28" s="36">
        <f t="shared" si="2"/>
        <v>0</v>
      </c>
      <c r="I28" s="36">
        <f t="shared" si="3"/>
        <v>0</v>
      </c>
      <c r="J28" s="36">
        <f t="shared" si="4"/>
        <v>0</v>
      </c>
    </row>
    <row r="29" spans="1:10" x14ac:dyDescent="0.3">
      <c r="A29" s="33">
        <v>28</v>
      </c>
      <c r="B29" s="34">
        <v>225</v>
      </c>
      <c r="C29" s="35">
        <f t="shared" si="0"/>
        <v>241.66666666666666</v>
      </c>
      <c r="D29" s="35">
        <f t="shared" si="5"/>
        <v>250.66666666666666</v>
      </c>
      <c r="E29" s="35"/>
      <c r="F29" s="34"/>
      <c r="G29" s="36">
        <f t="shared" si="1"/>
        <v>-25.666666666666657</v>
      </c>
      <c r="H29" s="36">
        <f t="shared" si="2"/>
        <v>658.77777777777726</v>
      </c>
      <c r="I29" s="36">
        <f t="shared" si="3"/>
        <v>25.666666666666657</v>
      </c>
      <c r="J29" s="36">
        <f t="shared" si="4"/>
        <v>0.11407407407407404</v>
      </c>
    </row>
    <row r="30" spans="1:10" x14ac:dyDescent="0.3">
      <c r="A30" s="33">
        <v>29</v>
      </c>
      <c r="B30" s="34">
        <v>186</v>
      </c>
      <c r="C30" s="35">
        <f t="shared" si="0"/>
        <v>220.33333333333334</v>
      </c>
      <c r="D30" s="35">
        <f t="shared" si="5"/>
        <v>241.66666666666666</v>
      </c>
      <c r="E30" s="35"/>
      <c r="F30" s="34"/>
      <c r="G30" s="36">
        <f t="shared" si="1"/>
        <v>-55.666666666666657</v>
      </c>
      <c r="H30" s="36">
        <f t="shared" si="2"/>
        <v>3098.7777777777769</v>
      </c>
      <c r="I30" s="36">
        <f t="shared" si="3"/>
        <v>55.666666666666657</v>
      </c>
      <c r="J30" s="36">
        <f t="shared" si="4"/>
        <v>0.29928315412186374</v>
      </c>
    </row>
    <row r="31" spans="1:10" x14ac:dyDescent="0.3">
      <c r="A31" s="33">
        <v>30</v>
      </c>
      <c r="B31" s="34">
        <v>202</v>
      </c>
      <c r="C31" s="35">
        <f t="shared" si="0"/>
        <v>204.33333333333334</v>
      </c>
      <c r="D31" s="35">
        <f t="shared" si="5"/>
        <v>220.33333333333334</v>
      </c>
      <c r="E31" s="35"/>
      <c r="F31" s="34"/>
      <c r="G31" s="36">
        <f t="shared" si="1"/>
        <v>-18.333333333333343</v>
      </c>
      <c r="H31" s="36">
        <f t="shared" si="2"/>
        <v>336.11111111111148</v>
      </c>
      <c r="I31" s="36">
        <f t="shared" si="3"/>
        <v>18.333333333333343</v>
      </c>
      <c r="J31" s="36">
        <f t="shared" si="4"/>
        <v>9.0759075907590803E-2</v>
      </c>
    </row>
    <row r="32" spans="1:10" hidden="1" x14ac:dyDescent="0.3">
      <c r="A32" s="33">
        <v>31</v>
      </c>
      <c r="B32" s="34">
        <v>259</v>
      </c>
      <c r="C32" s="35">
        <f t="shared" si="0"/>
        <v>215.66666666666666</v>
      </c>
      <c r="D32" s="35">
        <f t="shared" si="5"/>
        <v>204.33333333333334</v>
      </c>
      <c r="E32" s="35"/>
      <c r="F32" s="34"/>
      <c r="G32" s="36">
        <f t="shared" si="1"/>
        <v>54.666666666666657</v>
      </c>
      <c r="H32" s="36">
        <f t="shared" si="2"/>
        <v>2988.4444444444434</v>
      </c>
      <c r="I32" s="36">
        <f t="shared" si="3"/>
        <v>54.666666666666657</v>
      </c>
      <c r="J32" s="36">
        <f t="shared" si="4"/>
        <v>0.21106821106821103</v>
      </c>
    </row>
    <row r="33" spans="1:10" hidden="1" x14ac:dyDescent="0.3">
      <c r="A33" s="33">
        <v>32</v>
      </c>
      <c r="B33" s="34">
        <v>208</v>
      </c>
      <c r="C33" s="35">
        <f t="shared" si="0"/>
        <v>223</v>
      </c>
      <c r="D33" s="35">
        <f t="shared" si="5"/>
        <v>215.66666666666666</v>
      </c>
      <c r="E33" s="35"/>
      <c r="F33" s="34"/>
      <c r="G33" s="36">
        <f t="shared" si="1"/>
        <v>-7.6666666666666572</v>
      </c>
      <c r="H33" s="36">
        <f t="shared" si="2"/>
        <v>58.777777777777629</v>
      </c>
      <c r="I33" s="36">
        <f t="shared" si="3"/>
        <v>7.6666666666666572</v>
      </c>
      <c r="J33" s="36">
        <f t="shared" si="4"/>
        <v>3.6858974358974311E-2</v>
      </c>
    </row>
    <row r="34" spans="1:10" hidden="1" x14ac:dyDescent="0.3">
      <c r="A34" s="33">
        <v>33</v>
      </c>
      <c r="B34" s="34">
        <v>139</v>
      </c>
      <c r="C34" s="35">
        <f t="shared" si="0"/>
        <v>202</v>
      </c>
      <c r="D34" s="35">
        <f t="shared" si="5"/>
        <v>223</v>
      </c>
      <c r="E34" s="35"/>
      <c r="F34" s="34"/>
      <c r="G34" s="36">
        <f t="shared" si="1"/>
        <v>-84</v>
      </c>
      <c r="H34" s="36">
        <f t="shared" si="2"/>
        <v>7056</v>
      </c>
      <c r="I34" s="36">
        <f t="shared" si="3"/>
        <v>84</v>
      </c>
      <c r="J34" s="36">
        <f t="shared" si="4"/>
        <v>0.60431654676258995</v>
      </c>
    </row>
    <row r="35" spans="1:10" hidden="1" x14ac:dyDescent="0.3">
      <c r="A35" s="33">
        <v>34</v>
      </c>
      <c r="B35" s="34">
        <v>185</v>
      </c>
      <c r="C35" s="35">
        <f t="shared" si="0"/>
        <v>177.33333333333334</v>
      </c>
      <c r="D35" s="35">
        <f t="shared" si="5"/>
        <v>202</v>
      </c>
      <c r="E35" s="35"/>
      <c r="F35" s="34"/>
      <c r="G35" s="36">
        <f t="shared" si="1"/>
        <v>-17</v>
      </c>
      <c r="H35" s="36">
        <f t="shared" si="2"/>
        <v>289</v>
      </c>
      <c r="I35" s="36">
        <f t="shared" si="3"/>
        <v>17</v>
      </c>
      <c r="J35" s="36">
        <f t="shared" si="4"/>
        <v>9.1891891891891897E-2</v>
      </c>
    </row>
    <row r="36" spans="1:10" hidden="1" x14ac:dyDescent="0.3">
      <c r="A36" s="33">
        <v>35</v>
      </c>
      <c r="B36" s="34">
        <v>186</v>
      </c>
      <c r="C36" s="35">
        <f t="shared" si="0"/>
        <v>170</v>
      </c>
      <c r="D36" s="35">
        <f t="shared" si="5"/>
        <v>177.33333333333334</v>
      </c>
      <c r="E36" s="35"/>
      <c r="F36" s="34"/>
      <c r="G36" s="36">
        <f t="shared" si="1"/>
        <v>8.6666666666666572</v>
      </c>
      <c r="H36" s="36">
        <f t="shared" si="2"/>
        <v>75.111111111110944</v>
      </c>
      <c r="I36" s="36">
        <f t="shared" si="3"/>
        <v>8.6666666666666572</v>
      </c>
      <c r="J36" s="36">
        <f t="shared" si="4"/>
        <v>4.6594982078852994E-2</v>
      </c>
    </row>
    <row r="37" spans="1:10" hidden="1" x14ac:dyDescent="0.3">
      <c r="A37" s="33">
        <v>36</v>
      </c>
      <c r="B37" s="34">
        <v>192</v>
      </c>
      <c r="C37" s="35">
        <f t="shared" si="0"/>
        <v>187.66666666666666</v>
      </c>
      <c r="D37" s="35">
        <f t="shared" si="5"/>
        <v>170</v>
      </c>
      <c r="E37" s="35"/>
      <c r="F37" s="34"/>
      <c r="G37" s="36">
        <f t="shared" si="1"/>
        <v>22</v>
      </c>
      <c r="H37" s="36">
        <f t="shared" si="2"/>
        <v>484</v>
      </c>
      <c r="I37" s="36">
        <f t="shared" si="3"/>
        <v>22</v>
      </c>
      <c r="J37" s="36">
        <f t="shared" si="4"/>
        <v>0.11458333333333333</v>
      </c>
    </row>
    <row r="38" spans="1:10" hidden="1" x14ac:dyDescent="0.3">
      <c r="A38" s="33">
        <v>37</v>
      </c>
      <c r="B38" s="34">
        <v>173</v>
      </c>
      <c r="C38" s="35">
        <f t="shared" si="0"/>
        <v>183.66666666666666</v>
      </c>
      <c r="D38" s="35">
        <f t="shared" si="5"/>
        <v>187.66666666666666</v>
      </c>
      <c r="E38" s="35"/>
      <c r="F38" s="34"/>
      <c r="G38" s="36">
        <f t="shared" si="1"/>
        <v>-14.666666666666657</v>
      </c>
      <c r="H38" s="36">
        <f t="shared" si="2"/>
        <v>215.11111111111083</v>
      </c>
      <c r="I38" s="36">
        <f t="shared" si="3"/>
        <v>14.666666666666657</v>
      </c>
      <c r="J38" s="36">
        <f t="shared" si="4"/>
        <v>8.4778420038535585E-2</v>
      </c>
    </row>
    <row r="39" spans="1:10" hidden="1" x14ac:dyDescent="0.3">
      <c r="A39" s="33">
        <v>38</v>
      </c>
      <c r="B39" s="34">
        <v>211</v>
      </c>
      <c r="C39" s="35">
        <f t="shared" si="0"/>
        <v>192</v>
      </c>
      <c r="D39" s="35">
        <f t="shared" si="5"/>
        <v>183.66666666666666</v>
      </c>
      <c r="E39" s="35"/>
      <c r="F39" s="34"/>
      <c r="G39" s="36">
        <f t="shared" si="1"/>
        <v>27.333333333333343</v>
      </c>
      <c r="H39" s="36">
        <f t="shared" si="2"/>
        <v>747.11111111111165</v>
      </c>
      <c r="I39" s="36">
        <f t="shared" si="3"/>
        <v>27.333333333333343</v>
      </c>
      <c r="J39" s="36">
        <f t="shared" si="4"/>
        <v>0.12954186413902058</v>
      </c>
    </row>
    <row r="40" spans="1:10" hidden="1" x14ac:dyDescent="0.3">
      <c r="A40" s="33">
        <v>39</v>
      </c>
      <c r="B40" s="34">
        <v>164</v>
      </c>
      <c r="C40" s="35">
        <f t="shared" si="0"/>
        <v>182.66666666666666</v>
      </c>
      <c r="D40" s="35">
        <f t="shared" si="5"/>
        <v>192</v>
      </c>
      <c r="E40" s="35"/>
      <c r="F40" s="34"/>
      <c r="G40" s="36">
        <f t="shared" si="1"/>
        <v>-28</v>
      </c>
      <c r="H40" s="36">
        <f t="shared" si="2"/>
        <v>784</v>
      </c>
      <c r="I40" s="36">
        <f t="shared" si="3"/>
        <v>28</v>
      </c>
      <c r="J40" s="36">
        <f t="shared" si="4"/>
        <v>0.17073170731707318</v>
      </c>
    </row>
    <row r="41" spans="1:10" hidden="1" x14ac:dyDescent="0.3">
      <c r="A41" s="33">
        <v>40</v>
      </c>
      <c r="B41" s="34">
        <v>242</v>
      </c>
      <c r="C41" s="35">
        <f t="shared" si="0"/>
        <v>205.66666666666666</v>
      </c>
      <c r="D41" s="35">
        <f t="shared" si="5"/>
        <v>182.66666666666666</v>
      </c>
      <c r="E41" s="35"/>
      <c r="F41" s="34"/>
      <c r="G41" s="36">
        <f t="shared" si="1"/>
        <v>59.333333333333343</v>
      </c>
      <c r="H41" s="36">
        <f t="shared" si="2"/>
        <v>3520.4444444444457</v>
      </c>
      <c r="I41" s="36">
        <f t="shared" si="3"/>
        <v>59.333333333333343</v>
      </c>
      <c r="J41" s="36">
        <f t="shared" si="4"/>
        <v>0.24517906336088158</v>
      </c>
    </row>
    <row r="42" spans="1:10" hidden="1" x14ac:dyDescent="0.3">
      <c r="A42" s="33">
        <v>41</v>
      </c>
      <c r="B42" s="34">
        <v>207</v>
      </c>
      <c r="C42" s="35">
        <f t="shared" si="0"/>
        <v>204.33333333333334</v>
      </c>
      <c r="D42" s="35">
        <f t="shared" si="5"/>
        <v>205.66666666666666</v>
      </c>
      <c r="E42" s="35"/>
      <c r="F42" s="34"/>
      <c r="G42" s="36">
        <f t="shared" si="1"/>
        <v>1.3333333333333428</v>
      </c>
      <c r="H42" s="36">
        <f t="shared" si="2"/>
        <v>1.777777777777803</v>
      </c>
      <c r="I42" s="36">
        <f t="shared" si="3"/>
        <v>1.3333333333333428</v>
      </c>
      <c r="J42" s="36">
        <f t="shared" si="4"/>
        <v>6.4412238325282263E-3</v>
      </c>
    </row>
    <row r="43" spans="1:10" hidden="1" x14ac:dyDescent="0.3">
      <c r="A43" s="33">
        <v>42</v>
      </c>
      <c r="B43" s="34">
        <v>202</v>
      </c>
      <c r="C43" s="35">
        <f t="shared" si="0"/>
        <v>217</v>
      </c>
      <c r="D43" s="35">
        <f t="shared" si="5"/>
        <v>204.33333333333334</v>
      </c>
      <c r="E43" s="35"/>
      <c r="F43" s="34"/>
      <c r="G43" s="36">
        <f t="shared" si="1"/>
        <v>-2.3333333333333428</v>
      </c>
      <c r="H43" s="36">
        <f t="shared" si="2"/>
        <v>5.4444444444444891</v>
      </c>
      <c r="I43" s="36">
        <f t="shared" si="3"/>
        <v>2.3333333333333428</v>
      </c>
      <c r="J43" s="36">
        <f t="shared" si="4"/>
        <v>1.1551155115511597E-2</v>
      </c>
    </row>
    <row r="44" spans="1:10" hidden="1" x14ac:dyDescent="0.3">
      <c r="A44" s="33">
        <v>43</v>
      </c>
      <c r="B44" s="34">
        <v>197</v>
      </c>
      <c r="C44" s="35">
        <f t="shared" si="0"/>
        <v>202</v>
      </c>
      <c r="D44" s="35">
        <f t="shared" si="5"/>
        <v>217</v>
      </c>
      <c r="E44" s="35"/>
      <c r="F44" s="34"/>
      <c r="G44" s="36">
        <f t="shared" si="1"/>
        <v>-20</v>
      </c>
      <c r="H44" s="36">
        <f t="shared" si="2"/>
        <v>400</v>
      </c>
      <c r="I44" s="36">
        <f t="shared" si="3"/>
        <v>20</v>
      </c>
      <c r="J44" s="36">
        <f t="shared" si="4"/>
        <v>0.10152284263959391</v>
      </c>
    </row>
    <row r="45" spans="1:10" hidden="1" x14ac:dyDescent="0.3">
      <c r="A45" s="33">
        <v>44</v>
      </c>
      <c r="B45" s="34">
        <v>248</v>
      </c>
      <c r="C45" s="35">
        <f t="shared" si="0"/>
        <v>215.66666666666666</v>
      </c>
      <c r="D45" s="35">
        <f t="shared" si="5"/>
        <v>202</v>
      </c>
      <c r="E45" s="35"/>
      <c r="F45" s="34"/>
      <c r="G45" s="36">
        <f t="shared" si="1"/>
        <v>46</v>
      </c>
      <c r="H45" s="36">
        <f t="shared" si="2"/>
        <v>2116</v>
      </c>
      <c r="I45" s="36">
        <f t="shared" si="3"/>
        <v>46</v>
      </c>
      <c r="J45" s="36">
        <f t="shared" si="4"/>
        <v>0.18548387096774194</v>
      </c>
    </row>
    <row r="46" spans="1:10" hidden="1" x14ac:dyDescent="0.3">
      <c r="A46" s="33">
        <v>45</v>
      </c>
      <c r="B46" s="34">
        <v>229</v>
      </c>
      <c r="C46" s="35">
        <f t="shared" si="0"/>
        <v>224.66666666666666</v>
      </c>
      <c r="D46" s="35">
        <f t="shared" si="5"/>
        <v>215.66666666666666</v>
      </c>
      <c r="E46" s="35"/>
      <c r="F46" s="34"/>
      <c r="G46" s="36">
        <f t="shared" si="1"/>
        <v>13.333333333333343</v>
      </c>
      <c r="H46" s="36">
        <f t="shared" si="2"/>
        <v>177.77777777777803</v>
      </c>
      <c r="I46" s="36">
        <f t="shared" si="3"/>
        <v>13.333333333333343</v>
      </c>
      <c r="J46" s="36">
        <f t="shared" si="4"/>
        <v>5.8224163027656518E-2</v>
      </c>
    </row>
    <row r="47" spans="1:10" hidden="1" x14ac:dyDescent="0.3">
      <c r="A47" s="33">
        <v>46</v>
      </c>
      <c r="B47" s="34">
        <v>221</v>
      </c>
      <c r="C47" s="35">
        <f t="shared" si="0"/>
        <v>232.66666666666666</v>
      </c>
      <c r="D47" s="35">
        <f t="shared" si="5"/>
        <v>224.66666666666666</v>
      </c>
      <c r="E47" s="35"/>
      <c r="F47" s="34"/>
      <c r="G47" s="36">
        <f t="shared" si="1"/>
        <v>-3.6666666666666572</v>
      </c>
      <c r="H47" s="36">
        <f t="shared" si="2"/>
        <v>13.444444444444375</v>
      </c>
      <c r="I47" s="36">
        <f t="shared" si="3"/>
        <v>3.6666666666666572</v>
      </c>
      <c r="J47" s="36">
        <f t="shared" si="4"/>
        <v>1.6591251885369491E-2</v>
      </c>
    </row>
    <row r="48" spans="1:10" hidden="1" x14ac:dyDescent="0.3">
      <c r="A48" s="33">
        <v>47</v>
      </c>
      <c r="B48" s="34">
        <v>247</v>
      </c>
      <c r="C48" s="35">
        <f t="shared" si="0"/>
        <v>232.33333333333334</v>
      </c>
      <c r="D48" s="35">
        <f t="shared" si="5"/>
        <v>232.66666666666666</v>
      </c>
      <c r="E48" s="35"/>
      <c r="F48" s="34"/>
      <c r="G48" s="36">
        <f t="shared" si="1"/>
        <v>14.333333333333343</v>
      </c>
      <c r="H48" s="36">
        <f t="shared" si="2"/>
        <v>205.44444444444471</v>
      </c>
      <c r="I48" s="36">
        <f t="shared" si="3"/>
        <v>14.333333333333343</v>
      </c>
      <c r="J48" s="36">
        <f t="shared" si="4"/>
        <v>5.8029689608637018E-2</v>
      </c>
    </row>
    <row r="49" spans="1:10" hidden="1" x14ac:dyDescent="0.3">
      <c r="A49" s="33">
        <v>48</v>
      </c>
      <c r="B49" s="34">
        <v>299</v>
      </c>
      <c r="C49" s="35">
        <f t="shared" si="0"/>
        <v>255.66666666666666</v>
      </c>
      <c r="D49" s="35">
        <f t="shared" si="5"/>
        <v>232.33333333333334</v>
      </c>
      <c r="E49" s="35"/>
      <c r="F49" s="34"/>
      <c r="G49" s="36">
        <f t="shared" si="1"/>
        <v>66.666666666666657</v>
      </c>
      <c r="H49" s="36">
        <f t="shared" si="2"/>
        <v>4444.4444444444434</v>
      </c>
      <c r="I49" s="36">
        <f t="shared" si="3"/>
        <v>66.666666666666657</v>
      </c>
      <c r="J49" s="36">
        <f t="shared" si="4"/>
        <v>0.22296544035674468</v>
      </c>
    </row>
    <row r="50" spans="1:10" hidden="1" x14ac:dyDescent="0.3">
      <c r="A50" s="33">
        <v>49</v>
      </c>
      <c r="B50" s="34">
        <v>254</v>
      </c>
      <c r="C50" s="35">
        <f t="shared" si="0"/>
        <v>266.66666666666669</v>
      </c>
      <c r="D50" s="35">
        <f t="shared" si="5"/>
        <v>255.66666666666666</v>
      </c>
      <c r="E50" s="35"/>
      <c r="F50" s="34"/>
      <c r="G50" s="36">
        <f t="shared" si="1"/>
        <v>-1.6666666666666572</v>
      </c>
      <c r="H50" s="36">
        <f t="shared" si="2"/>
        <v>2.7777777777777461</v>
      </c>
      <c r="I50" s="36">
        <f t="shared" si="3"/>
        <v>1.6666666666666572</v>
      </c>
      <c r="J50" s="36">
        <f t="shared" si="4"/>
        <v>6.5616797900262093E-3</v>
      </c>
    </row>
    <row r="51" spans="1:10" hidden="1" x14ac:dyDescent="0.3">
      <c r="A51" s="33">
        <v>50</v>
      </c>
      <c r="B51" s="34">
        <v>263</v>
      </c>
      <c r="C51" s="35">
        <f t="shared" si="0"/>
        <v>272</v>
      </c>
      <c r="D51" s="35">
        <f t="shared" si="5"/>
        <v>266.66666666666669</v>
      </c>
      <c r="E51" s="35"/>
      <c r="F51" s="34"/>
      <c r="G51" s="36">
        <f t="shared" si="1"/>
        <v>-3.6666666666666856</v>
      </c>
      <c r="H51" s="36">
        <f t="shared" si="2"/>
        <v>13.444444444444583</v>
      </c>
      <c r="I51" s="36">
        <f t="shared" si="3"/>
        <v>3.6666666666666856</v>
      </c>
      <c r="J51" s="36">
        <f t="shared" si="4"/>
        <v>1.3941698352344812E-2</v>
      </c>
    </row>
    <row r="52" spans="1:10" hidden="1" x14ac:dyDescent="0.3">
      <c r="A52" s="33">
        <v>51</v>
      </c>
      <c r="B52" s="34">
        <v>241</v>
      </c>
      <c r="C52" s="35">
        <f t="shared" si="0"/>
        <v>252.66666666666666</v>
      </c>
      <c r="D52" s="35">
        <f t="shared" si="5"/>
        <v>272</v>
      </c>
      <c r="E52" s="35"/>
      <c r="F52" s="34"/>
      <c r="G52" s="36">
        <f t="shared" si="1"/>
        <v>-31</v>
      </c>
      <c r="H52" s="36">
        <f t="shared" si="2"/>
        <v>961</v>
      </c>
      <c r="I52" s="36">
        <f t="shared" si="3"/>
        <v>31</v>
      </c>
      <c r="J52" s="36">
        <f t="shared" si="4"/>
        <v>0.12863070539419086</v>
      </c>
    </row>
    <row r="53" spans="1:10" hidden="1" x14ac:dyDescent="0.3">
      <c r="A53" s="33">
        <v>52</v>
      </c>
      <c r="B53" s="34">
        <v>208</v>
      </c>
      <c r="C53" s="35">
        <f t="shared" si="0"/>
        <v>237.33333333333334</v>
      </c>
      <c r="D53" s="35">
        <f t="shared" si="5"/>
        <v>252.66666666666666</v>
      </c>
      <c r="E53" s="35"/>
      <c r="F53" s="34"/>
      <c r="G53" s="36">
        <f t="shared" si="1"/>
        <v>-44.666666666666657</v>
      </c>
      <c r="H53" s="36">
        <f t="shared" si="2"/>
        <v>1995.1111111111102</v>
      </c>
      <c r="I53" s="36">
        <f t="shared" si="3"/>
        <v>44.666666666666657</v>
      </c>
      <c r="J53" s="36">
        <f t="shared" si="4"/>
        <v>0.2147435897435897</v>
      </c>
    </row>
    <row r="54" spans="1:10" hidden="1" x14ac:dyDescent="0.3">
      <c r="A54" s="33">
        <v>53</v>
      </c>
      <c r="B54" s="34">
        <v>267</v>
      </c>
      <c r="C54" s="35">
        <f t="shared" si="0"/>
        <v>238.66666666666666</v>
      </c>
      <c r="D54" s="35">
        <f t="shared" si="5"/>
        <v>237.33333333333334</v>
      </c>
      <c r="E54" s="35"/>
      <c r="F54" s="34"/>
      <c r="G54" s="36">
        <f t="shared" si="1"/>
        <v>29.666666666666657</v>
      </c>
      <c r="H54" s="36">
        <f t="shared" si="2"/>
        <v>880.11111111111052</v>
      </c>
      <c r="I54" s="36">
        <f t="shared" si="3"/>
        <v>29.666666666666657</v>
      </c>
      <c r="J54" s="36">
        <f t="shared" si="4"/>
        <v>0.11111111111111108</v>
      </c>
    </row>
    <row r="55" spans="1:10" hidden="1" x14ac:dyDescent="0.3">
      <c r="A55" s="33">
        <v>54</v>
      </c>
      <c r="B55" s="34">
        <v>198</v>
      </c>
      <c r="C55" s="35">
        <f t="shared" si="0"/>
        <v>224.33333333333334</v>
      </c>
      <c r="D55" s="35">
        <f t="shared" si="5"/>
        <v>238.66666666666666</v>
      </c>
      <c r="E55" s="35"/>
      <c r="F55" s="34"/>
      <c r="G55" s="36">
        <f t="shared" si="1"/>
        <v>-40.666666666666657</v>
      </c>
      <c r="H55" s="36">
        <f t="shared" si="2"/>
        <v>1653.7777777777769</v>
      </c>
      <c r="I55" s="36">
        <f t="shared" si="3"/>
        <v>40.666666666666657</v>
      </c>
      <c r="J55" s="36">
        <f t="shared" si="4"/>
        <v>0.20538720538720534</v>
      </c>
    </row>
    <row r="56" spans="1:10" hidden="1" x14ac:dyDescent="0.3">
      <c r="A56" s="33">
        <v>55</v>
      </c>
      <c r="B56" s="34">
        <v>220</v>
      </c>
      <c r="C56" s="35">
        <f t="shared" si="0"/>
        <v>228.33333333333334</v>
      </c>
      <c r="D56" s="35">
        <f t="shared" si="5"/>
        <v>224.33333333333334</v>
      </c>
      <c r="E56" s="35"/>
      <c r="F56" s="34"/>
      <c r="G56" s="36">
        <f t="shared" si="1"/>
        <v>-4.3333333333333428</v>
      </c>
      <c r="H56" s="36">
        <f t="shared" si="2"/>
        <v>18.77777777777786</v>
      </c>
      <c r="I56" s="36">
        <f t="shared" si="3"/>
        <v>4.3333333333333428</v>
      </c>
      <c r="J56" s="36">
        <f t="shared" si="4"/>
        <v>1.9696969696969741E-2</v>
      </c>
    </row>
    <row r="57" spans="1:10" hidden="1" x14ac:dyDescent="0.3">
      <c r="A57" s="33">
        <v>56</v>
      </c>
      <c r="B57" s="34">
        <v>242</v>
      </c>
      <c r="C57" s="35">
        <f t="shared" si="0"/>
        <v>220</v>
      </c>
      <c r="D57" s="35">
        <f t="shared" si="5"/>
        <v>228.33333333333334</v>
      </c>
      <c r="E57" s="35"/>
      <c r="F57" s="34"/>
      <c r="G57" s="36">
        <f t="shared" si="1"/>
        <v>13.666666666666657</v>
      </c>
      <c r="H57" s="36">
        <f t="shared" si="2"/>
        <v>186.77777777777752</v>
      </c>
      <c r="I57" s="36">
        <f t="shared" si="3"/>
        <v>13.666666666666657</v>
      </c>
      <c r="J57" s="36">
        <f t="shared" si="4"/>
        <v>5.6473829201101888E-2</v>
      </c>
    </row>
    <row r="58" spans="1:10" hidden="1" x14ac:dyDescent="0.3">
      <c r="A58" s="33">
        <v>57</v>
      </c>
      <c r="B58" s="34">
        <v>201</v>
      </c>
      <c r="C58" s="35">
        <f t="shared" si="0"/>
        <v>221</v>
      </c>
      <c r="D58" s="35">
        <f t="shared" si="5"/>
        <v>220</v>
      </c>
      <c r="E58" s="35"/>
      <c r="F58" s="34"/>
      <c r="G58" s="36">
        <f t="shared" si="1"/>
        <v>-19</v>
      </c>
      <c r="H58" s="36">
        <f t="shared" si="2"/>
        <v>361</v>
      </c>
      <c r="I58" s="36">
        <f t="shared" si="3"/>
        <v>19</v>
      </c>
      <c r="J58" s="36">
        <f t="shared" si="4"/>
        <v>9.4527363184079602E-2</v>
      </c>
    </row>
    <row r="59" spans="1:10" hidden="1" x14ac:dyDescent="0.3">
      <c r="A59" s="33">
        <v>58</v>
      </c>
      <c r="B59" s="34">
        <v>230</v>
      </c>
      <c r="C59" s="35">
        <f t="shared" si="0"/>
        <v>224.33333333333334</v>
      </c>
      <c r="D59" s="35">
        <f t="shared" si="5"/>
        <v>221</v>
      </c>
      <c r="E59" s="35"/>
      <c r="F59" s="34"/>
      <c r="G59" s="36">
        <f t="shared" si="1"/>
        <v>9</v>
      </c>
      <c r="H59" s="36">
        <f t="shared" si="2"/>
        <v>81</v>
      </c>
      <c r="I59" s="36">
        <f t="shared" si="3"/>
        <v>9</v>
      </c>
      <c r="J59" s="36">
        <f t="shared" si="4"/>
        <v>3.9130434782608699E-2</v>
      </c>
    </row>
    <row r="60" spans="1:10" hidden="1" x14ac:dyDescent="0.3">
      <c r="A60" s="33">
        <v>59</v>
      </c>
      <c r="B60" s="34">
        <v>206</v>
      </c>
      <c r="C60" s="35">
        <f t="shared" si="0"/>
        <v>212.33333333333334</v>
      </c>
      <c r="D60" s="35">
        <f t="shared" si="5"/>
        <v>224.33333333333334</v>
      </c>
      <c r="E60" s="35"/>
      <c r="F60" s="34"/>
      <c r="G60" s="36">
        <f t="shared" si="1"/>
        <v>-18.333333333333343</v>
      </c>
      <c r="H60" s="36">
        <f t="shared" si="2"/>
        <v>336.11111111111148</v>
      </c>
      <c r="I60" s="36">
        <f t="shared" si="3"/>
        <v>18.333333333333343</v>
      </c>
      <c r="J60" s="36">
        <f t="shared" si="4"/>
        <v>8.8996763754045347E-2</v>
      </c>
    </row>
    <row r="61" spans="1:10" hidden="1" x14ac:dyDescent="0.3">
      <c r="A61" s="33">
        <v>60</v>
      </c>
      <c r="B61" s="34">
        <v>204</v>
      </c>
      <c r="C61" s="35">
        <f t="shared" si="0"/>
        <v>213.33333333333334</v>
      </c>
      <c r="D61" s="35">
        <f t="shared" si="5"/>
        <v>212.33333333333334</v>
      </c>
      <c r="E61" s="35"/>
      <c r="F61" s="34"/>
      <c r="G61" s="36">
        <f t="shared" si="1"/>
        <v>-8.3333333333333428</v>
      </c>
      <c r="H61" s="36">
        <f t="shared" si="2"/>
        <v>69.444444444444599</v>
      </c>
      <c r="I61" s="36">
        <f t="shared" si="3"/>
        <v>8.3333333333333428</v>
      </c>
      <c r="J61" s="36">
        <f t="shared" si="4"/>
        <v>4.0849673202614428E-2</v>
      </c>
    </row>
    <row r="62" spans="1:10" hidden="1" x14ac:dyDescent="0.3">
      <c r="A62" s="33">
        <v>61</v>
      </c>
      <c r="B62" s="34">
        <v>264</v>
      </c>
      <c r="C62" s="35">
        <f t="shared" si="0"/>
        <v>224.66666666666666</v>
      </c>
      <c r="D62" s="35">
        <f t="shared" si="5"/>
        <v>213.33333333333334</v>
      </c>
      <c r="E62" s="35"/>
      <c r="F62" s="34"/>
      <c r="G62" s="36">
        <f t="shared" si="1"/>
        <v>50.666666666666657</v>
      </c>
      <c r="H62" s="36">
        <f t="shared" si="2"/>
        <v>2567.1111111111099</v>
      </c>
      <c r="I62" s="36">
        <f t="shared" si="3"/>
        <v>50.666666666666657</v>
      </c>
      <c r="J62" s="36">
        <f t="shared" si="4"/>
        <v>0.19191919191919188</v>
      </c>
    </row>
    <row r="63" spans="1:10" hidden="1" x14ac:dyDescent="0.3">
      <c r="A63" s="33">
        <v>62</v>
      </c>
      <c r="B63" s="34">
        <v>240</v>
      </c>
      <c r="C63" s="35">
        <f t="shared" si="0"/>
        <v>236</v>
      </c>
      <c r="D63" s="35">
        <f t="shared" si="5"/>
        <v>224.66666666666666</v>
      </c>
      <c r="E63" s="35"/>
      <c r="F63" s="34"/>
      <c r="G63" s="36">
        <f t="shared" si="1"/>
        <v>15.333333333333343</v>
      </c>
      <c r="H63" s="36">
        <f t="shared" si="2"/>
        <v>235.1111111111114</v>
      </c>
      <c r="I63" s="36">
        <f t="shared" si="3"/>
        <v>15.333333333333343</v>
      </c>
      <c r="J63" s="36">
        <f t="shared" si="4"/>
        <v>6.3888888888888926E-2</v>
      </c>
    </row>
    <row r="64" spans="1:10" hidden="1" x14ac:dyDescent="0.3">
      <c r="A64" s="33">
        <v>63</v>
      </c>
      <c r="B64" s="34">
        <v>234</v>
      </c>
      <c r="C64" s="35">
        <f t="shared" si="0"/>
        <v>246</v>
      </c>
      <c r="D64" s="35">
        <f t="shared" si="5"/>
        <v>236</v>
      </c>
      <c r="E64" s="35"/>
      <c r="F64" s="34"/>
      <c r="G64" s="36">
        <f t="shared" si="1"/>
        <v>-2</v>
      </c>
      <c r="H64" s="36">
        <f t="shared" si="2"/>
        <v>4</v>
      </c>
      <c r="I64" s="36">
        <f t="shared" si="3"/>
        <v>2</v>
      </c>
      <c r="J64" s="36">
        <f t="shared" si="4"/>
        <v>8.5470085470085479E-3</v>
      </c>
    </row>
    <row r="65" spans="1:10" hidden="1" x14ac:dyDescent="0.3">
      <c r="A65" s="33">
        <v>64</v>
      </c>
      <c r="B65" s="34">
        <v>228</v>
      </c>
      <c r="C65" s="35">
        <f t="shared" si="0"/>
        <v>234</v>
      </c>
      <c r="D65" s="35">
        <f t="shared" si="5"/>
        <v>246</v>
      </c>
      <c r="E65" s="35"/>
      <c r="F65" s="34"/>
      <c r="G65" s="36">
        <f t="shared" si="1"/>
        <v>-18</v>
      </c>
      <c r="H65" s="36">
        <f t="shared" si="2"/>
        <v>324</v>
      </c>
      <c r="I65" s="36">
        <f t="shared" si="3"/>
        <v>18</v>
      </c>
      <c r="J65" s="36">
        <f t="shared" si="4"/>
        <v>7.8947368421052627E-2</v>
      </c>
    </row>
    <row r="66" spans="1:10" hidden="1" x14ac:dyDescent="0.3">
      <c r="A66" s="33">
        <v>65</v>
      </c>
      <c r="B66" s="34">
        <v>268</v>
      </c>
      <c r="C66" s="35">
        <f t="shared" si="0"/>
        <v>243.33333333333334</v>
      </c>
      <c r="D66" s="35">
        <f t="shared" si="5"/>
        <v>234</v>
      </c>
      <c r="E66" s="35"/>
      <c r="F66" s="34"/>
      <c r="G66" s="36">
        <f t="shared" si="1"/>
        <v>34</v>
      </c>
      <c r="H66" s="36">
        <f t="shared" si="2"/>
        <v>1156</v>
      </c>
      <c r="I66" s="36">
        <f t="shared" si="3"/>
        <v>34</v>
      </c>
      <c r="J66" s="36">
        <f t="shared" si="4"/>
        <v>0.12686567164179105</v>
      </c>
    </row>
    <row r="67" spans="1:10" hidden="1" x14ac:dyDescent="0.3">
      <c r="A67" s="33">
        <v>66</v>
      </c>
      <c r="B67" s="34">
        <v>270</v>
      </c>
      <c r="C67" s="35">
        <f t="shared" si="0"/>
        <v>255.33333333333334</v>
      </c>
      <c r="D67" s="35">
        <f t="shared" si="5"/>
        <v>243.33333333333334</v>
      </c>
      <c r="E67" s="35"/>
      <c r="F67" s="34"/>
      <c r="G67" s="36">
        <f t="shared" si="1"/>
        <v>26.666666666666657</v>
      </c>
      <c r="H67" s="36">
        <f t="shared" si="2"/>
        <v>711.11111111111063</v>
      </c>
      <c r="I67" s="36">
        <f t="shared" si="3"/>
        <v>26.666666666666657</v>
      </c>
      <c r="J67" s="36">
        <f t="shared" si="4"/>
        <v>9.8765432098765399E-2</v>
      </c>
    </row>
    <row r="68" spans="1:10" hidden="1" x14ac:dyDescent="0.3">
      <c r="A68" s="33">
        <v>67</v>
      </c>
      <c r="B68" s="34">
        <v>219</v>
      </c>
      <c r="C68" s="35">
        <f t="shared" si="0"/>
        <v>252.33333333333334</v>
      </c>
      <c r="D68" s="35">
        <f t="shared" ref="D68:D105" si="6">C67</f>
        <v>255.33333333333334</v>
      </c>
      <c r="E68" s="35"/>
      <c r="F68" s="34"/>
      <c r="G68" s="36">
        <f t="shared" ref="G68:G105" si="7">B68-D68</f>
        <v>-36.333333333333343</v>
      </c>
      <c r="H68" s="36">
        <f t="shared" ref="H68:H104" si="8">G68^2</f>
        <v>1320.1111111111118</v>
      </c>
      <c r="I68" s="36">
        <f t="shared" ref="I68:I105" si="9">ABS(G68)</f>
        <v>36.333333333333343</v>
      </c>
      <c r="J68" s="36">
        <f t="shared" ref="J68:J105" si="10">I68/B68</f>
        <v>0.16590563165905636</v>
      </c>
    </row>
    <row r="69" spans="1:10" hidden="1" x14ac:dyDescent="0.3">
      <c r="A69" s="33">
        <v>68</v>
      </c>
      <c r="B69" s="34">
        <v>257</v>
      </c>
      <c r="C69" s="35">
        <f t="shared" ref="C69:C104" si="11">AVERAGE(B67:B69)</f>
        <v>248.66666666666666</v>
      </c>
      <c r="D69" s="35">
        <f t="shared" si="6"/>
        <v>252.33333333333334</v>
      </c>
      <c r="E69" s="35"/>
      <c r="F69" s="34"/>
      <c r="G69" s="36">
        <f t="shared" si="7"/>
        <v>4.6666666666666572</v>
      </c>
      <c r="H69" s="36">
        <f t="shared" si="8"/>
        <v>21.77777777777769</v>
      </c>
      <c r="I69" s="36">
        <f t="shared" si="9"/>
        <v>4.6666666666666572</v>
      </c>
      <c r="J69" s="36">
        <f t="shared" si="10"/>
        <v>1.8158236057068705E-2</v>
      </c>
    </row>
    <row r="70" spans="1:10" hidden="1" x14ac:dyDescent="0.3">
      <c r="A70" s="33">
        <v>69</v>
      </c>
      <c r="B70" s="34">
        <v>197</v>
      </c>
      <c r="C70" s="35">
        <f t="shared" si="11"/>
        <v>224.33333333333334</v>
      </c>
      <c r="D70" s="35">
        <f t="shared" si="6"/>
        <v>248.66666666666666</v>
      </c>
      <c r="E70" s="35"/>
      <c r="F70" s="34"/>
      <c r="G70" s="36">
        <f t="shared" si="7"/>
        <v>-51.666666666666657</v>
      </c>
      <c r="H70" s="36">
        <f t="shared" si="8"/>
        <v>2669.4444444444434</v>
      </c>
      <c r="I70" s="36">
        <f t="shared" si="9"/>
        <v>51.666666666666657</v>
      </c>
      <c r="J70" s="36">
        <f t="shared" si="10"/>
        <v>0.26226734348561753</v>
      </c>
    </row>
    <row r="71" spans="1:10" hidden="1" x14ac:dyDescent="0.3">
      <c r="A71" s="33">
        <v>70</v>
      </c>
      <c r="B71" s="34">
        <v>209</v>
      </c>
      <c r="C71" s="35">
        <f t="shared" si="11"/>
        <v>221</v>
      </c>
      <c r="D71" s="35">
        <f t="shared" si="6"/>
        <v>224.33333333333334</v>
      </c>
      <c r="E71" s="35"/>
      <c r="F71" s="34"/>
      <c r="G71" s="36">
        <f t="shared" si="7"/>
        <v>-15.333333333333343</v>
      </c>
      <c r="H71" s="36">
        <f t="shared" si="8"/>
        <v>235.1111111111114</v>
      </c>
      <c r="I71" s="36">
        <f t="shared" si="9"/>
        <v>15.333333333333343</v>
      </c>
      <c r="J71" s="36">
        <f t="shared" si="10"/>
        <v>7.3365231259968147E-2</v>
      </c>
    </row>
    <row r="72" spans="1:10" hidden="1" x14ac:dyDescent="0.3">
      <c r="A72" s="33">
        <v>71</v>
      </c>
      <c r="B72" s="34">
        <v>195</v>
      </c>
      <c r="C72" s="35">
        <f t="shared" si="11"/>
        <v>200.33333333333334</v>
      </c>
      <c r="D72" s="35">
        <f t="shared" si="6"/>
        <v>221</v>
      </c>
      <c r="E72" s="35"/>
      <c r="F72" s="34"/>
      <c r="G72" s="36">
        <f t="shared" si="7"/>
        <v>-26</v>
      </c>
      <c r="H72" s="36">
        <f t="shared" si="8"/>
        <v>676</v>
      </c>
      <c r="I72" s="36">
        <f t="shared" si="9"/>
        <v>26</v>
      </c>
      <c r="J72" s="36">
        <f t="shared" si="10"/>
        <v>0.13333333333333333</v>
      </c>
    </row>
    <row r="73" spans="1:10" hidden="1" x14ac:dyDescent="0.3">
      <c r="A73" s="33">
        <v>72</v>
      </c>
      <c r="B73" s="34">
        <v>211</v>
      </c>
      <c r="C73" s="35">
        <f t="shared" si="11"/>
        <v>205</v>
      </c>
      <c r="D73" s="35">
        <f t="shared" si="6"/>
        <v>200.33333333333334</v>
      </c>
      <c r="E73" s="35"/>
      <c r="F73" s="34"/>
      <c r="G73" s="36">
        <f t="shared" si="7"/>
        <v>10.666666666666657</v>
      </c>
      <c r="H73" s="36">
        <f t="shared" si="8"/>
        <v>113.77777777777757</v>
      </c>
      <c r="I73" s="36">
        <f t="shared" si="9"/>
        <v>10.666666666666657</v>
      </c>
      <c r="J73" s="36">
        <f t="shared" si="10"/>
        <v>5.055292259083724E-2</v>
      </c>
    </row>
    <row r="74" spans="1:10" hidden="1" x14ac:dyDescent="0.3">
      <c r="A74" s="33">
        <v>73</v>
      </c>
      <c r="B74" s="34">
        <v>208</v>
      </c>
      <c r="C74" s="35">
        <f t="shared" si="11"/>
        <v>204.66666666666666</v>
      </c>
      <c r="D74" s="35">
        <f t="shared" si="6"/>
        <v>205</v>
      </c>
      <c r="E74" s="35"/>
      <c r="F74" s="34"/>
      <c r="G74" s="36">
        <f t="shared" si="7"/>
        <v>3</v>
      </c>
      <c r="H74" s="36">
        <f t="shared" si="8"/>
        <v>9</v>
      </c>
      <c r="I74" s="36">
        <f t="shared" si="9"/>
        <v>3</v>
      </c>
      <c r="J74" s="36">
        <f t="shared" si="10"/>
        <v>1.4423076923076924E-2</v>
      </c>
    </row>
    <row r="75" spans="1:10" hidden="1" x14ac:dyDescent="0.3">
      <c r="A75" s="33">
        <v>74</v>
      </c>
      <c r="B75" s="34">
        <v>236</v>
      </c>
      <c r="C75" s="35">
        <f t="shared" si="11"/>
        <v>218.33333333333334</v>
      </c>
      <c r="D75" s="35">
        <f t="shared" si="6"/>
        <v>204.66666666666666</v>
      </c>
      <c r="E75" s="35"/>
      <c r="F75" s="34"/>
      <c r="G75" s="36">
        <f t="shared" si="7"/>
        <v>31.333333333333343</v>
      </c>
      <c r="H75" s="36">
        <f t="shared" si="8"/>
        <v>981.7777777777784</v>
      </c>
      <c r="I75" s="36">
        <f t="shared" si="9"/>
        <v>31.333333333333343</v>
      </c>
      <c r="J75" s="36">
        <f t="shared" si="10"/>
        <v>0.13276836158192096</v>
      </c>
    </row>
    <row r="76" spans="1:10" hidden="1" x14ac:dyDescent="0.3">
      <c r="A76" s="33">
        <v>75</v>
      </c>
      <c r="B76" s="34">
        <v>164</v>
      </c>
      <c r="C76" s="35">
        <f t="shared" si="11"/>
        <v>202.66666666666666</v>
      </c>
      <c r="D76" s="35">
        <f t="shared" si="6"/>
        <v>218.33333333333334</v>
      </c>
      <c r="E76" s="35"/>
      <c r="F76" s="34"/>
      <c r="G76" s="36">
        <f t="shared" si="7"/>
        <v>-54.333333333333343</v>
      </c>
      <c r="H76" s="36">
        <f t="shared" si="8"/>
        <v>2952.1111111111122</v>
      </c>
      <c r="I76" s="36">
        <f t="shared" si="9"/>
        <v>54.333333333333343</v>
      </c>
      <c r="J76" s="36">
        <f t="shared" si="10"/>
        <v>0.33130081300813014</v>
      </c>
    </row>
    <row r="77" spans="1:10" hidden="1" x14ac:dyDescent="0.3">
      <c r="A77" s="33">
        <v>76</v>
      </c>
      <c r="B77" s="34">
        <v>190</v>
      </c>
      <c r="C77" s="35">
        <f t="shared" si="11"/>
        <v>196.66666666666666</v>
      </c>
      <c r="D77" s="35">
        <f t="shared" si="6"/>
        <v>202.66666666666666</v>
      </c>
      <c r="E77" s="35"/>
      <c r="F77" s="34"/>
      <c r="G77" s="36">
        <f t="shared" si="7"/>
        <v>-12.666666666666657</v>
      </c>
      <c r="H77" s="36">
        <f t="shared" si="8"/>
        <v>160.4444444444442</v>
      </c>
      <c r="I77" s="36">
        <f t="shared" si="9"/>
        <v>12.666666666666657</v>
      </c>
      <c r="J77" s="36">
        <f t="shared" si="10"/>
        <v>6.666666666666661E-2</v>
      </c>
    </row>
    <row r="78" spans="1:10" hidden="1" x14ac:dyDescent="0.3">
      <c r="A78" s="33">
        <v>77</v>
      </c>
      <c r="B78" s="34">
        <v>205</v>
      </c>
      <c r="C78" s="35">
        <f t="shared" si="11"/>
        <v>186.33333333333334</v>
      </c>
      <c r="D78" s="35">
        <f t="shared" si="6"/>
        <v>196.66666666666666</v>
      </c>
      <c r="E78" s="35"/>
      <c r="F78" s="34"/>
      <c r="G78" s="36">
        <f t="shared" si="7"/>
        <v>8.3333333333333428</v>
      </c>
      <c r="H78" s="36">
        <f t="shared" si="8"/>
        <v>69.444444444444599</v>
      </c>
      <c r="I78" s="36">
        <f t="shared" si="9"/>
        <v>8.3333333333333428</v>
      </c>
      <c r="J78" s="36">
        <f t="shared" si="10"/>
        <v>4.0650406504065088E-2</v>
      </c>
    </row>
    <row r="79" spans="1:10" hidden="1" x14ac:dyDescent="0.3">
      <c r="A79" s="33">
        <v>78</v>
      </c>
      <c r="B79" s="34">
        <v>227</v>
      </c>
      <c r="C79" s="35">
        <f t="shared" si="11"/>
        <v>207.33333333333334</v>
      </c>
      <c r="D79" s="35">
        <f t="shared" si="6"/>
        <v>186.33333333333334</v>
      </c>
      <c r="E79" s="35"/>
      <c r="F79" s="34"/>
      <c r="G79" s="36">
        <f t="shared" si="7"/>
        <v>40.666666666666657</v>
      </c>
      <c r="H79" s="36">
        <f t="shared" si="8"/>
        <v>1653.7777777777769</v>
      </c>
      <c r="I79" s="36">
        <f t="shared" si="9"/>
        <v>40.666666666666657</v>
      </c>
      <c r="J79" s="36">
        <f t="shared" si="10"/>
        <v>0.17914831130690156</v>
      </c>
    </row>
    <row r="80" spans="1:10" hidden="1" x14ac:dyDescent="0.3">
      <c r="A80" s="33">
        <v>79</v>
      </c>
      <c r="B80" s="34">
        <v>219</v>
      </c>
      <c r="C80" s="35">
        <f t="shared" si="11"/>
        <v>217</v>
      </c>
      <c r="D80" s="35">
        <f t="shared" si="6"/>
        <v>207.33333333333334</v>
      </c>
      <c r="E80" s="35"/>
      <c r="F80" s="34"/>
      <c r="G80" s="36">
        <f t="shared" si="7"/>
        <v>11.666666666666657</v>
      </c>
      <c r="H80" s="36">
        <f t="shared" si="8"/>
        <v>136.11111111111089</v>
      </c>
      <c r="I80" s="36">
        <f t="shared" si="9"/>
        <v>11.666666666666657</v>
      </c>
      <c r="J80" s="36">
        <f t="shared" si="10"/>
        <v>5.3272450532724461E-2</v>
      </c>
    </row>
    <row r="81" spans="1:10" hidden="1" x14ac:dyDescent="0.3">
      <c r="A81" s="33">
        <v>80</v>
      </c>
      <c r="B81" s="34">
        <v>173</v>
      </c>
      <c r="C81" s="35">
        <f t="shared" si="11"/>
        <v>206.33333333333334</v>
      </c>
      <c r="D81" s="35">
        <f t="shared" si="6"/>
        <v>217</v>
      </c>
      <c r="E81" s="35"/>
      <c r="F81" s="34"/>
      <c r="G81" s="36">
        <f t="shared" si="7"/>
        <v>-44</v>
      </c>
      <c r="H81" s="36">
        <f t="shared" si="8"/>
        <v>1936</v>
      </c>
      <c r="I81" s="36">
        <f t="shared" si="9"/>
        <v>44</v>
      </c>
      <c r="J81" s="36">
        <f t="shared" si="10"/>
        <v>0.25433526011560692</v>
      </c>
    </row>
    <row r="82" spans="1:10" hidden="1" x14ac:dyDescent="0.3">
      <c r="A82" s="33">
        <v>81</v>
      </c>
      <c r="B82" s="34">
        <v>196</v>
      </c>
      <c r="C82" s="35">
        <f t="shared" si="11"/>
        <v>196</v>
      </c>
      <c r="D82" s="35">
        <f t="shared" si="6"/>
        <v>206.33333333333334</v>
      </c>
      <c r="E82" s="35"/>
      <c r="F82" s="34"/>
      <c r="G82" s="36">
        <f t="shared" si="7"/>
        <v>-10.333333333333343</v>
      </c>
      <c r="H82" s="36">
        <f t="shared" si="8"/>
        <v>106.77777777777797</v>
      </c>
      <c r="I82" s="36">
        <f t="shared" si="9"/>
        <v>10.333333333333343</v>
      </c>
      <c r="J82" s="36">
        <f t="shared" si="10"/>
        <v>5.2721088435374201E-2</v>
      </c>
    </row>
    <row r="83" spans="1:10" hidden="1" x14ac:dyDescent="0.3">
      <c r="A83" s="33">
        <v>82</v>
      </c>
      <c r="B83" s="34">
        <v>245</v>
      </c>
      <c r="C83" s="35">
        <f t="shared" si="11"/>
        <v>204.66666666666666</v>
      </c>
      <c r="D83" s="35">
        <f t="shared" si="6"/>
        <v>196</v>
      </c>
      <c r="E83" s="35"/>
      <c r="F83" s="34"/>
      <c r="G83" s="36">
        <f t="shared" si="7"/>
        <v>49</v>
      </c>
      <c r="H83" s="36">
        <f t="shared" si="8"/>
        <v>2401</v>
      </c>
      <c r="I83" s="36">
        <f t="shared" si="9"/>
        <v>49</v>
      </c>
      <c r="J83" s="36">
        <f t="shared" si="10"/>
        <v>0.2</v>
      </c>
    </row>
    <row r="84" spans="1:10" hidden="1" x14ac:dyDescent="0.3">
      <c r="A84" s="33">
        <v>83</v>
      </c>
      <c r="B84" s="34">
        <v>184</v>
      </c>
      <c r="C84" s="35">
        <f t="shared" si="11"/>
        <v>208.33333333333334</v>
      </c>
      <c r="D84" s="35">
        <f t="shared" si="6"/>
        <v>204.66666666666666</v>
      </c>
      <c r="E84" s="35"/>
      <c r="F84" s="34"/>
      <c r="G84" s="36">
        <f t="shared" si="7"/>
        <v>-20.666666666666657</v>
      </c>
      <c r="H84" s="36">
        <f t="shared" si="8"/>
        <v>427.11111111111074</v>
      </c>
      <c r="I84" s="36">
        <f t="shared" si="9"/>
        <v>20.666666666666657</v>
      </c>
      <c r="J84" s="36">
        <f t="shared" si="10"/>
        <v>0.11231884057971009</v>
      </c>
    </row>
    <row r="85" spans="1:10" hidden="1" x14ac:dyDescent="0.3">
      <c r="A85" s="33">
        <v>84</v>
      </c>
      <c r="B85" s="34">
        <v>219</v>
      </c>
      <c r="C85" s="35">
        <f t="shared" si="11"/>
        <v>216</v>
      </c>
      <c r="D85" s="35">
        <f t="shared" si="6"/>
        <v>208.33333333333334</v>
      </c>
      <c r="E85" s="35"/>
      <c r="F85" s="34"/>
      <c r="G85" s="36">
        <f t="shared" si="7"/>
        <v>10.666666666666657</v>
      </c>
      <c r="H85" s="36">
        <f t="shared" si="8"/>
        <v>113.77777777777757</v>
      </c>
      <c r="I85" s="36">
        <f t="shared" si="9"/>
        <v>10.666666666666657</v>
      </c>
      <c r="J85" s="36">
        <f t="shared" si="10"/>
        <v>4.8706240487062361E-2</v>
      </c>
    </row>
    <row r="86" spans="1:10" hidden="1" x14ac:dyDescent="0.3">
      <c r="A86" s="33">
        <v>85</v>
      </c>
      <c r="B86" s="34">
        <v>207</v>
      </c>
      <c r="C86" s="35">
        <f t="shared" si="11"/>
        <v>203.33333333333334</v>
      </c>
      <c r="D86" s="35">
        <f t="shared" si="6"/>
        <v>216</v>
      </c>
      <c r="E86" s="35"/>
      <c r="F86" s="34"/>
      <c r="G86" s="36">
        <f t="shared" si="7"/>
        <v>-9</v>
      </c>
      <c r="H86" s="36">
        <f t="shared" si="8"/>
        <v>81</v>
      </c>
      <c r="I86" s="36">
        <f t="shared" si="9"/>
        <v>9</v>
      </c>
      <c r="J86" s="36">
        <f t="shared" si="10"/>
        <v>4.3478260869565216E-2</v>
      </c>
    </row>
    <row r="87" spans="1:10" hidden="1" x14ac:dyDescent="0.3">
      <c r="A87" s="33">
        <v>86</v>
      </c>
      <c r="B87" s="34">
        <v>184</v>
      </c>
      <c r="C87" s="35">
        <f t="shared" si="11"/>
        <v>203.33333333333334</v>
      </c>
      <c r="D87" s="35">
        <f t="shared" si="6"/>
        <v>203.33333333333334</v>
      </c>
      <c r="E87" s="35"/>
      <c r="F87" s="34"/>
      <c r="G87" s="36">
        <f t="shared" si="7"/>
        <v>-19.333333333333343</v>
      </c>
      <c r="H87" s="36">
        <f t="shared" si="8"/>
        <v>373.77777777777817</v>
      </c>
      <c r="I87" s="36">
        <f t="shared" si="9"/>
        <v>19.333333333333343</v>
      </c>
      <c r="J87" s="36">
        <f t="shared" si="10"/>
        <v>0.10507246376811599</v>
      </c>
    </row>
    <row r="88" spans="1:10" hidden="1" x14ac:dyDescent="0.3">
      <c r="A88" s="33">
        <v>87</v>
      </c>
      <c r="B88" s="34">
        <v>261</v>
      </c>
      <c r="C88" s="35">
        <f t="shared" si="11"/>
        <v>217.33333333333334</v>
      </c>
      <c r="D88" s="35">
        <f t="shared" si="6"/>
        <v>203.33333333333334</v>
      </c>
      <c r="E88" s="35"/>
      <c r="F88" s="34"/>
      <c r="G88" s="36">
        <f t="shared" si="7"/>
        <v>57.666666666666657</v>
      </c>
      <c r="H88" s="36">
        <f t="shared" si="8"/>
        <v>3325.4444444444434</v>
      </c>
      <c r="I88" s="36">
        <f t="shared" si="9"/>
        <v>57.666666666666657</v>
      </c>
      <c r="J88" s="36">
        <f t="shared" si="10"/>
        <v>0.2209450830140485</v>
      </c>
    </row>
    <row r="89" spans="1:10" hidden="1" x14ac:dyDescent="0.3">
      <c r="A89" s="33">
        <v>88</v>
      </c>
      <c r="B89" s="34">
        <v>162</v>
      </c>
      <c r="C89" s="35">
        <f t="shared" si="11"/>
        <v>202.33333333333334</v>
      </c>
      <c r="D89" s="35">
        <f t="shared" si="6"/>
        <v>217.33333333333334</v>
      </c>
      <c r="E89" s="35"/>
      <c r="F89" s="34"/>
      <c r="G89" s="36">
        <f t="shared" si="7"/>
        <v>-55.333333333333343</v>
      </c>
      <c r="H89" s="36">
        <f t="shared" si="8"/>
        <v>3061.7777777777787</v>
      </c>
      <c r="I89" s="36">
        <f t="shared" si="9"/>
        <v>55.333333333333343</v>
      </c>
      <c r="J89" s="36">
        <f t="shared" si="10"/>
        <v>0.34156378600823051</v>
      </c>
    </row>
    <row r="90" spans="1:10" hidden="1" x14ac:dyDescent="0.3">
      <c r="A90" s="33">
        <v>89</v>
      </c>
      <c r="B90" s="34">
        <v>151</v>
      </c>
      <c r="C90" s="35">
        <f t="shared" si="11"/>
        <v>191.33333333333334</v>
      </c>
      <c r="D90" s="35">
        <f t="shared" si="6"/>
        <v>202.33333333333334</v>
      </c>
      <c r="E90" s="35"/>
      <c r="F90" s="34"/>
      <c r="G90" s="36">
        <f t="shared" si="7"/>
        <v>-51.333333333333343</v>
      </c>
      <c r="H90" s="36">
        <f t="shared" si="8"/>
        <v>2635.1111111111122</v>
      </c>
      <c r="I90" s="36">
        <f t="shared" si="9"/>
        <v>51.333333333333343</v>
      </c>
      <c r="J90" s="36">
        <f t="shared" si="10"/>
        <v>0.33995584988962479</v>
      </c>
    </row>
    <row r="91" spans="1:10" hidden="1" x14ac:dyDescent="0.3">
      <c r="A91" s="33">
        <v>90</v>
      </c>
      <c r="B91" s="34">
        <v>137</v>
      </c>
      <c r="C91" s="35">
        <f t="shared" si="11"/>
        <v>150</v>
      </c>
      <c r="D91" s="35">
        <f t="shared" si="6"/>
        <v>191.33333333333334</v>
      </c>
      <c r="E91" s="35"/>
      <c r="F91" s="34"/>
      <c r="G91" s="36">
        <f t="shared" si="7"/>
        <v>-54.333333333333343</v>
      </c>
      <c r="H91" s="36">
        <f t="shared" si="8"/>
        <v>2952.1111111111122</v>
      </c>
      <c r="I91" s="36">
        <f t="shared" si="9"/>
        <v>54.333333333333343</v>
      </c>
      <c r="J91" s="36">
        <f t="shared" si="10"/>
        <v>0.39659367396593681</v>
      </c>
    </row>
    <row r="92" spans="1:10" hidden="1" x14ac:dyDescent="0.3">
      <c r="A92" s="33">
        <v>91</v>
      </c>
      <c r="B92" s="34">
        <v>144</v>
      </c>
      <c r="C92" s="35">
        <f t="shared" si="11"/>
        <v>144</v>
      </c>
      <c r="D92" s="35">
        <f t="shared" si="6"/>
        <v>150</v>
      </c>
      <c r="E92" s="35"/>
      <c r="F92" s="34"/>
      <c r="G92" s="36">
        <f t="shared" si="7"/>
        <v>-6</v>
      </c>
      <c r="H92" s="36">
        <f t="shared" si="8"/>
        <v>36</v>
      </c>
      <c r="I92" s="36">
        <f t="shared" si="9"/>
        <v>6</v>
      </c>
      <c r="J92" s="36">
        <f t="shared" si="10"/>
        <v>4.1666666666666664E-2</v>
      </c>
    </row>
    <row r="93" spans="1:10" hidden="1" x14ac:dyDescent="0.3">
      <c r="A93" s="33">
        <v>92</v>
      </c>
      <c r="B93" s="34">
        <v>219</v>
      </c>
      <c r="C93" s="35">
        <f t="shared" si="11"/>
        <v>166.66666666666666</v>
      </c>
      <c r="D93" s="35">
        <f t="shared" si="6"/>
        <v>144</v>
      </c>
      <c r="E93" s="35"/>
      <c r="F93" s="34"/>
      <c r="G93" s="36">
        <f t="shared" si="7"/>
        <v>75</v>
      </c>
      <c r="H93" s="36">
        <f t="shared" si="8"/>
        <v>5625</v>
      </c>
      <c r="I93" s="36">
        <f t="shared" si="9"/>
        <v>75</v>
      </c>
      <c r="J93" s="36">
        <f t="shared" si="10"/>
        <v>0.34246575342465752</v>
      </c>
    </row>
    <row r="94" spans="1:10" hidden="1" x14ac:dyDescent="0.3">
      <c r="A94" s="33">
        <v>93</v>
      </c>
      <c r="B94" s="34">
        <v>205</v>
      </c>
      <c r="C94" s="35">
        <f t="shared" si="11"/>
        <v>189.33333333333334</v>
      </c>
      <c r="D94" s="35">
        <f t="shared" si="6"/>
        <v>166.66666666666666</v>
      </c>
      <c r="E94" s="35"/>
      <c r="F94" s="34"/>
      <c r="G94" s="36">
        <f t="shared" si="7"/>
        <v>38.333333333333343</v>
      </c>
      <c r="H94" s="36">
        <f t="shared" si="8"/>
        <v>1469.4444444444453</v>
      </c>
      <c r="I94" s="36">
        <f t="shared" si="9"/>
        <v>38.333333333333343</v>
      </c>
      <c r="J94" s="36">
        <f t="shared" si="10"/>
        <v>0.18699186991869923</v>
      </c>
    </row>
    <row r="95" spans="1:10" hidden="1" x14ac:dyDescent="0.3">
      <c r="A95" s="33">
        <v>94</v>
      </c>
      <c r="B95" s="34">
        <v>217</v>
      </c>
      <c r="C95" s="35">
        <f t="shared" si="11"/>
        <v>213.66666666666666</v>
      </c>
      <c r="D95" s="35">
        <f t="shared" si="6"/>
        <v>189.33333333333334</v>
      </c>
      <c r="E95" s="35"/>
      <c r="F95" s="34"/>
      <c r="G95" s="36">
        <f t="shared" si="7"/>
        <v>27.666666666666657</v>
      </c>
      <c r="H95" s="36">
        <f t="shared" si="8"/>
        <v>765.44444444444389</v>
      </c>
      <c r="I95" s="36">
        <f t="shared" si="9"/>
        <v>27.666666666666657</v>
      </c>
      <c r="J95" s="36">
        <f t="shared" si="10"/>
        <v>0.12749615975422424</v>
      </c>
    </row>
    <row r="96" spans="1:10" hidden="1" x14ac:dyDescent="0.3">
      <c r="A96" s="33">
        <v>95</v>
      </c>
      <c r="B96" s="34">
        <v>175</v>
      </c>
      <c r="C96" s="35">
        <f t="shared" si="11"/>
        <v>199</v>
      </c>
      <c r="D96" s="35">
        <f t="shared" si="6"/>
        <v>213.66666666666666</v>
      </c>
      <c r="E96" s="35"/>
      <c r="F96" s="34"/>
      <c r="G96" s="36">
        <f t="shared" si="7"/>
        <v>-38.666666666666657</v>
      </c>
      <c r="H96" s="36">
        <f t="shared" si="8"/>
        <v>1495.1111111111104</v>
      </c>
      <c r="I96" s="36">
        <f t="shared" si="9"/>
        <v>38.666666666666657</v>
      </c>
      <c r="J96" s="36">
        <f t="shared" si="10"/>
        <v>0.2209523809523809</v>
      </c>
    </row>
    <row r="97" spans="1:10" hidden="1" x14ac:dyDescent="0.3">
      <c r="A97" s="33">
        <v>96</v>
      </c>
      <c r="B97" s="34">
        <v>205</v>
      </c>
      <c r="C97" s="35">
        <f t="shared" si="11"/>
        <v>199</v>
      </c>
      <c r="D97" s="35">
        <f t="shared" si="6"/>
        <v>199</v>
      </c>
      <c r="E97" s="35"/>
      <c r="F97" s="34"/>
      <c r="G97" s="36">
        <f t="shared" si="7"/>
        <v>6</v>
      </c>
      <c r="H97" s="36">
        <f t="shared" si="8"/>
        <v>36</v>
      </c>
      <c r="I97" s="36">
        <f t="shared" si="9"/>
        <v>6</v>
      </c>
      <c r="J97" s="36">
        <f t="shared" si="10"/>
        <v>2.9268292682926831E-2</v>
      </c>
    </row>
    <row r="98" spans="1:10" hidden="1" x14ac:dyDescent="0.3">
      <c r="A98" s="33">
        <v>97</v>
      </c>
      <c r="B98" s="34">
        <v>215</v>
      </c>
      <c r="C98" s="35">
        <f t="shared" si="11"/>
        <v>198.33333333333334</v>
      </c>
      <c r="D98" s="35">
        <f t="shared" si="6"/>
        <v>199</v>
      </c>
      <c r="E98" s="35"/>
      <c r="F98" s="34"/>
      <c r="G98" s="36">
        <f t="shared" si="7"/>
        <v>16</v>
      </c>
      <c r="H98" s="36">
        <f t="shared" si="8"/>
        <v>256</v>
      </c>
      <c r="I98" s="36">
        <f t="shared" si="9"/>
        <v>16</v>
      </c>
      <c r="J98" s="36">
        <f t="shared" si="10"/>
        <v>7.441860465116279E-2</v>
      </c>
    </row>
    <row r="99" spans="1:10" hidden="1" x14ac:dyDescent="0.3">
      <c r="A99" s="33">
        <v>98</v>
      </c>
      <c r="B99" s="34">
        <v>106</v>
      </c>
      <c r="C99" s="35">
        <f t="shared" si="11"/>
        <v>175.33333333333334</v>
      </c>
      <c r="D99" s="35">
        <f t="shared" si="6"/>
        <v>198.33333333333334</v>
      </c>
      <c r="E99" s="35"/>
      <c r="F99" s="34"/>
      <c r="G99" s="36">
        <f t="shared" si="7"/>
        <v>-92.333333333333343</v>
      </c>
      <c r="H99" s="36">
        <f t="shared" si="8"/>
        <v>8525.4444444444471</v>
      </c>
      <c r="I99" s="36">
        <f t="shared" si="9"/>
        <v>92.333333333333343</v>
      </c>
      <c r="J99" s="36">
        <f t="shared" si="10"/>
        <v>0.87106918238993725</v>
      </c>
    </row>
    <row r="100" spans="1:10" hidden="1" x14ac:dyDescent="0.3">
      <c r="A100" s="33">
        <v>99</v>
      </c>
      <c r="B100" s="34">
        <v>130</v>
      </c>
      <c r="C100" s="35">
        <f t="shared" si="11"/>
        <v>150.33333333333334</v>
      </c>
      <c r="D100" s="35">
        <f t="shared" si="6"/>
        <v>175.33333333333334</v>
      </c>
      <c r="E100" s="35"/>
      <c r="F100" s="34"/>
      <c r="G100" s="36">
        <f t="shared" si="7"/>
        <v>-45.333333333333343</v>
      </c>
      <c r="H100" s="36">
        <f t="shared" si="8"/>
        <v>2055.1111111111118</v>
      </c>
      <c r="I100" s="36">
        <f t="shared" si="9"/>
        <v>45.333333333333343</v>
      </c>
      <c r="J100" s="36">
        <f t="shared" si="10"/>
        <v>0.34871794871794881</v>
      </c>
    </row>
    <row r="101" spans="1:10" x14ac:dyDescent="0.3">
      <c r="A101" s="33">
        <v>100</v>
      </c>
      <c r="B101" s="34">
        <v>130</v>
      </c>
      <c r="C101" s="35">
        <f t="shared" si="11"/>
        <v>122</v>
      </c>
      <c r="D101" s="35">
        <f t="shared" si="6"/>
        <v>150.33333333333334</v>
      </c>
      <c r="E101" s="35"/>
      <c r="F101" s="34"/>
      <c r="G101" s="36">
        <f t="shared" si="7"/>
        <v>-20.333333333333343</v>
      </c>
      <c r="H101" s="36">
        <f t="shared" si="8"/>
        <v>413.44444444444485</v>
      </c>
      <c r="I101" s="36">
        <f t="shared" si="9"/>
        <v>20.333333333333343</v>
      </c>
      <c r="J101" s="36">
        <f t="shared" si="10"/>
        <v>0.15641025641025649</v>
      </c>
    </row>
    <row r="102" spans="1:10" x14ac:dyDescent="0.3">
      <c r="A102" s="33">
        <v>101</v>
      </c>
      <c r="B102" s="34">
        <v>236</v>
      </c>
      <c r="C102" s="35">
        <f t="shared" si="11"/>
        <v>165.33333333333334</v>
      </c>
      <c r="D102" s="35">
        <f t="shared" si="6"/>
        <v>122</v>
      </c>
      <c r="E102" s="35"/>
      <c r="F102" s="34"/>
      <c r="G102" s="36">
        <f t="shared" si="7"/>
        <v>114</v>
      </c>
      <c r="H102" s="36">
        <f t="shared" si="8"/>
        <v>12996</v>
      </c>
      <c r="I102" s="36">
        <f t="shared" si="9"/>
        <v>114</v>
      </c>
      <c r="J102" s="36">
        <f t="shared" si="10"/>
        <v>0.48305084745762711</v>
      </c>
    </row>
    <row r="103" spans="1:10" x14ac:dyDescent="0.3">
      <c r="A103" s="33">
        <v>102</v>
      </c>
      <c r="B103" s="34">
        <v>165</v>
      </c>
      <c r="C103" s="35">
        <f t="shared" si="11"/>
        <v>177</v>
      </c>
      <c r="D103" s="35">
        <f t="shared" si="6"/>
        <v>165.33333333333334</v>
      </c>
      <c r="E103" s="35"/>
      <c r="F103" s="34"/>
      <c r="G103" s="36">
        <f t="shared" si="7"/>
        <v>-0.33333333333334281</v>
      </c>
      <c r="H103" s="36">
        <f t="shared" si="8"/>
        <v>0.11111111111111743</v>
      </c>
      <c r="I103" s="36">
        <f t="shared" si="9"/>
        <v>0.33333333333334281</v>
      </c>
      <c r="J103" s="36">
        <f t="shared" si="10"/>
        <v>2.0202020202020774E-3</v>
      </c>
    </row>
    <row r="104" spans="1:10" x14ac:dyDescent="0.3">
      <c r="A104" s="33">
        <v>103</v>
      </c>
      <c r="B104" s="34">
        <v>190</v>
      </c>
      <c r="C104" s="35">
        <f t="shared" si="11"/>
        <v>197</v>
      </c>
      <c r="D104" s="35">
        <f t="shared" si="6"/>
        <v>177</v>
      </c>
      <c r="E104" s="35"/>
      <c r="F104" s="34"/>
      <c r="G104" s="36">
        <f t="shared" si="7"/>
        <v>13</v>
      </c>
      <c r="H104" s="36">
        <f t="shared" si="8"/>
        <v>169</v>
      </c>
      <c r="I104" s="36">
        <f t="shared" si="9"/>
        <v>13</v>
      </c>
      <c r="J104" s="36">
        <f t="shared" si="10"/>
        <v>6.8421052631578952E-2</v>
      </c>
    </row>
    <row r="105" spans="1:10" x14ac:dyDescent="0.3">
      <c r="A105" s="33">
        <v>104</v>
      </c>
      <c r="B105" s="34">
        <v>170</v>
      </c>
      <c r="C105" s="35">
        <f>AVERAGE(B103:B105)</f>
        <v>175</v>
      </c>
      <c r="D105" s="35">
        <f t="shared" si="6"/>
        <v>197</v>
      </c>
      <c r="E105" s="35"/>
      <c r="F105" s="34"/>
      <c r="G105" s="36">
        <f t="shared" si="7"/>
        <v>-27</v>
      </c>
      <c r="H105" s="36">
        <f>G105^2</f>
        <v>729</v>
      </c>
      <c r="I105" s="36">
        <f t="shared" si="9"/>
        <v>27</v>
      </c>
      <c r="J105" s="36">
        <f t="shared" si="10"/>
        <v>0.1588235294117647</v>
      </c>
    </row>
    <row r="106" spans="1:10" x14ac:dyDescent="0.3">
      <c r="A106" s="5">
        <v>105</v>
      </c>
      <c r="B106" s="6"/>
      <c r="C106" s="15"/>
      <c r="D106" s="25"/>
      <c r="E106" s="25">
        <f>C105</f>
        <v>175</v>
      </c>
    </row>
    <row r="107" spans="1:10" ht="18" x14ac:dyDescent="0.35">
      <c r="A107" s="5">
        <v>106</v>
      </c>
      <c r="B107" s="6"/>
      <c r="C107" s="15"/>
      <c r="D107" s="25"/>
      <c r="E107" s="25">
        <f>IF(B106=0,(E106+SUM(B104:B105))/3,AVERAGE(B104:B106))</f>
        <v>178.33333333333334</v>
      </c>
      <c r="H107" s="23" t="s">
        <v>2</v>
      </c>
      <c r="I107" s="23" t="s">
        <v>3</v>
      </c>
      <c r="J107" s="23" t="s">
        <v>4</v>
      </c>
    </row>
    <row r="108" spans="1:10" ht="18" x14ac:dyDescent="0.35">
      <c r="A108" s="5">
        <v>107</v>
      </c>
      <c r="B108" s="6"/>
      <c r="C108" s="15"/>
      <c r="D108" s="25"/>
      <c r="E108" s="25">
        <f>IF(B107=0,(SUM(E106:E107)+B105)/3,AVERAGE(B105:B107))</f>
        <v>174.44444444444446</v>
      </c>
      <c r="H108" s="20">
        <f>AVERAGE(H5:H105)</f>
        <v>1286.5445544554452</v>
      </c>
      <c r="I108" s="20">
        <f>AVERAGE(I5:I105)</f>
        <v>27.7920792079208</v>
      </c>
      <c r="J108" s="21">
        <f>AVERAGE(J5:J105)</f>
        <v>0.13963736584289999</v>
      </c>
    </row>
    <row r="109" spans="1:10" x14ac:dyDescent="0.3">
      <c r="A109" s="5">
        <v>108</v>
      </c>
      <c r="B109" s="6"/>
      <c r="C109" s="15"/>
      <c r="D109" s="25"/>
      <c r="E109" s="25">
        <f>IF(B108=0,AVERAGE(E106:E108),AVERAGE(B106:B108))</f>
        <v>175.92592592592595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382D4-98D3-4982-A719-CF8DA0B93CF1}">
  <dimension ref="A1:U122"/>
  <sheetViews>
    <sheetView workbookViewId="0">
      <selection activeCell="O3" sqref="O3"/>
    </sheetView>
  </sheetViews>
  <sheetFormatPr defaultRowHeight="14.4" x14ac:dyDescent="0.3"/>
  <cols>
    <col min="1" max="1" width="6.5546875" style="3" bestFit="1" customWidth="1"/>
    <col min="2" max="2" width="5.88671875" style="3" bestFit="1" customWidth="1"/>
    <col min="3" max="3" width="7.6640625" style="3" bestFit="1" customWidth="1"/>
    <col min="4" max="4" width="18.88671875" bestFit="1" customWidth="1"/>
    <col min="5" max="5" width="16" bestFit="1" customWidth="1"/>
    <col min="6" max="6" width="28" customWidth="1"/>
    <col min="7" max="7" width="7.33203125" bestFit="1" customWidth="1"/>
    <col min="8" max="8" width="8.5546875" bestFit="1" customWidth="1"/>
    <col min="9" max="9" width="7.109375" bestFit="1" customWidth="1"/>
    <col min="10" max="10" width="8.109375" bestFit="1" customWidth="1"/>
    <col min="13" max="13" width="3" bestFit="1" customWidth="1"/>
    <col min="14" max="16" width="12" bestFit="1" customWidth="1"/>
    <col min="21" max="21" width="6.109375" bestFit="1" customWidth="1"/>
    <col min="22" max="22" width="7.109375" bestFit="1" customWidth="1"/>
  </cols>
  <sheetData>
    <row r="1" spans="1:15" ht="15.6" x14ac:dyDescent="0.3">
      <c r="A1" s="19" t="s">
        <v>0</v>
      </c>
      <c r="B1" s="19" t="s">
        <v>1</v>
      </c>
      <c r="C1" s="19" t="s">
        <v>15</v>
      </c>
      <c r="D1" s="19" t="s">
        <v>9</v>
      </c>
      <c r="E1" s="19" t="s">
        <v>10</v>
      </c>
      <c r="F1" s="19"/>
      <c r="G1" t="s">
        <v>11</v>
      </c>
      <c r="H1" t="s">
        <v>12</v>
      </c>
      <c r="I1" t="s">
        <v>13</v>
      </c>
      <c r="J1" t="s">
        <v>14</v>
      </c>
    </row>
    <row r="2" spans="1:15" x14ac:dyDescent="0.3">
      <c r="A2" s="1">
        <v>1</v>
      </c>
      <c r="B2">
        <v>152</v>
      </c>
      <c r="C2" t="e">
        <f ca="1">IF(COUNT($B$2:B2)&lt;$O$3,NA(),AVERAGE(OFFSET(B2,0,0,-$O$3)))</f>
        <v>#N/A</v>
      </c>
      <c r="N2" s="38" t="s">
        <v>16</v>
      </c>
      <c r="O2" s="39"/>
    </row>
    <row r="3" spans="1:15" x14ac:dyDescent="0.3">
      <c r="A3" s="1">
        <v>2</v>
      </c>
      <c r="B3">
        <v>192</v>
      </c>
      <c r="C3" t="e">
        <f ca="1">IF(COUNT($B$2:B3)&lt;$O$3,NA(),AVERAGE(OFFSET(B3,0,0,-$O$3)))</f>
        <v>#N/A</v>
      </c>
      <c r="D3" t="e">
        <f ca="1">C2</f>
        <v>#N/A</v>
      </c>
      <c r="G3" s="9" t="e">
        <f ca="1">B3-C3</f>
        <v>#N/A</v>
      </c>
      <c r="H3" s="9" t="e">
        <f ca="1">G3^2</f>
        <v>#N/A</v>
      </c>
      <c r="I3" s="9" t="e">
        <f ca="1">ABS(G3)</f>
        <v>#N/A</v>
      </c>
      <c r="J3" s="9" t="e">
        <f ca="1">I3/B3</f>
        <v>#N/A</v>
      </c>
      <c r="N3" s="7" t="s">
        <v>17</v>
      </c>
      <c r="O3" s="7">
        <v>5</v>
      </c>
    </row>
    <row r="4" spans="1:15" x14ac:dyDescent="0.3">
      <c r="A4" s="1">
        <v>3</v>
      </c>
      <c r="B4">
        <v>170</v>
      </c>
      <c r="C4" s="15" t="e">
        <f ca="1">IF(COUNT($B$2:B4)&lt;$O$3,NA(),AVERAGE(OFFSET(B4,0,0,-$O$3)))</f>
        <v>#N/A</v>
      </c>
      <c r="D4" s="15" t="e">
        <f t="shared" ref="D4:D67" ca="1" si="0">C3</f>
        <v>#N/A</v>
      </c>
      <c r="G4" s="9" t="e">
        <f t="shared" ref="G4:G67" ca="1" si="1">B4-D4</f>
        <v>#N/A</v>
      </c>
      <c r="H4" s="9" t="e">
        <f t="shared" ref="H4:H67" ca="1" si="2">G4^2</f>
        <v>#N/A</v>
      </c>
      <c r="I4" s="9" t="e">
        <f t="shared" ref="I4:I67" ca="1" si="3">ABS(G4)</f>
        <v>#N/A</v>
      </c>
      <c r="J4" s="9" t="e">
        <f t="shared" ref="J4:J67" ca="1" si="4">I4/B4</f>
        <v>#N/A</v>
      </c>
    </row>
    <row r="5" spans="1:15" x14ac:dyDescent="0.3">
      <c r="A5" s="1">
        <v>4</v>
      </c>
      <c r="B5">
        <v>142</v>
      </c>
      <c r="C5" s="15" t="e">
        <f ca="1">IF(COUNT($B$2:B5)&lt;$O$3,NA(),AVERAGE(OFFSET(B5,0,0,-$O$3)))</f>
        <v>#N/A</v>
      </c>
      <c r="D5" s="15" t="e">
        <f t="shared" ca="1" si="0"/>
        <v>#N/A</v>
      </c>
      <c r="G5" s="9" t="e">
        <f t="shared" ca="1" si="1"/>
        <v>#N/A</v>
      </c>
      <c r="H5" s="9" t="e">
        <f t="shared" ca="1" si="2"/>
        <v>#N/A</v>
      </c>
      <c r="I5" s="9" t="e">
        <f t="shared" ca="1" si="3"/>
        <v>#N/A</v>
      </c>
      <c r="J5" s="9" t="e">
        <f t="shared" ca="1" si="4"/>
        <v>#N/A</v>
      </c>
    </row>
    <row r="6" spans="1:15" x14ac:dyDescent="0.3">
      <c r="A6" s="1">
        <v>5</v>
      </c>
      <c r="B6">
        <v>143</v>
      </c>
      <c r="C6" s="15">
        <f ca="1">IF(COUNT($B$2:B6)&lt;$O$3,NA(),AVERAGE(OFFSET(B6,0,0,-$O$3)))</f>
        <v>159.80000000000001</v>
      </c>
      <c r="D6" s="15" t="e">
        <f t="shared" ca="1" si="0"/>
        <v>#N/A</v>
      </c>
      <c r="G6" s="9" t="e">
        <f t="shared" ca="1" si="1"/>
        <v>#N/A</v>
      </c>
      <c r="H6" s="9" t="e">
        <f t="shared" ca="1" si="2"/>
        <v>#N/A</v>
      </c>
      <c r="I6" s="9" t="e">
        <f t="shared" ca="1" si="3"/>
        <v>#N/A</v>
      </c>
      <c r="J6" s="9" t="e">
        <f t="shared" ca="1" si="4"/>
        <v>#N/A</v>
      </c>
    </row>
    <row r="7" spans="1:15" x14ac:dyDescent="0.3">
      <c r="A7" s="1">
        <v>6</v>
      </c>
      <c r="B7">
        <v>141</v>
      </c>
      <c r="C7" s="15">
        <f ca="1">IF(COUNT($B$2:B7)&lt;$O$3,NA(),AVERAGE(OFFSET(B7,0,0,-$O$3)))</f>
        <v>157.6</v>
      </c>
      <c r="D7" s="15">
        <f t="shared" ca="1" si="0"/>
        <v>159.80000000000001</v>
      </c>
      <c r="G7" s="9">
        <f t="shared" ca="1" si="1"/>
        <v>-18.800000000000011</v>
      </c>
      <c r="H7" s="9">
        <f t="shared" ca="1" si="2"/>
        <v>353.44000000000045</v>
      </c>
      <c r="I7" s="9">
        <f t="shared" ca="1" si="3"/>
        <v>18.800000000000011</v>
      </c>
      <c r="J7" s="9">
        <f t="shared" ca="1" si="4"/>
        <v>0.13333333333333341</v>
      </c>
    </row>
    <row r="8" spans="1:15" x14ac:dyDescent="0.3">
      <c r="A8" s="1">
        <v>7</v>
      </c>
      <c r="B8">
        <v>147</v>
      </c>
      <c r="C8" s="15">
        <f ca="1">IF(COUNT($B$2:B8)&lt;$O$3,NA(),AVERAGE(OFFSET(B8,0,0,-$O$3)))</f>
        <v>148.6</v>
      </c>
      <c r="D8" s="15">
        <f t="shared" ca="1" si="0"/>
        <v>157.6</v>
      </c>
      <c r="G8" s="9">
        <f t="shared" ca="1" si="1"/>
        <v>-10.599999999999994</v>
      </c>
      <c r="H8" s="9">
        <f t="shared" ca="1" si="2"/>
        <v>112.35999999999989</v>
      </c>
      <c r="I8" s="9">
        <f t="shared" ca="1" si="3"/>
        <v>10.599999999999994</v>
      </c>
      <c r="J8" s="9">
        <f t="shared" ca="1" si="4"/>
        <v>7.2108843537414924E-2</v>
      </c>
    </row>
    <row r="9" spans="1:15" x14ac:dyDescent="0.3">
      <c r="A9" s="1">
        <v>8</v>
      </c>
      <c r="B9">
        <v>169</v>
      </c>
      <c r="C9" s="15">
        <f ca="1">IF(COUNT($B$2:B9)&lt;$O$3,NA(),AVERAGE(OFFSET(B9,0,0,-$O$3)))</f>
        <v>148.4</v>
      </c>
      <c r="D9" s="15">
        <f t="shared" ca="1" si="0"/>
        <v>148.6</v>
      </c>
      <c r="G9" s="9">
        <f t="shared" ca="1" si="1"/>
        <v>20.400000000000006</v>
      </c>
      <c r="H9" s="9">
        <f t="shared" ca="1" si="2"/>
        <v>416.16000000000025</v>
      </c>
      <c r="I9" s="9">
        <f t="shared" ca="1" si="3"/>
        <v>20.400000000000006</v>
      </c>
      <c r="J9" s="9">
        <f t="shared" ca="1" si="4"/>
        <v>0.12071005917159766</v>
      </c>
    </row>
    <row r="10" spans="1:15" x14ac:dyDescent="0.3">
      <c r="A10" s="1">
        <v>9</v>
      </c>
      <c r="B10">
        <v>222</v>
      </c>
      <c r="C10" s="15">
        <f ca="1">IF(COUNT($B$2:B10)&lt;$O$3,NA(),AVERAGE(OFFSET(B10,0,0,-$O$3)))</f>
        <v>164.4</v>
      </c>
      <c r="D10" s="15">
        <f t="shared" ca="1" si="0"/>
        <v>148.4</v>
      </c>
      <c r="G10" s="9">
        <f t="shared" ca="1" si="1"/>
        <v>73.599999999999994</v>
      </c>
      <c r="H10" s="9">
        <f t="shared" ca="1" si="2"/>
        <v>5416.9599999999991</v>
      </c>
      <c r="I10" s="9">
        <f t="shared" ca="1" si="3"/>
        <v>73.599999999999994</v>
      </c>
      <c r="J10" s="9">
        <f t="shared" ca="1" si="4"/>
        <v>0.33153153153153153</v>
      </c>
    </row>
    <row r="11" spans="1:15" x14ac:dyDescent="0.3">
      <c r="A11" s="1">
        <v>10</v>
      </c>
      <c r="B11">
        <v>242</v>
      </c>
      <c r="C11" s="15">
        <f ca="1">IF(COUNT($B$2:B11)&lt;$O$3,NA(),AVERAGE(OFFSET(B11,0,0,-$O$3)))</f>
        <v>184.2</v>
      </c>
      <c r="D11" s="15">
        <f t="shared" ca="1" si="0"/>
        <v>164.4</v>
      </c>
      <c r="G11" s="9">
        <f t="shared" ca="1" si="1"/>
        <v>77.599999999999994</v>
      </c>
      <c r="H11" s="9">
        <f t="shared" ca="1" si="2"/>
        <v>6021.7599999999993</v>
      </c>
      <c r="I11" s="9">
        <f t="shared" ca="1" si="3"/>
        <v>77.599999999999994</v>
      </c>
      <c r="J11" s="9">
        <f t="shared" ca="1" si="4"/>
        <v>0.32066115702479336</v>
      </c>
    </row>
    <row r="12" spans="1:15" x14ac:dyDescent="0.3">
      <c r="A12" s="1">
        <v>11</v>
      </c>
      <c r="B12">
        <v>193</v>
      </c>
      <c r="C12" s="15">
        <f ca="1">IF(COUNT($B$2:B12)&lt;$O$3,NA(),AVERAGE(OFFSET(B12,0,0,-$O$3)))</f>
        <v>194.6</v>
      </c>
      <c r="D12" s="15">
        <f t="shared" ca="1" si="0"/>
        <v>184.2</v>
      </c>
      <c r="G12" s="9">
        <f t="shared" ca="1" si="1"/>
        <v>8.8000000000000114</v>
      </c>
      <c r="H12" s="9">
        <f t="shared" ca="1" si="2"/>
        <v>77.440000000000197</v>
      </c>
      <c r="I12" s="9">
        <f t="shared" ca="1" si="3"/>
        <v>8.8000000000000114</v>
      </c>
      <c r="J12" s="9">
        <f t="shared" ca="1" si="4"/>
        <v>4.5595854922279855E-2</v>
      </c>
    </row>
    <row r="13" spans="1:15" x14ac:dyDescent="0.3">
      <c r="A13" s="1">
        <v>12</v>
      </c>
      <c r="B13">
        <v>205</v>
      </c>
      <c r="C13" s="15">
        <f ca="1">IF(COUNT($B$2:B13)&lt;$O$3,NA(),AVERAGE(OFFSET(B13,0,0,-$O$3)))</f>
        <v>206.2</v>
      </c>
      <c r="D13" s="15">
        <f t="shared" ca="1" si="0"/>
        <v>194.6</v>
      </c>
      <c r="G13" s="9">
        <f t="shared" ca="1" si="1"/>
        <v>10.400000000000006</v>
      </c>
      <c r="H13" s="9">
        <f t="shared" ca="1" si="2"/>
        <v>108.16000000000012</v>
      </c>
      <c r="I13" s="9">
        <f t="shared" ca="1" si="3"/>
        <v>10.400000000000006</v>
      </c>
      <c r="J13" s="9">
        <f t="shared" ca="1" si="4"/>
        <v>5.0731707317073202E-2</v>
      </c>
    </row>
    <row r="14" spans="1:15" x14ac:dyDescent="0.3">
      <c r="A14" s="1">
        <v>13</v>
      </c>
      <c r="B14">
        <v>241</v>
      </c>
      <c r="C14" s="15">
        <f ca="1">IF(COUNT($B$2:B14)&lt;$O$3,NA(),AVERAGE(OFFSET(B14,0,0,-$O$3)))</f>
        <v>220.6</v>
      </c>
      <c r="D14" s="15">
        <f t="shared" ca="1" si="0"/>
        <v>206.2</v>
      </c>
      <c r="G14" s="9">
        <f t="shared" ca="1" si="1"/>
        <v>34.800000000000011</v>
      </c>
      <c r="H14" s="9">
        <f t="shared" ca="1" si="2"/>
        <v>1211.0400000000009</v>
      </c>
      <c r="I14" s="9">
        <f t="shared" ca="1" si="3"/>
        <v>34.800000000000011</v>
      </c>
      <c r="J14" s="9">
        <f t="shared" ca="1" si="4"/>
        <v>0.1443983402489627</v>
      </c>
    </row>
    <row r="15" spans="1:15" x14ac:dyDescent="0.3">
      <c r="A15" s="1">
        <v>14</v>
      </c>
      <c r="B15">
        <v>193</v>
      </c>
      <c r="C15" s="15">
        <f ca="1">IF(COUNT($B$2:B15)&lt;$O$3,NA(),AVERAGE(OFFSET(B15,0,0,-$O$3)))</f>
        <v>214.8</v>
      </c>
      <c r="D15" s="15">
        <f t="shared" ca="1" si="0"/>
        <v>220.6</v>
      </c>
      <c r="G15" s="9">
        <f t="shared" ca="1" si="1"/>
        <v>-27.599999999999994</v>
      </c>
      <c r="H15" s="9">
        <f t="shared" ca="1" si="2"/>
        <v>761.75999999999965</v>
      </c>
      <c r="I15" s="9">
        <f t="shared" ca="1" si="3"/>
        <v>27.599999999999994</v>
      </c>
      <c r="J15" s="9">
        <f t="shared" ca="1" si="4"/>
        <v>0.14300518134715023</v>
      </c>
    </row>
    <row r="16" spans="1:15" x14ac:dyDescent="0.3">
      <c r="A16" s="1">
        <v>15</v>
      </c>
      <c r="B16">
        <v>284</v>
      </c>
      <c r="C16" s="15">
        <f ca="1">IF(COUNT($B$2:B16)&lt;$O$3,NA(),AVERAGE(OFFSET(B16,0,0,-$O$3)))</f>
        <v>223.2</v>
      </c>
      <c r="D16" s="15">
        <f t="shared" ca="1" si="0"/>
        <v>214.8</v>
      </c>
      <c r="G16" s="9">
        <f t="shared" ca="1" si="1"/>
        <v>69.199999999999989</v>
      </c>
      <c r="H16" s="9">
        <f t="shared" ca="1" si="2"/>
        <v>4788.6399999999985</v>
      </c>
      <c r="I16" s="9">
        <f t="shared" ca="1" si="3"/>
        <v>69.199999999999989</v>
      </c>
      <c r="J16" s="9">
        <f t="shared" ca="1" si="4"/>
        <v>0.24366197183098587</v>
      </c>
    </row>
    <row r="17" spans="1:10" x14ac:dyDescent="0.3">
      <c r="A17" s="1">
        <v>16</v>
      </c>
      <c r="B17">
        <v>229</v>
      </c>
      <c r="C17" s="15">
        <f ca="1">IF(COUNT($B$2:B17)&lt;$O$3,NA(),AVERAGE(OFFSET(B17,0,0,-$O$3)))</f>
        <v>230.4</v>
      </c>
      <c r="D17" s="15">
        <f t="shared" ca="1" si="0"/>
        <v>223.2</v>
      </c>
      <c r="G17" s="9">
        <f t="shared" ca="1" si="1"/>
        <v>5.8000000000000114</v>
      </c>
      <c r="H17" s="9">
        <f t="shared" ca="1" si="2"/>
        <v>33.640000000000128</v>
      </c>
      <c r="I17" s="9">
        <f t="shared" ca="1" si="3"/>
        <v>5.8000000000000114</v>
      </c>
      <c r="J17" s="9">
        <f t="shared" ca="1" si="4"/>
        <v>2.5327510917030616E-2</v>
      </c>
    </row>
    <row r="18" spans="1:10" x14ac:dyDescent="0.3">
      <c r="A18" s="1">
        <v>17</v>
      </c>
      <c r="B18">
        <v>261</v>
      </c>
      <c r="C18" s="15">
        <f ca="1">IF(COUNT($B$2:B18)&lt;$O$3,NA(),AVERAGE(OFFSET(B18,0,0,-$O$3)))</f>
        <v>241.6</v>
      </c>
      <c r="D18" s="15">
        <f t="shared" ca="1" si="0"/>
        <v>230.4</v>
      </c>
      <c r="G18" s="9">
        <f t="shared" ca="1" si="1"/>
        <v>30.599999999999994</v>
      </c>
      <c r="H18" s="9">
        <f t="shared" ca="1" si="2"/>
        <v>936.35999999999967</v>
      </c>
      <c r="I18" s="9">
        <f t="shared" ca="1" si="3"/>
        <v>30.599999999999994</v>
      </c>
      <c r="J18" s="9">
        <f t="shared" ca="1" si="4"/>
        <v>0.11724137931034481</v>
      </c>
    </row>
    <row r="19" spans="1:10" x14ac:dyDescent="0.3">
      <c r="A19" s="1">
        <v>18</v>
      </c>
      <c r="B19">
        <v>230</v>
      </c>
      <c r="C19" s="15">
        <f ca="1">IF(COUNT($B$2:B19)&lt;$O$3,NA(),AVERAGE(OFFSET(B19,0,0,-$O$3)))</f>
        <v>239.4</v>
      </c>
      <c r="D19" s="15">
        <f t="shared" ca="1" si="0"/>
        <v>241.6</v>
      </c>
      <c r="G19" s="9">
        <f t="shared" ca="1" si="1"/>
        <v>-11.599999999999994</v>
      </c>
      <c r="H19" s="9">
        <f t="shared" ca="1" si="2"/>
        <v>134.55999999999986</v>
      </c>
      <c r="I19" s="9">
        <f t="shared" ca="1" si="3"/>
        <v>11.599999999999994</v>
      </c>
      <c r="J19" s="9">
        <f t="shared" ca="1" si="4"/>
        <v>5.0434782608695626E-2</v>
      </c>
    </row>
    <row r="20" spans="1:10" x14ac:dyDescent="0.3">
      <c r="A20" s="1">
        <v>19</v>
      </c>
      <c r="B20">
        <v>247</v>
      </c>
      <c r="C20" s="15">
        <f ca="1">IF(COUNT($B$2:B20)&lt;$O$3,NA(),AVERAGE(OFFSET(B20,0,0,-$O$3)))</f>
        <v>250.2</v>
      </c>
      <c r="D20" s="15">
        <f t="shared" ca="1" si="0"/>
        <v>239.4</v>
      </c>
      <c r="G20" s="9">
        <f t="shared" ca="1" si="1"/>
        <v>7.5999999999999943</v>
      </c>
      <c r="H20" s="9">
        <f t="shared" ca="1" si="2"/>
        <v>57.759999999999913</v>
      </c>
      <c r="I20" s="9">
        <f t="shared" ca="1" si="3"/>
        <v>7.5999999999999943</v>
      </c>
      <c r="J20" s="9">
        <f t="shared" ca="1" si="4"/>
        <v>3.0769230769230747E-2</v>
      </c>
    </row>
    <row r="21" spans="1:10" x14ac:dyDescent="0.3">
      <c r="A21" s="1">
        <v>20</v>
      </c>
      <c r="B21">
        <v>303</v>
      </c>
      <c r="C21" s="15">
        <f ca="1">IF(COUNT($B$2:B21)&lt;$O$3,NA(),AVERAGE(OFFSET(B21,0,0,-$O$3)))</f>
        <v>254</v>
      </c>
      <c r="D21" s="15">
        <f t="shared" ca="1" si="0"/>
        <v>250.2</v>
      </c>
      <c r="G21" s="9">
        <f t="shared" ca="1" si="1"/>
        <v>52.800000000000011</v>
      </c>
      <c r="H21" s="9">
        <f t="shared" ca="1" si="2"/>
        <v>2787.8400000000011</v>
      </c>
      <c r="I21" s="9">
        <f t="shared" ca="1" si="3"/>
        <v>52.800000000000011</v>
      </c>
      <c r="J21" s="9">
        <f t="shared" ca="1" si="4"/>
        <v>0.1742574257425743</v>
      </c>
    </row>
    <row r="22" spans="1:10" x14ac:dyDescent="0.3">
      <c r="A22" s="1">
        <v>21</v>
      </c>
      <c r="B22">
        <v>207</v>
      </c>
      <c r="C22" s="15">
        <f ca="1">IF(COUNT($B$2:B22)&lt;$O$3,NA(),AVERAGE(OFFSET(B22,0,0,-$O$3)))</f>
        <v>249.6</v>
      </c>
      <c r="D22" s="15">
        <f t="shared" ca="1" si="0"/>
        <v>254</v>
      </c>
      <c r="G22" s="9">
        <f t="shared" ca="1" si="1"/>
        <v>-47</v>
      </c>
      <c r="H22" s="9">
        <f t="shared" ca="1" si="2"/>
        <v>2209</v>
      </c>
      <c r="I22" s="9">
        <f t="shared" ca="1" si="3"/>
        <v>47</v>
      </c>
      <c r="J22" s="9">
        <f t="shared" ca="1" si="4"/>
        <v>0.22705314009661837</v>
      </c>
    </row>
    <row r="23" spans="1:10" x14ac:dyDescent="0.3">
      <c r="A23" s="1">
        <v>22</v>
      </c>
      <c r="B23">
        <v>296</v>
      </c>
      <c r="C23" s="15">
        <f ca="1">IF(COUNT($B$2:B23)&lt;$O$3,NA(),AVERAGE(OFFSET(B23,0,0,-$O$3)))</f>
        <v>256.60000000000002</v>
      </c>
      <c r="D23" s="15">
        <f t="shared" ca="1" si="0"/>
        <v>249.6</v>
      </c>
      <c r="G23" s="9">
        <f t="shared" ca="1" si="1"/>
        <v>46.400000000000006</v>
      </c>
      <c r="H23" s="9">
        <f t="shared" ca="1" si="2"/>
        <v>2152.9600000000005</v>
      </c>
      <c r="I23" s="9">
        <f t="shared" ca="1" si="3"/>
        <v>46.400000000000006</v>
      </c>
      <c r="J23" s="9">
        <f t="shared" ca="1" si="4"/>
        <v>0.15675675675675677</v>
      </c>
    </row>
    <row r="24" spans="1:10" x14ac:dyDescent="0.3">
      <c r="A24" s="1">
        <v>23</v>
      </c>
      <c r="B24">
        <v>258</v>
      </c>
      <c r="C24" s="15">
        <f ca="1">IF(COUNT($B$2:B24)&lt;$O$3,NA(),AVERAGE(OFFSET(B24,0,0,-$O$3)))</f>
        <v>262.2</v>
      </c>
      <c r="D24" s="15">
        <f t="shared" ca="1" si="0"/>
        <v>256.60000000000002</v>
      </c>
      <c r="G24" s="9">
        <f t="shared" ca="1" si="1"/>
        <v>1.3999999999999773</v>
      </c>
      <c r="H24" s="9">
        <f t="shared" ca="1" si="2"/>
        <v>1.9599999999999362</v>
      </c>
      <c r="I24" s="9">
        <f t="shared" ca="1" si="3"/>
        <v>1.3999999999999773</v>
      </c>
      <c r="J24" s="9">
        <f t="shared" ca="1" si="4"/>
        <v>5.4263565891471983E-3</v>
      </c>
    </row>
    <row r="25" spans="1:10" x14ac:dyDescent="0.3">
      <c r="A25" s="1">
        <v>24</v>
      </c>
      <c r="B25">
        <v>248</v>
      </c>
      <c r="C25" s="15">
        <f ca="1">IF(COUNT($B$2:B25)&lt;$O$3,NA(),AVERAGE(OFFSET(B25,0,0,-$O$3)))</f>
        <v>262.39999999999998</v>
      </c>
      <c r="D25" s="15">
        <f t="shared" ca="1" si="0"/>
        <v>262.2</v>
      </c>
      <c r="G25" s="9">
        <f t="shared" ca="1" si="1"/>
        <v>-14.199999999999989</v>
      </c>
      <c r="H25" s="9">
        <f t="shared" ca="1" si="2"/>
        <v>201.63999999999967</v>
      </c>
      <c r="I25" s="9">
        <f t="shared" ca="1" si="3"/>
        <v>14.199999999999989</v>
      </c>
      <c r="J25" s="9">
        <f t="shared" ca="1" si="4"/>
        <v>5.7258064516128984E-2</v>
      </c>
    </row>
    <row r="26" spans="1:10" x14ac:dyDescent="0.3">
      <c r="A26" s="1">
        <v>25</v>
      </c>
      <c r="B26">
        <v>252</v>
      </c>
      <c r="C26" s="15">
        <f ca="1">IF(COUNT($B$2:B26)&lt;$O$3,NA(),AVERAGE(OFFSET(B26,0,0,-$O$3)))</f>
        <v>252.2</v>
      </c>
      <c r="D26" s="15">
        <f t="shared" ca="1" si="0"/>
        <v>262.39999999999998</v>
      </c>
      <c r="G26" s="9">
        <f t="shared" ca="1" si="1"/>
        <v>-10.399999999999977</v>
      </c>
      <c r="H26" s="9">
        <f t="shared" ca="1" si="2"/>
        <v>108.15999999999953</v>
      </c>
      <c r="I26" s="9">
        <f t="shared" ca="1" si="3"/>
        <v>10.399999999999977</v>
      </c>
      <c r="J26" s="9">
        <f t="shared" ca="1" si="4"/>
        <v>4.1269841269841179E-2</v>
      </c>
    </row>
    <row r="27" spans="1:10" x14ac:dyDescent="0.3">
      <c r="A27" s="1">
        <v>26</v>
      </c>
      <c r="B27">
        <v>250</v>
      </c>
      <c r="C27" s="15">
        <f ca="1">IF(COUNT($B$2:B27)&lt;$O$3,NA(),AVERAGE(OFFSET(B27,0,0,-$O$3)))</f>
        <v>260.8</v>
      </c>
      <c r="D27" s="15">
        <f t="shared" ca="1" si="0"/>
        <v>252.2</v>
      </c>
      <c r="G27" s="9">
        <f t="shared" ca="1" si="1"/>
        <v>-2.1999999999999886</v>
      </c>
      <c r="H27" s="9">
        <f t="shared" ca="1" si="2"/>
        <v>4.8399999999999501</v>
      </c>
      <c r="I27" s="9">
        <f t="shared" ca="1" si="3"/>
        <v>2.1999999999999886</v>
      </c>
      <c r="J27" s="9">
        <f t="shared" ca="1" si="4"/>
        <v>8.7999999999999537E-3</v>
      </c>
    </row>
    <row r="28" spans="1:10" x14ac:dyDescent="0.3">
      <c r="A28" s="1">
        <v>27</v>
      </c>
      <c r="B28">
        <v>250</v>
      </c>
      <c r="C28" s="15">
        <f ca="1">IF(COUNT($B$2:B28)&lt;$O$3,NA(),AVERAGE(OFFSET(B28,0,0,-$O$3)))</f>
        <v>251.6</v>
      </c>
      <c r="D28" s="15">
        <f t="shared" ca="1" si="0"/>
        <v>260.8</v>
      </c>
      <c r="G28" s="9">
        <f t="shared" ca="1" si="1"/>
        <v>-10.800000000000011</v>
      </c>
      <c r="H28" s="9">
        <f t="shared" ca="1" si="2"/>
        <v>116.64000000000024</v>
      </c>
      <c r="I28" s="9">
        <f t="shared" ca="1" si="3"/>
        <v>10.800000000000011</v>
      </c>
      <c r="J28" s="9">
        <f t="shared" ca="1" si="4"/>
        <v>4.3200000000000044E-2</v>
      </c>
    </row>
    <row r="29" spans="1:10" x14ac:dyDescent="0.3">
      <c r="A29" s="1">
        <v>28</v>
      </c>
      <c r="B29">
        <v>225</v>
      </c>
      <c r="C29" s="15">
        <f ca="1">IF(COUNT($B$2:B29)&lt;$O$3,NA(),AVERAGE(OFFSET(B29,0,0,-$O$3)))</f>
        <v>245</v>
      </c>
      <c r="D29" s="15">
        <f t="shared" ca="1" si="0"/>
        <v>251.6</v>
      </c>
      <c r="G29" s="9">
        <f t="shared" ca="1" si="1"/>
        <v>-26.599999999999994</v>
      </c>
      <c r="H29" s="9">
        <f t="shared" ca="1" si="2"/>
        <v>707.55999999999972</v>
      </c>
      <c r="I29" s="9">
        <f t="shared" ca="1" si="3"/>
        <v>26.599999999999994</v>
      </c>
      <c r="J29" s="9">
        <f t="shared" ca="1" si="4"/>
        <v>0.1182222222222222</v>
      </c>
    </row>
    <row r="30" spans="1:10" x14ac:dyDescent="0.3">
      <c r="A30" s="1">
        <v>29</v>
      </c>
      <c r="B30">
        <v>186</v>
      </c>
      <c r="C30" s="15">
        <f ca="1">IF(COUNT($B$2:B30)&lt;$O$3,NA(),AVERAGE(OFFSET(B30,0,0,-$O$3)))</f>
        <v>232.6</v>
      </c>
      <c r="D30" s="15">
        <f t="shared" ca="1" si="0"/>
        <v>245</v>
      </c>
      <c r="G30" s="9">
        <f t="shared" ca="1" si="1"/>
        <v>-59</v>
      </c>
      <c r="H30" s="9">
        <f t="shared" ca="1" si="2"/>
        <v>3481</v>
      </c>
      <c r="I30" s="9">
        <f t="shared" ca="1" si="3"/>
        <v>59</v>
      </c>
      <c r="J30" s="9">
        <f t="shared" ca="1" si="4"/>
        <v>0.31720430107526881</v>
      </c>
    </row>
    <row r="31" spans="1:10" x14ac:dyDescent="0.3">
      <c r="A31" s="1">
        <v>30</v>
      </c>
      <c r="B31">
        <v>202</v>
      </c>
      <c r="C31" s="15">
        <f ca="1">IF(COUNT($B$2:B31)&lt;$O$3,NA(),AVERAGE(OFFSET(B31,0,0,-$O$3)))</f>
        <v>222.6</v>
      </c>
      <c r="D31" s="15">
        <f t="shared" ca="1" si="0"/>
        <v>232.6</v>
      </c>
      <c r="G31" s="9">
        <f t="shared" ca="1" si="1"/>
        <v>-30.599999999999994</v>
      </c>
      <c r="H31" s="9">
        <f t="shared" ca="1" si="2"/>
        <v>936.35999999999967</v>
      </c>
      <c r="I31" s="9">
        <f t="shared" ca="1" si="3"/>
        <v>30.599999999999994</v>
      </c>
      <c r="J31" s="9">
        <f t="shared" ca="1" si="4"/>
        <v>0.15148514851485145</v>
      </c>
    </row>
    <row r="32" spans="1:10" hidden="1" x14ac:dyDescent="0.3">
      <c r="A32" s="1">
        <v>31</v>
      </c>
      <c r="B32">
        <v>259</v>
      </c>
      <c r="C32" s="15">
        <f ca="1">IF(COUNT($B$2:B32)&lt;$O$3,NA(),AVERAGE(OFFSET(B32,0,0,-$O$3)))</f>
        <v>224.4</v>
      </c>
      <c r="D32" s="15">
        <f t="shared" ca="1" si="0"/>
        <v>222.6</v>
      </c>
      <c r="G32" s="9">
        <f t="shared" ca="1" si="1"/>
        <v>36.400000000000006</v>
      </c>
      <c r="H32" s="9">
        <f t="shared" ca="1" si="2"/>
        <v>1324.9600000000005</v>
      </c>
      <c r="I32" s="9">
        <f t="shared" ca="1" si="3"/>
        <v>36.400000000000006</v>
      </c>
      <c r="J32" s="9">
        <f t="shared" ca="1" si="4"/>
        <v>0.14054054054054058</v>
      </c>
    </row>
    <row r="33" spans="1:21" hidden="1" x14ac:dyDescent="0.3">
      <c r="A33" s="1">
        <v>32</v>
      </c>
      <c r="B33">
        <v>208</v>
      </c>
      <c r="C33" s="15">
        <f ca="1">IF(COUNT($B$2:B33)&lt;$O$3,NA(),AVERAGE(OFFSET(B33,0,0,-$O$3)))</f>
        <v>216</v>
      </c>
      <c r="D33" s="15">
        <f t="shared" ca="1" si="0"/>
        <v>224.4</v>
      </c>
      <c r="G33" s="9">
        <f t="shared" ca="1" si="1"/>
        <v>-16.400000000000006</v>
      </c>
      <c r="H33" s="9">
        <f t="shared" ca="1" si="2"/>
        <v>268.96000000000021</v>
      </c>
      <c r="I33" s="9">
        <f t="shared" ca="1" si="3"/>
        <v>16.400000000000006</v>
      </c>
      <c r="J33" s="9">
        <f t="shared" ca="1" si="4"/>
        <v>7.8846153846153871E-2</v>
      </c>
    </row>
    <row r="34" spans="1:21" hidden="1" x14ac:dyDescent="0.3">
      <c r="A34" s="1">
        <v>33</v>
      </c>
      <c r="B34">
        <v>139</v>
      </c>
      <c r="C34" s="15">
        <f ca="1">IF(COUNT($B$2:B34)&lt;$O$3,NA(),AVERAGE(OFFSET(B34,0,0,-$O$3)))</f>
        <v>198.8</v>
      </c>
      <c r="D34" s="15">
        <f t="shared" ca="1" si="0"/>
        <v>216</v>
      </c>
      <c r="G34" s="9">
        <f t="shared" ca="1" si="1"/>
        <v>-77</v>
      </c>
      <c r="H34" s="9">
        <f t="shared" ca="1" si="2"/>
        <v>5929</v>
      </c>
      <c r="I34" s="9">
        <f t="shared" ca="1" si="3"/>
        <v>77</v>
      </c>
      <c r="J34" s="9">
        <f t="shared" ca="1" si="4"/>
        <v>0.5539568345323741</v>
      </c>
    </row>
    <row r="35" spans="1:21" hidden="1" x14ac:dyDescent="0.3">
      <c r="A35" s="1">
        <v>34</v>
      </c>
      <c r="B35">
        <v>185</v>
      </c>
      <c r="C35" s="15">
        <f ca="1">IF(COUNT($B$2:B35)&lt;$O$3,NA(),AVERAGE(OFFSET(B35,0,0,-$O$3)))</f>
        <v>198.6</v>
      </c>
      <c r="D35" s="15">
        <f t="shared" ca="1" si="0"/>
        <v>198.8</v>
      </c>
      <c r="G35" s="9">
        <f t="shared" ca="1" si="1"/>
        <v>-13.800000000000011</v>
      </c>
      <c r="H35" s="9">
        <f t="shared" ca="1" si="2"/>
        <v>190.44000000000031</v>
      </c>
      <c r="I35" s="9">
        <f t="shared" ca="1" si="3"/>
        <v>13.800000000000011</v>
      </c>
      <c r="J35" s="9">
        <f t="shared" ca="1" si="4"/>
        <v>7.4594594594594651E-2</v>
      </c>
    </row>
    <row r="36" spans="1:21" hidden="1" x14ac:dyDescent="0.3">
      <c r="A36" s="1">
        <v>35</v>
      </c>
      <c r="B36">
        <v>186</v>
      </c>
      <c r="C36" s="15">
        <f ca="1">IF(COUNT($B$2:B36)&lt;$O$3,NA(),AVERAGE(OFFSET(B36,0,0,-$O$3)))</f>
        <v>195.4</v>
      </c>
      <c r="D36" s="15">
        <f t="shared" ca="1" si="0"/>
        <v>198.6</v>
      </c>
      <c r="G36" s="9">
        <f t="shared" ca="1" si="1"/>
        <v>-12.599999999999994</v>
      </c>
      <c r="H36" s="9">
        <f t="shared" ca="1" si="2"/>
        <v>158.75999999999985</v>
      </c>
      <c r="I36" s="9">
        <f t="shared" ca="1" si="3"/>
        <v>12.599999999999994</v>
      </c>
      <c r="J36" s="9">
        <f t="shared" ca="1" si="4"/>
        <v>6.7741935483870933E-2</v>
      </c>
    </row>
    <row r="37" spans="1:21" hidden="1" x14ac:dyDescent="0.3">
      <c r="A37" s="1">
        <v>36</v>
      </c>
      <c r="B37">
        <v>192</v>
      </c>
      <c r="C37" s="15">
        <f ca="1">IF(COUNT($B$2:B37)&lt;$O$3,NA(),AVERAGE(OFFSET(B37,0,0,-$O$3)))</f>
        <v>182</v>
      </c>
      <c r="D37" s="15">
        <f t="shared" ca="1" si="0"/>
        <v>195.4</v>
      </c>
      <c r="G37" s="9">
        <f t="shared" ca="1" si="1"/>
        <v>-3.4000000000000057</v>
      </c>
      <c r="H37" s="9">
        <f t="shared" ca="1" si="2"/>
        <v>11.560000000000038</v>
      </c>
      <c r="I37" s="9">
        <f t="shared" ca="1" si="3"/>
        <v>3.4000000000000057</v>
      </c>
      <c r="J37" s="9">
        <f t="shared" ca="1" si="4"/>
        <v>1.7708333333333364E-2</v>
      </c>
    </row>
    <row r="38" spans="1:21" hidden="1" x14ac:dyDescent="0.3">
      <c r="A38" s="1">
        <v>37</v>
      </c>
      <c r="B38">
        <v>173</v>
      </c>
      <c r="C38" s="15">
        <f ca="1">IF(COUNT($B$2:B38)&lt;$O$3,NA(),AVERAGE(OFFSET(B38,0,0,-$O$3)))</f>
        <v>175</v>
      </c>
      <c r="D38" s="15">
        <f t="shared" ca="1" si="0"/>
        <v>182</v>
      </c>
      <c r="G38" s="9">
        <f t="shared" ca="1" si="1"/>
        <v>-9</v>
      </c>
      <c r="H38" s="9">
        <f t="shared" ca="1" si="2"/>
        <v>81</v>
      </c>
      <c r="I38" s="9">
        <f t="shared" ca="1" si="3"/>
        <v>9</v>
      </c>
      <c r="J38" s="9">
        <f t="shared" ca="1" si="4"/>
        <v>5.2023121387283239E-2</v>
      </c>
    </row>
    <row r="39" spans="1:21" hidden="1" x14ac:dyDescent="0.3">
      <c r="A39" s="1">
        <v>38</v>
      </c>
      <c r="B39">
        <v>211</v>
      </c>
      <c r="C39" s="15">
        <f ca="1">IF(COUNT($B$2:B39)&lt;$O$3,NA(),AVERAGE(OFFSET(B39,0,0,-$O$3)))</f>
        <v>189.4</v>
      </c>
      <c r="D39" s="15">
        <f t="shared" ca="1" si="0"/>
        <v>175</v>
      </c>
      <c r="G39" s="9">
        <f t="shared" ca="1" si="1"/>
        <v>36</v>
      </c>
      <c r="H39" s="9">
        <f t="shared" ca="1" si="2"/>
        <v>1296</v>
      </c>
      <c r="I39" s="9">
        <f t="shared" ca="1" si="3"/>
        <v>36</v>
      </c>
      <c r="J39" s="9">
        <f t="shared" ca="1" si="4"/>
        <v>0.17061611374407584</v>
      </c>
      <c r="S39" s="12"/>
      <c r="T39" s="10"/>
      <c r="U39" s="10"/>
    </row>
    <row r="40" spans="1:21" hidden="1" x14ac:dyDescent="0.3">
      <c r="A40" s="1">
        <v>39</v>
      </c>
      <c r="B40">
        <v>164</v>
      </c>
      <c r="C40" s="15">
        <f ca="1">IF(COUNT($B$2:B40)&lt;$O$3,NA(),AVERAGE(OFFSET(B40,0,0,-$O$3)))</f>
        <v>185.2</v>
      </c>
      <c r="D40" s="15">
        <f t="shared" ca="1" si="0"/>
        <v>189.4</v>
      </c>
      <c r="G40" s="9">
        <f t="shared" ca="1" si="1"/>
        <v>-25.400000000000006</v>
      </c>
      <c r="H40" s="9">
        <f t="shared" ca="1" si="2"/>
        <v>645.16000000000031</v>
      </c>
      <c r="I40" s="9">
        <f t="shared" ca="1" si="3"/>
        <v>25.400000000000006</v>
      </c>
      <c r="J40" s="9">
        <f t="shared" ca="1" si="4"/>
        <v>0.15487804878048783</v>
      </c>
    </row>
    <row r="41" spans="1:21" hidden="1" x14ac:dyDescent="0.3">
      <c r="A41" s="1">
        <v>40</v>
      </c>
      <c r="B41">
        <v>242</v>
      </c>
      <c r="C41" s="15">
        <f ca="1">IF(COUNT($B$2:B41)&lt;$O$3,NA(),AVERAGE(OFFSET(B41,0,0,-$O$3)))</f>
        <v>196.4</v>
      </c>
      <c r="D41" s="15">
        <f t="shared" ca="1" si="0"/>
        <v>185.2</v>
      </c>
      <c r="G41" s="9">
        <f t="shared" ca="1" si="1"/>
        <v>56.800000000000011</v>
      </c>
      <c r="H41" s="9">
        <f t="shared" ca="1" si="2"/>
        <v>3226.2400000000011</v>
      </c>
      <c r="I41" s="9">
        <f t="shared" ca="1" si="3"/>
        <v>56.800000000000011</v>
      </c>
      <c r="J41" s="9">
        <f t="shared" ca="1" si="4"/>
        <v>0.23471074380165294</v>
      </c>
    </row>
    <row r="42" spans="1:21" hidden="1" x14ac:dyDescent="0.3">
      <c r="A42" s="1">
        <v>41</v>
      </c>
      <c r="B42">
        <v>207</v>
      </c>
      <c r="C42" s="15">
        <f ca="1">IF(COUNT($B$2:B42)&lt;$O$3,NA(),AVERAGE(OFFSET(B42,0,0,-$O$3)))</f>
        <v>199.4</v>
      </c>
      <c r="D42" s="15">
        <f t="shared" ca="1" si="0"/>
        <v>196.4</v>
      </c>
      <c r="G42" s="9">
        <f t="shared" ca="1" si="1"/>
        <v>10.599999999999994</v>
      </c>
      <c r="H42" s="9">
        <f t="shared" ca="1" si="2"/>
        <v>112.35999999999989</v>
      </c>
      <c r="I42" s="9">
        <f t="shared" ca="1" si="3"/>
        <v>10.599999999999994</v>
      </c>
      <c r="J42" s="9">
        <f t="shared" ca="1" si="4"/>
        <v>5.1207729468599007E-2</v>
      </c>
    </row>
    <row r="43" spans="1:21" hidden="1" x14ac:dyDescent="0.3">
      <c r="A43" s="1">
        <v>42</v>
      </c>
      <c r="B43">
        <v>202</v>
      </c>
      <c r="C43" s="15">
        <f ca="1">IF(COUNT($B$2:B43)&lt;$O$3,NA(),AVERAGE(OFFSET(B43,0,0,-$O$3)))</f>
        <v>205.2</v>
      </c>
      <c r="D43" s="15">
        <f t="shared" ca="1" si="0"/>
        <v>199.4</v>
      </c>
      <c r="G43" s="9">
        <f t="shared" ca="1" si="1"/>
        <v>2.5999999999999943</v>
      </c>
      <c r="H43" s="9">
        <f t="shared" ca="1" si="2"/>
        <v>6.7599999999999705</v>
      </c>
      <c r="I43" s="9">
        <f t="shared" ca="1" si="3"/>
        <v>2.5999999999999943</v>
      </c>
      <c r="J43" s="9">
        <f t="shared" ca="1" si="4"/>
        <v>1.2871287128712843E-2</v>
      </c>
    </row>
    <row r="44" spans="1:21" hidden="1" x14ac:dyDescent="0.3">
      <c r="A44" s="1">
        <v>43</v>
      </c>
      <c r="B44">
        <v>197</v>
      </c>
      <c r="C44" s="15">
        <f ca="1">IF(COUNT($B$2:B44)&lt;$O$3,NA(),AVERAGE(OFFSET(B44,0,0,-$O$3)))</f>
        <v>202.4</v>
      </c>
      <c r="D44" s="15">
        <f t="shared" ca="1" si="0"/>
        <v>205.2</v>
      </c>
      <c r="G44" s="9">
        <f t="shared" ca="1" si="1"/>
        <v>-8.1999999999999886</v>
      </c>
      <c r="H44" s="9">
        <f t="shared" ca="1" si="2"/>
        <v>67.23999999999981</v>
      </c>
      <c r="I44" s="9">
        <f t="shared" ca="1" si="3"/>
        <v>8.1999999999999886</v>
      </c>
      <c r="J44" s="9">
        <f t="shared" ca="1" si="4"/>
        <v>4.1624365482233444E-2</v>
      </c>
    </row>
    <row r="45" spans="1:21" hidden="1" x14ac:dyDescent="0.3">
      <c r="A45" s="1">
        <v>44</v>
      </c>
      <c r="B45">
        <v>248</v>
      </c>
      <c r="C45" s="15">
        <f ca="1">IF(COUNT($B$2:B45)&lt;$O$3,NA(),AVERAGE(OFFSET(B45,0,0,-$O$3)))</f>
        <v>219.2</v>
      </c>
      <c r="D45" s="15">
        <f t="shared" ca="1" si="0"/>
        <v>202.4</v>
      </c>
      <c r="G45" s="9">
        <f t="shared" ca="1" si="1"/>
        <v>45.599999999999994</v>
      </c>
      <c r="H45" s="9">
        <f t="shared" ca="1" si="2"/>
        <v>2079.3599999999997</v>
      </c>
      <c r="I45" s="9">
        <f t="shared" ca="1" si="3"/>
        <v>45.599999999999994</v>
      </c>
      <c r="J45" s="9">
        <f t="shared" ca="1" si="4"/>
        <v>0.18387096774193545</v>
      </c>
    </row>
    <row r="46" spans="1:21" hidden="1" x14ac:dyDescent="0.3">
      <c r="A46" s="1">
        <v>45</v>
      </c>
      <c r="B46">
        <v>229</v>
      </c>
      <c r="C46" s="15">
        <f ca="1">IF(COUNT($B$2:B46)&lt;$O$3,NA(),AVERAGE(OFFSET(B46,0,0,-$O$3)))</f>
        <v>216.6</v>
      </c>
      <c r="D46" s="15">
        <f t="shared" ca="1" si="0"/>
        <v>219.2</v>
      </c>
      <c r="G46" s="9">
        <f t="shared" ca="1" si="1"/>
        <v>9.8000000000000114</v>
      </c>
      <c r="H46" s="9">
        <f t="shared" ca="1" si="2"/>
        <v>96.040000000000219</v>
      </c>
      <c r="I46" s="9">
        <f t="shared" ca="1" si="3"/>
        <v>9.8000000000000114</v>
      </c>
      <c r="J46" s="9">
        <f t="shared" ca="1" si="4"/>
        <v>4.2794759825327558E-2</v>
      </c>
    </row>
    <row r="47" spans="1:21" hidden="1" x14ac:dyDescent="0.3">
      <c r="A47" s="1">
        <v>46</v>
      </c>
      <c r="B47">
        <v>221</v>
      </c>
      <c r="C47" s="15">
        <f ca="1">IF(COUNT($B$2:B47)&lt;$O$3,NA(),AVERAGE(OFFSET(B47,0,0,-$O$3)))</f>
        <v>219.4</v>
      </c>
      <c r="D47" s="15">
        <f t="shared" ca="1" si="0"/>
        <v>216.6</v>
      </c>
      <c r="G47" s="9">
        <f t="shared" ca="1" si="1"/>
        <v>4.4000000000000057</v>
      </c>
      <c r="H47" s="9">
        <f t="shared" ca="1" si="2"/>
        <v>19.360000000000049</v>
      </c>
      <c r="I47" s="9">
        <f t="shared" ca="1" si="3"/>
        <v>4.4000000000000057</v>
      </c>
      <c r="J47" s="9">
        <f t="shared" ca="1" si="4"/>
        <v>1.9909502262443465E-2</v>
      </c>
    </row>
    <row r="48" spans="1:21" hidden="1" x14ac:dyDescent="0.3">
      <c r="A48" s="1">
        <v>47</v>
      </c>
      <c r="B48">
        <v>247</v>
      </c>
      <c r="C48" s="15">
        <f ca="1">IF(COUNT($B$2:B48)&lt;$O$3,NA(),AVERAGE(OFFSET(B48,0,0,-$O$3)))</f>
        <v>228.4</v>
      </c>
      <c r="D48" s="15">
        <f t="shared" ca="1" si="0"/>
        <v>219.4</v>
      </c>
      <c r="G48" s="9">
        <f t="shared" ca="1" si="1"/>
        <v>27.599999999999994</v>
      </c>
      <c r="H48" s="9">
        <f t="shared" ca="1" si="2"/>
        <v>761.75999999999965</v>
      </c>
      <c r="I48" s="9">
        <f t="shared" ca="1" si="3"/>
        <v>27.599999999999994</v>
      </c>
      <c r="J48" s="9">
        <f t="shared" ca="1" si="4"/>
        <v>0.11174089068825908</v>
      </c>
    </row>
    <row r="49" spans="1:10" hidden="1" x14ac:dyDescent="0.3">
      <c r="A49" s="1">
        <v>48</v>
      </c>
      <c r="B49">
        <v>299</v>
      </c>
      <c r="C49" s="15">
        <f ca="1">IF(COUNT($B$2:B49)&lt;$O$3,NA(),AVERAGE(OFFSET(B49,0,0,-$O$3)))</f>
        <v>248.8</v>
      </c>
      <c r="D49" s="15">
        <f t="shared" ca="1" si="0"/>
        <v>228.4</v>
      </c>
      <c r="G49" s="9">
        <f t="shared" ca="1" si="1"/>
        <v>70.599999999999994</v>
      </c>
      <c r="H49" s="9">
        <f t="shared" ca="1" si="2"/>
        <v>4984.3599999999988</v>
      </c>
      <c r="I49" s="9">
        <f t="shared" ca="1" si="3"/>
        <v>70.599999999999994</v>
      </c>
      <c r="J49" s="9">
        <f t="shared" ca="1" si="4"/>
        <v>0.23612040133779263</v>
      </c>
    </row>
    <row r="50" spans="1:10" hidden="1" x14ac:dyDescent="0.3">
      <c r="A50" s="1">
        <v>49</v>
      </c>
      <c r="B50">
        <v>254</v>
      </c>
      <c r="C50" s="15">
        <f ca="1">IF(COUNT($B$2:B50)&lt;$O$3,NA(),AVERAGE(OFFSET(B50,0,0,-$O$3)))</f>
        <v>250</v>
      </c>
      <c r="D50" s="15">
        <f t="shared" ca="1" si="0"/>
        <v>248.8</v>
      </c>
      <c r="G50" s="9">
        <f t="shared" ca="1" si="1"/>
        <v>5.1999999999999886</v>
      </c>
      <c r="H50" s="9">
        <f t="shared" ca="1" si="2"/>
        <v>27.039999999999882</v>
      </c>
      <c r="I50" s="9">
        <f t="shared" ca="1" si="3"/>
        <v>5.1999999999999886</v>
      </c>
      <c r="J50" s="9">
        <f t="shared" ca="1" si="4"/>
        <v>2.0472440944881844E-2</v>
      </c>
    </row>
    <row r="51" spans="1:10" hidden="1" x14ac:dyDescent="0.3">
      <c r="A51" s="1">
        <v>50</v>
      </c>
      <c r="B51">
        <v>263</v>
      </c>
      <c r="C51" s="15">
        <f ca="1">IF(COUNT($B$2:B51)&lt;$O$3,NA(),AVERAGE(OFFSET(B51,0,0,-$O$3)))</f>
        <v>256.8</v>
      </c>
      <c r="D51" s="15">
        <f t="shared" ca="1" si="0"/>
        <v>250</v>
      </c>
      <c r="G51" s="9">
        <f t="shared" ca="1" si="1"/>
        <v>13</v>
      </c>
      <c r="H51" s="9">
        <f t="shared" ca="1" si="2"/>
        <v>169</v>
      </c>
      <c r="I51" s="9">
        <f t="shared" ca="1" si="3"/>
        <v>13</v>
      </c>
      <c r="J51" s="9">
        <f t="shared" ca="1" si="4"/>
        <v>4.9429657794676805E-2</v>
      </c>
    </row>
    <row r="52" spans="1:10" hidden="1" x14ac:dyDescent="0.3">
      <c r="A52" s="1">
        <v>51</v>
      </c>
      <c r="B52">
        <v>241</v>
      </c>
      <c r="C52" s="15">
        <f ca="1">IF(COUNT($B$2:B52)&lt;$O$3,NA(),AVERAGE(OFFSET(B52,0,0,-$O$3)))</f>
        <v>260.8</v>
      </c>
      <c r="D52" s="15">
        <f t="shared" ca="1" si="0"/>
        <v>256.8</v>
      </c>
      <c r="G52" s="9">
        <f t="shared" ca="1" si="1"/>
        <v>-15.800000000000011</v>
      </c>
      <c r="H52" s="9">
        <f t="shared" ca="1" si="2"/>
        <v>249.64000000000036</v>
      </c>
      <c r="I52" s="9">
        <f t="shared" ca="1" si="3"/>
        <v>15.800000000000011</v>
      </c>
      <c r="J52" s="9">
        <f t="shared" ca="1" si="4"/>
        <v>6.5560165975103779E-2</v>
      </c>
    </row>
    <row r="53" spans="1:10" hidden="1" x14ac:dyDescent="0.3">
      <c r="A53" s="1">
        <v>52</v>
      </c>
      <c r="B53">
        <v>208</v>
      </c>
      <c r="C53" s="15">
        <f ca="1">IF(COUNT($B$2:B53)&lt;$O$3,NA(),AVERAGE(OFFSET(B53,0,0,-$O$3)))</f>
        <v>253</v>
      </c>
      <c r="D53" s="15">
        <f t="shared" ca="1" si="0"/>
        <v>260.8</v>
      </c>
      <c r="G53" s="9">
        <f t="shared" ca="1" si="1"/>
        <v>-52.800000000000011</v>
      </c>
      <c r="H53" s="9">
        <f t="shared" ca="1" si="2"/>
        <v>2787.8400000000011</v>
      </c>
      <c r="I53" s="9">
        <f t="shared" ca="1" si="3"/>
        <v>52.800000000000011</v>
      </c>
      <c r="J53" s="9">
        <f t="shared" ca="1" si="4"/>
        <v>0.25384615384615389</v>
      </c>
    </row>
    <row r="54" spans="1:10" hidden="1" x14ac:dyDescent="0.3">
      <c r="A54" s="1">
        <v>53</v>
      </c>
      <c r="B54">
        <v>267</v>
      </c>
      <c r="C54" s="15">
        <f ca="1">IF(COUNT($B$2:B54)&lt;$O$3,NA(),AVERAGE(OFFSET(B54,0,0,-$O$3)))</f>
        <v>246.6</v>
      </c>
      <c r="D54" s="15">
        <f t="shared" ca="1" si="0"/>
        <v>253</v>
      </c>
      <c r="G54" s="9">
        <f t="shared" ca="1" si="1"/>
        <v>14</v>
      </c>
      <c r="H54" s="9">
        <f t="shared" ca="1" si="2"/>
        <v>196</v>
      </c>
      <c r="I54" s="9">
        <f t="shared" ca="1" si="3"/>
        <v>14</v>
      </c>
      <c r="J54" s="9">
        <f t="shared" ca="1" si="4"/>
        <v>5.2434456928838954E-2</v>
      </c>
    </row>
    <row r="55" spans="1:10" hidden="1" x14ac:dyDescent="0.3">
      <c r="A55" s="1">
        <v>54</v>
      </c>
      <c r="B55">
        <v>198</v>
      </c>
      <c r="C55" s="15">
        <f ca="1">IF(COUNT($B$2:B55)&lt;$O$3,NA(),AVERAGE(OFFSET(B55,0,0,-$O$3)))</f>
        <v>235.4</v>
      </c>
      <c r="D55" s="15">
        <f t="shared" ca="1" si="0"/>
        <v>246.6</v>
      </c>
      <c r="G55" s="9">
        <f t="shared" ca="1" si="1"/>
        <v>-48.599999999999994</v>
      </c>
      <c r="H55" s="9">
        <f t="shared" ca="1" si="2"/>
        <v>2361.9599999999996</v>
      </c>
      <c r="I55" s="9">
        <f t="shared" ca="1" si="3"/>
        <v>48.599999999999994</v>
      </c>
      <c r="J55" s="9">
        <f t="shared" ca="1" si="4"/>
        <v>0.24545454545454543</v>
      </c>
    </row>
    <row r="56" spans="1:10" hidden="1" x14ac:dyDescent="0.3">
      <c r="A56" s="1">
        <v>55</v>
      </c>
      <c r="B56">
        <v>220</v>
      </c>
      <c r="C56" s="15">
        <f ca="1">IF(COUNT($B$2:B56)&lt;$O$3,NA(),AVERAGE(OFFSET(B56,0,0,-$O$3)))</f>
        <v>226.8</v>
      </c>
      <c r="D56" s="15">
        <f t="shared" ca="1" si="0"/>
        <v>235.4</v>
      </c>
      <c r="G56" s="9">
        <f t="shared" ca="1" si="1"/>
        <v>-15.400000000000006</v>
      </c>
      <c r="H56" s="9">
        <f t="shared" ca="1" si="2"/>
        <v>237.16000000000017</v>
      </c>
      <c r="I56" s="9">
        <f t="shared" ca="1" si="3"/>
        <v>15.400000000000006</v>
      </c>
      <c r="J56" s="9">
        <f t="shared" ca="1" si="4"/>
        <v>7.0000000000000021E-2</v>
      </c>
    </row>
    <row r="57" spans="1:10" hidden="1" x14ac:dyDescent="0.3">
      <c r="A57" s="1">
        <v>56</v>
      </c>
      <c r="B57">
        <v>242</v>
      </c>
      <c r="C57" s="15">
        <f ca="1">IF(COUNT($B$2:B57)&lt;$O$3,NA(),AVERAGE(OFFSET(B57,0,0,-$O$3)))</f>
        <v>227</v>
      </c>
      <c r="D57" s="15">
        <f t="shared" ca="1" si="0"/>
        <v>226.8</v>
      </c>
      <c r="G57" s="9">
        <f t="shared" ca="1" si="1"/>
        <v>15.199999999999989</v>
      </c>
      <c r="H57" s="9">
        <f t="shared" ca="1" si="2"/>
        <v>231.03999999999965</v>
      </c>
      <c r="I57" s="9">
        <f t="shared" ca="1" si="3"/>
        <v>15.199999999999989</v>
      </c>
      <c r="J57" s="9">
        <f t="shared" ca="1" si="4"/>
        <v>6.280991735537185E-2</v>
      </c>
    </row>
    <row r="58" spans="1:10" hidden="1" x14ac:dyDescent="0.3">
      <c r="A58" s="1">
        <v>57</v>
      </c>
      <c r="B58">
        <v>201</v>
      </c>
      <c r="C58" s="15">
        <f ca="1">IF(COUNT($B$2:B58)&lt;$O$3,NA(),AVERAGE(OFFSET(B58,0,0,-$O$3)))</f>
        <v>225.6</v>
      </c>
      <c r="D58" s="15">
        <f t="shared" ca="1" si="0"/>
        <v>227</v>
      </c>
      <c r="G58" s="9">
        <f t="shared" ca="1" si="1"/>
        <v>-26</v>
      </c>
      <c r="H58" s="9">
        <f t="shared" ca="1" si="2"/>
        <v>676</v>
      </c>
      <c r="I58" s="9">
        <f t="shared" ca="1" si="3"/>
        <v>26</v>
      </c>
      <c r="J58" s="9">
        <f t="shared" ca="1" si="4"/>
        <v>0.12935323383084577</v>
      </c>
    </row>
    <row r="59" spans="1:10" hidden="1" x14ac:dyDescent="0.3">
      <c r="A59" s="1">
        <v>58</v>
      </c>
      <c r="B59">
        <v>230</v>
      </c>
      <c r="C59" s="15">
        <f ca="1">IF(COUNT($B$2:B59)&lt;$O$3,NA(),AVERAGE(OFFSET(B59,0,0,-$O$3)))</f>
        <v>218.2</v>
      </c>
      <c r="D59" s="15">
        <f t="shared" ca="1" si="0"/>
        <v>225.6</v>
      </c>
      <c r="G59" s="9">
        <f t="shared" ca="1" si="1"/>
        <v>4.4000000000000057</v>
      </c>
      <c r="H59" s="9">
        <f t="shared" ca="1" si="2"/>
        <v>19.360000000000049</v>
      </c>
      <c r="I59" s="9">
        <f t="shared" ca="1" si="3"/>
        <v>4.4000000000000057</v>
      </c>
      <c r="J59" s="9">
        <f t="shared" ca="1" si="4"/>
        <v>1.9130434782608719E-2</v>
      </c>
    </row>
    <row r="60" spans="1:10" hidden="1" x14ac:dyDescent="0.3">
      <c r="A60" s="1">
        <v>59</v>
      </c>
      <c r="B60">
        <v>206</v>
      </c>
      <c r="C60" s="15">
        <f ca="1">IF(COUNT($B$2:B60)&lt;$O$3,NA(),AVERAGE(OFFSET(B60,0,0,-$O$3)))</f>
        <v>219.8</v>
      </c>
      <c r="D60" s="15">
        <f t="shared" ca="1" si="0"/>
        <v>218.2</v>
      </c>
      <c r="G60" s="9">
        <f t="shared" ca="1" si="1"/>
        <v>-12.199999999999989</v>
      </c>
      <c r="H60" s="9">
        <f t="shared" ca="1" si="2"/>
        <v>148.83999999999972</v>
      </c>
      <c r="I60" s="9">
        <f t="shared" ca="1" si="3"/>
        <v>12.199999999999989</v>
      </c>
      <c r="J60" s="9">
        <f t="shared" ca="1" si="4"/>
        <v>5.9223300970873728E-2</v>
      </c>
    </row>
    <row r="61" spans="1:10" hidden="1" x14ac:dyDescent="0.3">
      <c r="A61" s="1">
        <v>60</v>
      </c>
      <c r="B61">
        <v>204</v>
      </c>
      <c r="C61" s="15">
        <f ca="1">IF(COUNT($B$2:B61)&lt;$O$3,NA(),AVERAGE(OFFSET(B61,0,0,-$O$3)))</f>
        <v>216.6</v>
      </c>
      <c r="D61" s="15">
        <f t="shared" ca="1" si="0"/>
        <v>219.8</v>
      </c>
      <c r="G61" s="9">
        <f t="shared" ca="1" si="1"/>
        <v>-15.800000000000011</v>
      </c>
      <c r="H61" s="9">
        <f t="shared" ca="1" si="2"/>
        <v>249.64000000000036</v>
      </c>
      <c r="I61" s="9">
        <f t="shared" ca="1" si="3"/>
        <v>15.800000000000011</v>
      </c>
      <c r="J61" s="9">
        <f t="shared" ca="1" si="4"/>
        <v>7.7450980392156921E-2</v>
      </c>
    </row>
    <row r="62" spans="1:10" hidden="1" x14ac:dyDescent="0.3">
      <c r="A62" s="1">
        <v>61</v>
      </c>
      <c r="B62">
        <v>264</v>
      </c>
      <c r="C62" s="15">
        <f ca="1">IF(COUNT($B$2:B62)&lt;$O$3,NA(),AVERAGE(OFFSET(B62,0,0,-$O$3)))</f>
        <v>221</v>
      </c>
      <c r="D62" s="15">
        <f t="shared" ca="1" si="0"/>
        <v>216.6</v>
      </c>
      <c r="G62" s="9">
        <f t="shared" ca="1" si="1"/>
        <v>47.400000000000006</v>
      </c>
      <c r="H62" s="9">
        <f t="shared" ca="1" si="2"/>
        <v>2246.7600000000007</v>
      </c>
      <c r="I62" s="9">
        <f t="shared" ca="1" si="3"/>
        <v>47.400000000000006</v>
      </c>
      <c r="J62" s="9">
        <f t="shared" ca="1" si="4"/>
        <v>0.17954545454545456</v>
      </c>
    </row>
    <row r="63" spans="1:10" hidden="1" x14ac:dyDescent="0.3">
      <c r="A63" s="1">
        <v>62</v>
      </c>
      <c r="B63">
        <v>240</v>
      </c>
      <c r="C63" s="15">
        <f ca="1">IF(COUNT($B$2:B63)&lt;$O$3,NA(),AVERAGE(OFFSET(B63,0,0,-$O$3)))</f>
        <v>228.8</v>
      </c>
      <c r="D63" s="15">
        <f t="shared" ca="1" si="0"/>
        <v>221</v>
      </c>
      <c r="G63" s="9">
        <f t="shared" ca="1" si="1"/>
        <v>19</v>
      </c>
      <c r="H63" s="9">
        <f t="shared" ca="1" si="2"/>
        <v>361</v>
      </c>
      <c r="I63" s="9">
        <f t="shared" ca="1" si="3"/>
        <v>19</v>
      </c>
      <c r="J63" s="9">
        <f t="shared" ca="1" si="4"/>
        <v>7.9166666666666663E-2</v>
      </c>
    </row>
    <row r="64" spans="1:10" hidden="1" x14ac:dyDescent="0.3">
      <c r="A64" s="1">
        <v>63</v>
      </c>
      <c r="B64">
        <v>234</v>
      </c>
      <c r="C64" s="15">
        <f ca="1">IF(COUNT($B$2:B64)&lt;$O$3,NA(),AVERAGE(OFFSET(B64,0,0,-$O$3)))</f>
        <v>229.6</v>
      </c>
      <c r="D64" s="15">
        <f t="shared" ca="1" si="0"/>
        <v>228.8</v>
      </c>
      <c r="G64" s="9">
        <f t="shared" ca="1" si="1"/>
        <v>5.1999999999999886</v>
      </c>
      <c r="H64" s="9">
        <f t="shared" ca="1" si="2"/>
        <v>27.039999999999882</v>
      </c>
      <c r="I64" s="9">
        <f t="shared" ca="1" si="3"/>
        <v>5.1999999999999886</v>
      </c>
      <c r="J64" s="9">
        <f t="shared" ca="1" si="4"/>
        <v>2.2222222222222174E-2</v>
      </c>
    </row>
    <row r="65" spans="1:10" hidden="1" x14ac:dyDescent="0.3">
      <c r="A65" s="1">
        <v>64</v>
      </c>
      <c r="B65">
        <v>228</v>
      </c>
      <c r="C65" s="15">
        <f ca="1">IF(COUNT($B$2:B65)&lt;$O$3,NA(),AVERAGE(OFFSET(B65,0,0,-$O$3)))</f>
        <v>234</v>
      </c>
      <c r="D65" s="15">
        <f t="shared" ca="1" si="0"/>
        <v>229.6</v>
      </c>
      <c r="G65" s="9">
        <f t="shared" ca="1" si="1"/>
        <v>-1.5999999999999943</v>
      </c>
      <c r="H65" s="9">
        <f t="shared" ca="1" si="2"/>
        <v>2.5599999999999818</v>
      </c>
      <c r="I65" s="9">
        <f t="shared" ca="1" si="3"/>
        <v>1.5999999999999943</v>
      </c>
      <c r="J65" s="9">
        <f t="shared" ca="1" si="4"/>
        <v>7.0175438596490978E-3</v>
      </c>
    </row>
    <row r="66" spans="1:10" hidden="1" x14ac:dyDescent="0.3">
      <c r="A66" s="1">
        <v>65</v>
      </c>
      <c r="B66">
        <v>268</v>
      </c>
      <c r="C66" s="15">
        <f ca="1">IF(COUNT($B$2:B66)&lt;$O$3,NA(),AVERAGE(OFFSET(B66,0,0,-$O$3)))</f>
        <v>246.8</v>
      </c>
      <c r="D66" s="15">
        <f t="shared" ca="1" si="0"/>
        <v>234</v>
      </c>
      <c r="G66" s="9">
        <f t="shared" ca="1" si="1"/>
        <v>34</v>
      </c>
      <c r="H66" s="9">
        <f t="shared" ca="1" si="2"/>
        <v>1156</v>
      </c>
      <c r="I66" s="9">
        <f t="shared" ca="1" si="3"/>
        <v>34</v>
      </c>
      <c r="J66" s="9">
        <f t="shared" ca="1" si="4"/>
        <v>0.12686567164179105</v>
      </c>
    </row>
    <row r="67" spans="1:10" hidden="1" x14ac:dyDescent="0.3">
      <c r="A67" s="1">
        <v>66</v>
      </c>
      <c r="B67">
        <v>270</v>
      </c>
      <c r="C67" s="15">
        <f ca="1">IF(COUNT($B$2:B67)&lt;$O$3,NA(),AVERAGE(OFFSET(B67,0,0,-$O$3)))</f>
        <v>248</v>
      </c>
      <c r="D67" s="15">
        <f t="shared" ca="1" si="0"/>
        <v>246.8</v>
      </c>
      <c r="G67" s="9">
        <f t="shared" ca="1" si="1"/>
        <v>23.199999999999989</v>
      </c>
      <c r="H67" s="9">
        <f t="shared" ca="1" si="2"/>
        <v>538.23999999999944</v>
      </c>
      <c r="I67" s="9">
        <f t="shared" ca="1" si="3"/>
        <v>23.199999999999989</v>
      </c>
      <c r="J67" s="9">
        <f t="shared" ca="1" si="4"/>
        <v>8.5925925925925878E-2</v>
      </c>
    </row>
    <row r="68" spans="1:10" hidden="1" x14ac:dyDescent="0.3">
      <c r="A68" s="1">
        <v>67</v>
      </c>
      <c r="B68">
        <v>219</v>
      </c>
      <c r="C68" s="15">
        <f ca="1">IF(COUNT($B$2:B68)&lt;$O$3,NA(),AVERAGE(OFFSET(B68,0,0,-$O$3)))</f>
        <v>243.8</v>
      </c>
      <c r="D68" s="15">
        <f t="shared" ref="D68:D105" ca="1" si="5">C67</f>
        <v>248</v>
      </c>
      <c r="G68" s="9">
        <f t="shared" ref="G68:G105" ca="1" si="6">B68-D68</f>
        <v>-29</v>
      </c>
      <c r="H68" s="9">
        <f t="shared" ref="H68:H104" ca="1" si="7">G68^2</f>
        <v>841</v>
      </c>
      <c r="I68" s="9">
        <f t="shared" ref="I68:I105" ca="1" si="8">ABS(G68)</f>
        <v>29</v>
      </c>
      <c r="J68" s="9">
        <f t="shared" ref="J68:J105" ca="1" si="9">I68/B68</f>
        <v>0.13242009132420091</v>
      </c>
    </row>
    <row r="69" spans="1:10" hidden="1" x14ac:dyDescent="0.3">
      <c r="A69" s="1">
        <v>68</v>
      </c>
      <c r="B69">
        <v>257</v>
      </c>
      <c r="C69" s="15">
        <f ca="1">IF(COUNT($B$2:B69)&lt;$O$3,NA(),AVERAGE(OFFSET(B69,0,0,-$O$3)))</f>
        <v>248.4</v>
      </c>
      <c r="D69" s="15">
        <f t="shared" ca="1" si="5"/>
        <v>243.8</v>
      </c>
      <c r="G69" s="9">
        <f t="shared" ca="1" si="6"/>
        <v>13.199999999999989</v>
      </c>
      <c r="H69" s="9">
        <f t="shared" ca="1" si="7"/>
        <v>174.2399999999997</v>
      </c>
      <c r="I69" s="9">
        <f t="shared" ca="1" si="8"/>
        <v>13.199999999999989</v>
      </c>
      <c r="J69" s="9">
        <f t="shared" ca="1" si="9"/>
        <v>5.1361867704280112E-2</v>
      </c>
    </row>
    <row r="70" spans="1:10" hidden="1" x14ac:dyDescent="0.3">
      <c r="A70" s="1">
        <v>69</v>
      </c>
      <c r="B70">
        <v>197</v>
      </c>
      <c r="C70" s="15">
        <f ca="1">IF(COUNT($B$2:B70)&lt;$O$3,NA(),AVERAGE(OFFSET(B70,0,0,-$O$3)))</f>
        <v>242.2</v>
      </c>
      <c r="D70" s="15">
        <f t="shared" ca="1" si="5"/>
        <v>248.4</v>
      </c>
      <c r="G70" s="9">
        <f t="shared" ca="1" si="6"/>
        <v>-51.400000000000006</v>
      </c>
      <c r="H70" s="9">
        <f t="shared" ca="1" si="7"/>
        <v>2641.9600000000005</v>
      </c>
      <c r="I70" s="9">
        <f t="shared" ca="1" si="8"/>
        <v>51.400000000000006</v>
      </c>
      <c r="J70" s="9">
        <f t="shared" ca="1" si="9"/>
        <v>0.26091370558375637</v>
      </c>
    </row>
    <row r="71" spans="1:10" hidden="1" x14ac:dyDescent="0.3">
      <c r="A71" s="1">
        <v>70</v>
      </c>
      <c r="B71">
        <v>209</v>
      </c>
      <c r="C71" s="15">
        <f ca="1">IF(COUNT($B$2:B71)&lt;$O$3,NA(),AVERAGE(OFFSET(B71,0,0,-$O$3)))</f>
        <v>230.4</v>
      </c>
      <c r="D71" s="15">
        <f t="shared" ca="1" si="5"/>
        <v>242.2</v>
      </c>
      <c r="G71" s="9">
        <f t="shared" ca="1" si="6"/>
        <v>-33.199999999999989</v>
      </c>
      <c r="H71" s="9">
        <f t="shared" ca="1" si="7"/>
        <v>1102.2399999999993</v>
      </c>
      <c r="I71" s="9">
        <f t="shared" ca="1" si="8"/>
        <v>33.199999999999989</v>
      </c>
      <c r="J71" s="9">
        <f t="shared" ca="1" si="9"/>
        <v>0.15885167464114827</v>
      </c>
    </row>
    <row r="72" spans="1:10" hidden="1" x14ac:dyDescent="0.3">
      <c r="A72" s="1">
        <v>71</v>
      </c>
      <c r="B72">
        <v>195</v>
      </c>
      <c r="C72" s="15">
        <f ca="1">IF(COUNT($B$2:B72)&lt;$O$3,NA(),AVERAGE(OFFSET(B72,0,0,-$O$3)))</f>
        <v>215.4</v>
      </c>
      <c r="D72" s="15">
        <f t="shared" ca="1" si="5"/>
        <v>230.4</v>
      </c>
      <c r="G72" s="9">
        <f t="shared" ca="1" si="6"/>
        <v>-35.400000000000006</v>
      </c>
      <c r="H72" s="9">
        <f t="shared" ca="1" si="7"/>
        <v>1253.1600000000003</v>
      </c>
      <c r="I72" s="9">
        <f t="shared" ca="1" si="8"/>
        <v>35.400000000000006</v>
      </c>
      <c r="J72" s="9">
        <f t="shared" ca="1" si="9"/>
        <v>0.18153846153846157</v>
      </c>
    </row>
    <row r="73" spans="1:10" hidden="1" x14ac:dyDescent="0.3">
      <c r="A73" s="1">
        <v>72</v>
      </c>
      <c r="B73">
        <v>211</v>
      </c>
      <c r="C73" s="15">
        <f ca="1">IF(COUNT($B$2:B73)&lt;$O$3,NA(),AVERAGE(OFFSET(B73,0,0,-$O$3)))</f>
        <v>213.8</v>
      </c>
      <c r="D73" s="15">
        <f t="shared" ca="1" si="5"/>
        <v>215.4</v>
      </c>
      <c r="G73" s="9">
        <f t="shared" ca="1" si="6"/>
        <v>-4.4000000000000057</v>
      </c>
      <c r="H73" s="9">
        <f t="shared" ca="1" si="7"/>
        <v>19.360000000000049</v>
      </c>
      <c r="I73" s="9">
        <f t="shared" ca="1" si="8"/>
        <v>4.4000000000000057</v>
      </c>
      <c r="J73" s="9">
        <f t="shared" ca="1" si="9"/>
        <v>2.0853080568720407E-2</v>
      </c>
    </row>
    <row r="74" spans="1:10" hidden="1" x14ac:dyDescent="0.3">
      <c r="A74" s="1">
        <v>73</v>
      </c>
      <c r="B74">
        <v>208</v>
      </c>
      <c r="C74" s="15">
        <f ca="1">IF(COUNT($B$2:B74)&lt;$O$3,NA(),AVERAGE(OFFSET(B74,0,0,-$O$3)))</f>
        <v>204</v>
      </c>
      <c r="D74" s="15">
        <f t="shared" ca="1" si="5"/>
        <v>213.8</v>
      </c>
      <c r="G74" s="9">
        <f t="shared" ca="1" si="6"/>
        <v>-5.8000000000000114</v>
      </c>
      <c r="H74" s="9">
        <f t="shared" ca="1" si="7"/>
        <v>33.640000000000128</v>
      </c>
      <c r="I74" s="9">
        <f t="shared" ca="1" si="8"/>
        <v>5.8000000000000114</v>
      </c>
      <c r="J74" s="9">
        <f t="shared" ca="1" si="9"/>
        <v>2.7884615384615438E-2</v>
      </c>
    </row>
    <row r="75" spans="1:10" hidden="1" x14ac:dyDescent="0.3">
      <c r="A75" s="1">
        <v>74</v>
      </c>
      <c r="B75">
        <v>236</v>
      </c>
      <c r="C75" s="15">
        <f ca="1">IF(COUNT($B$2:B75)&lt;$O$3,NA(),AVERAGE(OFFSET(B75,0,0,-$O$3)))</f>
        <v>211.8</v>
      </c>
      <c r="D75" s="15">
        <f t="shared" ca="1" si="5"/>
        <v>204</v>
      </c>
      <c r="G75" s="9">
        <f t="shared" ca="1" si="6"/>
        <v>32</v>
      </c>
      <c r="H75" s="9">
        <f t="shared" ca="1" si="7"/>
        <v>1024</v>
      </c>
      <c r="I75" s="9">
        <f t="shared" ca="1" si="8"/>
        <v>32</v>
      </c>
      <c r="J75" s="9">
        <f t="shared" ca="1" si="9"/>
        <v>0.13559322033898305</v>
      </c>
    </row>
    <row r="76" spans="1:10" hidden="1" x14ac:dyDescent="0.3">
      <c r="A76" s="1">
        <v>75</v>
      </c>
      <c r="B76">
        <v>164</v>
      </c>
      <c r="C76" s="15">
        <f ca="1">IF(COUNT($B$2:B76)&lt;$O$3,NA(),AVERAGE(OFFSET(B76,0,0,-$O$3)))</f>
        <v>202.8</v>
      </c>
      <c r="D76" s="15">
        <f t="shared" ca="1" si="5"/>
        <v>211.8</v>
      </c>
      <c r="G76" s="9">
        <f t="shared" ca="1" si="6"/>
        <v>-47.800000000000011</v>
      </c>
      <c r="H76" s="9">
        <f t="shared" ca="1" si="7"/>
        <v>2284.8400000000011</v>
      </c>
      <c r="I76" s="9">
        <f t="shared" ca="1" si="8"/>
        <v>47.800000000000011</v>
      </c>
      <c r="J76" s="9">
        <f t="shared" ca="1" si="9"/>
        <v>0.29146341463414643</v>
      </c>
    </row>
    <row r="77" spans="1:10" hidden="1" x14ac:dyDescent="0.3">
      <c r="A77" s="1">
        <v>76</v>
      </c>
      <c r="B77">
        <v>190</v>
      </c>
      <c r="C77" s="15">
        <f ca="1">IF(COUNT($B$2:B77)&lt;$O$3,NA(),AVERAGE(OFFSET(B77,0,0,-$O$3)))</f>
        <v>201.8</v>
      </c>
      <c r="D77" s="15">
        <f t="shared" ca="1" si="5"/>
        <v>202.8</v>
      </c>
      <c r="G77" s="9">
        <f t="shared" ca="1" si="6"/>
        <v>-12.800000000000011</v>
      </c>
      <c r="H77" s="9">
        <f t="shared" ca="1" si="7"/>
        <v>163.84000000000029</v>
      </c>
      <c r="I77" s="9">
        <f t="shared" ca="1" si="8"/>
        <v>12.800000000000011</v>
      </c>
      <c r="J77" s="9">
        <f t="shared" ca="1" si="9"/>
        <v>6.7368421052631633E-2</v>
      </c>
    </row>
    <row r="78" spans="1:10" hidden="1" x14ac:dyDescent="0.3">
      <c r="A78" s="1">
        <v>77</v>
      </c>
      <c r="B78">
        <v>205</v>
      </c>
      <c r="C78" s="15">
        <f ca="1">IF(COUNT($B$2:B78)&lt;$O$3,NA(),AVERAGE(OFFSET(B78,0,0,-$O$3)))</f>
        <v>200.6</v>
      </c>
      <c r="D78" s="15">
        <f t="shared" ca="1" si="5"/>
        <v>201.8</v>
      </c>
      <c r="G78" s="9">
        <f t="shared" ca="1" si="6"/>
        <v>3.1999999999999886</v>
      </c>
      <c r="H78" s="9">
        <f t="shared" ca="1" si="7"/>
        <v>10.239999999999927</v>
      </c>
      <c r="I78" s="9">
        <f t="shared" ca="1" si="8"/>
        <v>3.1999999999999886</v>
      </c>
      <c r="J78" s="9">
        <f t="shared" ca="1" si="9"/>
        <v>1.560975609756092E-2</v>
      </c>
    </row>
    <row r="79" spans="1:10" hidden="1" x14ac:dyDescent="0.3">
      <c r="A79" s="1">
        <v>78</v>
      </c>
      <c r="B79">
        <v>227</v>
      </c>
      <c r="C79" s="15">
        <f ca="1">IF(COUNT($B$2:B79)&lt;$O$3,NA(),AVERAGE(OFFSET(B79,0,0,-$O$3)))</f>
        <v>204.4</v>
      </c>
      <c r="D79" s="15">
        <f t="shared" ca="1" si="5"/>
        <v>200.6</v>
      </c>
      <c r="G79" s="9">
        <f t="shared" ca="1" si="6"/>
        <v>26.400000000000006</v>
      </c>
      <c r="H79" s="9">
        <f t="shared" ca="1" si="7"/>
        <v>696.96000000000026</v>
      </c>
      <c r="I79" s="9">
        <f t="shared" ca="1" si="8"/>
        <v>26.400000000000006</v>
      </c>
      <c r="J79" s="9">
        <f t="shared" ca="1" si="9"/>
        <v>0.11629955947136567</v>
      </c>
    </row>
    <row r="80" spans="1:10" hidden="1" x14ac:dyDescent="0.3">
      <c r="A80" s="1">
        <v>79</v>
      </c>
      <c r="B80">
        <v>219</v>
      </c>
      <c r="C80" s="15">
        <f ca="1">IF(COUNT($B$2:B80)&lt;$O$3,NA(),AVERAGE(OFFSET(B80,0,0,-$O$3)))</f>
        <v>201</v>
      </c>
      <c r="D80" s="15">
        <f t="shared" ca="1" si="5"/>
        <v>204.4</v>
      </c>
      <c r="G80" s="9">
        <f t="shared" ca="1" si="6"/>
        <v>14.599999999999994</v>
      </c>
      <c r="H80" s="9">
        <f t="shared" ca="1" si="7"/>
        <v>213.15999999999983</v>
      </c>
      <c r="I80" s="9">
        <f t="shared" ca="1" si="8"/>
        <v>14.599999999999994</v>
      </c>
      <c r="J80" s="9">
        <f t="shared" ca="1" si="9"/>
        <v>6.6666666666666638E-2</v>
      </c>
    </row>
    <row r="81" spans="1:10" hidden="1" x14ac:dyDescent="0.3">
      <c r="A81" s="1">
        <v>80</v>
      </c>
      <c r="B81">
        <v>173</v>
      </c>
      <c r="C81" s="15">
        <f ca="1">IF(COUNT($B$2:B81)&lt;$O$3,NA(),AVERAGE(OFFSET(B81,0,0,-$O$3)))</f>
        <v>202.8</v>
      </c>
      <c r="D81" s="15">
        <f t="shared" ca="1" si="5"/>
        <v>201</v>
      </c>
      <c r="G81" s="9">
        <f t="shared" ca="1" si="6"/>
        <v>-28</v>
      </c>
      <c r="H81" s="9">
        <f t="shared" ca="1" si="7"/>
        <v>784</v>
      </c>
      <c r="I81" s="9">
        <f t="shared" ca="1" si="8"/>
        <v>28</v>
      </c>
      <c r="J81" s="9">
        <f t="shared" ca="1" si="9"/>
        <v>0.16184971098265896</v>
      </c>
    </row>
    <row r="82" spans="1:10" hidden="1" x14ac:dyDescent="0.3">
      <c r="A82" s="1">
        <v>81</v>
      </c>
      <c r="B82">
        <v>196</v>
      </c>
      <c r="C82" s="15">
        <f ca="1">IF(COUNT($B$2:B82)&lt;$O$3,NA(),AVERAGE(OFFSET(B82,0,0,-$O$3)))</f>
        <v>204</v>
      </c>
      <c r="D82" s="15">
        <f t="shared" ca="1" si="5"/>
        <v>202.8</v>
      </c>
      <c r="G82" s="9">
        <f t="shared" ca="1" si="6"/>
        <v>-6.8000000000000114</v>
      </c>
      <c r="H82" s="9">
        <f t="shared" ca="1" si="7"/>
        <v>46.240000000000151</v>
      </c>
      <c r="I82" s="9">
        <f t="shared" ca="1" si="8"/>
        <v>6.8000000000000114</v>
      </c>
      <c r="J82" s="9">
        <f t="shared" ca="1" si="9"/>
        <v>3.4693877551020463E-2</v>
      </c>
    </row>
    <row r="83" spans="1:10" hidden="1" x14ac:dyDescent="0.3">
      <c r="A83" s="1">
        <v>82</v>
      </c>
      <c r="B83">
        <v>245</v>
      </c>
      <c r="C83" s="15">
        <f ca="1">IF(COUNT($B$2:B83)&lt;$O$3,NA(),AVERAGE(OFFSET(B83,0,0,-$O$3)))</f>
        <v>212</v>
      </c>
      <c r="D83" s="15">
        <f t="shared" ca="1" si="5"/>
        <v>204</v>
      </c>
      <c r="G83" s="9">
        <f t="shared" ca="1" si="6"/>
        <v>41</v>
      </c>
      <c r="H83" s="9">
        <f t="shared" ca="1" si="7"/>
        <v>1681</v>
      </c>
      <c r="I83" s="9">
        <f t="shared" ca="1" si="8"/>
        <v>41</v>
      </c>
      <c r="J83" s="9">
        <f t="shared" ca="1" si="9"/>
        <v>0.16734693877551021</v>
      </c>
    </row>
    <row r="84" spans="1:10" hidden="1" x14ac:dyDescent="0.3">
      <c r="A84" s="1">
        <v>83</v>
      </c>
      <c r="B84">
        <v>184</v>
      </c>
      <c r="C84" s="15">
        <f ca="1">IF(COUNT($B$2:B84)&lt;$O$3,NA(),AVERAGE(OFFSET(B84,0,0,-$O$3)))</f>
        <v>203.4</v>
      </c>
      <c r="D84" s="15">
        <f t="shared" ca="1" si="5"/>
        <v>212</v>
      </c>
      <c r="G84" s="9">
        <f t="shared" ca="1" si="6"/>
        <v>-28</v>
      </c>
      <c r="H84" s="9">
        <f t="shared" ca="1" si="7"/>
        <v>784</v>
      </c>
      <c r="I84" s="9">
        <f t="shared" ca="1" si="8"/>
        <v>28</v>
      </c>
      <c r="J84" s="9">
        <f t="shared" ca="1" si="9"/>
        <v>0.15217391304347827</v>
      </c>
    </row>
    <row r="85" spans="1:10" hidden="1" x14ac:dyDescent="0.3">
      <c r="A85" s="1">
        <v>84</v>
      </c>
      <c r="B85">
        <v>219</v>
      </c>
      <c r="C85" s="15">
        <f ca="1">IF(COUNT($B$2:B85)&lt;$O$3,NA(),AVERAGE(OFFSET(B85,0,0,-$O$3)))</f>
        <v>203.4</v>
      </c>
      <c r="D85" s="15">
        <f t="shared" ca="1" si="5"/>
        <v>203.4</v>
      </c>
      <c r="G85" s="9">
        <f t="shared" ca="1" si="6"/>
        <v>15.599999999999994</v>
      </c>
      <c r="H85" s="9">
        <f t="shared" ca="1" si="7"/>
        <v>243.35999999999981</v>
      </c>
      <c r="I85" s="9">
        <f t="shared" ca="1" si="8"/>
        <v>15.599999999999994</v>
      </c>
      <c r="J85" s="9">
        <f t="shared" ca="1" si="9"/>
        <v>7.1232876712328738E-2</v>
      </c>
    </row>
    <row r="86" spans="1:10" hidden="1" x14ac:dyDescent="0.3">
      <c r="A86" s="1">
        <v>85</v>
      </c>
      <c r="B86">
        <v>207</v>
      </c>
      <c r="C86" s="15">
        <f ca="1">IF(COUNT($B$2:B86)&lt;$O$3,NA(),AVERAGE(OFFSET(B86,0,0,-$O$3)))</f>
        <v>210.2</v>
      </c>
      <c r="D86" s="15">
        <f t="shared" ca="1" si="5"/>
        <v>203.4</v>
      </c>
      <c r="G86" s="9">
        <f t="shared" ca="1" si="6"/>
        <v>3.5999999999999943</v>
      </c>
      <c r="H86" s="9">
        <f t="shared" ca="1" si="7"/>
        <v>12.959999999999958</v>
      </c>
      <c r="I86" s="9">
        <f t="shared" ca="1" si="8"/>
        <v>3.5999999999999943</v>
      </c>
      <c r="J86" s="9">
        <f t="shared" ca="1" si="9"/>
        <v>1.7391304347826059E-2</v>
      </c>
    </row>
    <row r="87" spans="1:10" hidden="1" x14ac:dyDescent="0.3">
      <c r="A87" s="1">
        <v>86</v>
      </c>
      <c r="B87">
        <v>184</v>
      </c>
      <c r="C87" s="15">
        <f ca="1">IF(COUNT($B$2:B87)&lt;$O$3,NA(),AVERAGE(OFFSET(B87,0,0,-$O$3)))</f>
        <v>207.8</v>
      </c>
      <c r="D87" s="15">
        <f t="shared" ca="1" si="5"/>
        <v>210.2</v>
      </c>
      <c r="G87" s="9">
        <f t="shared" ca="1" si="6"/>
        <v>-26.199999999999989</v>
      </c>
      <c r="H87" s="9">
        <f t="shared" ca="1" si="7"/>
        <v>686.43999999999937</v>
      </c>
      <c r="I87" s="9">
        <f t="shared" ca="1" si="8"/>
        <v>26.199999999999989</v>
      </c>
      <c r="J87" s="9">
        <f t="shared" ca="1" si="9"/>
        <v>0.14239130434782601</v>
      </c>
    </row>
    <row r="88" spans="1:10" hidden="1" x14ac:dyDescent="0.3">
      <c r="A88" s="1">
        <v>87</v>
      </c>
      <c r="B88">
        <v>261</v>
      </c>
      <c r="C88" s="15">
        <f ca="1">IF(COUNT($B$2:B88)&lt;$O$3,NA(),AVERAGE(OFFSET(B88,0,0,-$O$3)))</f>
        <v>211</v>
      </c>
      <c r="D88" s="15">
        <f t="shared" ca="1" si="5"/>
        <v>207.8</v>
      </c>
      <c r="G88" s="9">
        <f t="shared" ca="1" si="6"/>
        <v>53.199999999999989</v>
      </c>
      <c r="H88" s="9">
        <f t="shared" ca="1" si="7"/>
        <v>2830.2399999999989</v>
      </c>
      <c r="I88" s="9">
        <f t="shared" ca="1" si="8"/>
        <v>53.199999999999989</v>
      </c>
      <c r="J88" s="9">
        <f t="shared" ca="1" si="9"/>
        <v>0.20383141762452103</v>
      </c>
    </row>
    <row r="89" spans="1:10" hidden="1" x14ac:dyDescent="0.3">
      <c r="A89" s="1">
        <v>88</v>
      </c>
      <c r="B89">
        <v>162</v>
      </c>
      <c r="C89" s="15">
        <f ca="1">IF(COUNT($B$2:B89)&lt;$O$3,NA(),AVERAGE(OFFSET(B89,0,0,-$O$3)))</f>
        <v>206.6</v>
      </c>
      <c r="D89" s="15">
        <f t="shared" ca="1" si="5"/>
        <v>211</v>
      </c>
      <c r="G89" s="9">
        <f t="shared" ca="1" si="6"/>
        <v>-49</v>
      </c>
      <c r="H89" s="9">
        <f t="shared" ca="1" si="7"/>
        <v>2401</v>
      </c>
      <c r="I89" s="9">
        <f t="shared" ca="1" si="8"/>
        <v>49</v>
      </c>
      <c r="J89" s="9">
        <f t="shared" ca="1" si="9"/>
        <v>0.30246913580246915</v>
      </c>
    </row>
    <row r="90" spans="1:10" hidden="1" x14ac:dyDescent="0.3">
      <c r="A90" s="1">
        <v>89</v>
      </c>
      <c r="B90">
        <v>151</v>
      </c>
      <c r="C90" s="15">
        <f ca="1">IF(COUNT($B$2:B90)&lt;$O$3,NA(),AVERAGE(OFFSET(B90,0,0,-$O$3)))</f>
        <v>193</v>
      </c>
      <c r="D90" s="15">
        <f t="shared" ca="1" si="5"/>
        <v>206.6</v>
      </c>
      <c r="G90" s="9">
        <f t="shared" ca="1" si="6"/>
        <v>-55.599999999999994</v>
      </c>
      <c r="H90" s="9">
        <f t="shared" ca="1" si="7"/>
        <v>3091.3599999999992</v>
      </c>
      <c r="I90" s="9">
        <f t="shared" ca="1" si="8"/>
        <v>55.599999999999994</v>
      </c>
      <c r="J90" s="9">
        <f t="shared" ca="1" si="9"/>
        <v>0.36821192052980128</v>
      </c>
    </row>
    <row r="91" spans="1:10" hidden="1" x14ac:dyDescent="0.3">
      <c r="A91" s="1">
        <v>90</v>
      </c>
      <c r="B91">
        <v>137</v>
      </c>
      <c r="C91" s="15">
        <f ca="1">IF(COUNT($B$2:B91)&lt;$O$3,NA(),AVERAGE(OFFSET(B91,0,0,-$O$3)))</f>
        <v>179</v>
      </c>
      <c r="D91" s="15">
        <f t="shared" ca="1" si="5"/>
        <v>193</v>
      </c>
      <c r="G91" s="9">
        <f t="shared" ca="1" si="6"/>
        <v>-56</v>
      </c>
      <c r="H91" s="9">
        <f t="shared" ca="1" si="7"/>
        <v>3136</v>
      </c>
      <c r="I91" s="9">
        <f t="shared" ca="1" si="8"/>
        <v>56</v>
      </c>
      <c r="J91" s="9">
        <f t="shared" ca="1" si="9"/>
        <v>0.40875912408759124</v>
      </c>
    </row>
    <row r="92" spans="1:10" hidden="1" x14ac:dyDescent="0.3">
      <c r="A92" s="1">
        <v>91</v>
      </c>
      <c r="B92">
        <v>144</v>
      </c>
      <c r="C92" s="15">
        <f ca="1">IF(COUNT($B$2:B92)&lt;$O$3,NA(),AVERAGE(OFFSET(B92,0,0,-$O$3)))</f>
        <v>171</v>
      </c>
      <c r="D92" s="15">
        <f t="shared" ca="1" si="5"/>
        <v>179</v>
      </c>
      <c r="G92" s="9">
        <f t="shared" ca="1" si="6"/>
        <v>-35</v>
      </c>
      <c r="H92" s="9">
        <f t="shared" ca="1" si="7"/>
        <v>1225</v>
      </c>
      <c r="I92" s="9">
        <f t="shared" ca="1" si="8"/>
        <v>35</v>
      </c>
      <c r="J92" s="9">
        <f t="shared" ca="1" si="9"/>
        <v>0.24305555555555555</v>
      </c>
    </row>
    <row r="93" spans="1:10" hidden="1" x14ac:dyDescent="0.3">
      <c r="A93" s="1">
        <v>92</v>
      </c>
      <c r="B93">
        <v>219</v>
      </c>
      <c r="C93" s="15">
        <f ca="1">IF(COUNT($B$2:B93)&lt;$O$3,NA(),AVERAGE(OFFSET(B93,0,0,-$O$3)))</f>
        <v>162.6</v>
      </c>
      <c r="D93" s="15">
        <f t="shared" ca="1" si="5"/>
        <v>171</v>
      </c>
      <c r="G93" s="9">
        <f t="shared" ca="1" si="6"/>
        <v>48</v>
      </c>
      <c r="H93" s="9">
        <f t="shared" ca="1" si="7"/>
        <v>2304</v>
      </c>
      <c r="I93" s="9">
        <f t="shared" ca="1" si="8"/>
        <v>48</v>
      </c>
      <c r="J93" s="9">
        <f t="shared" ca="1" si="9"/>
        <v>0.21917808219178081</v>
      </c>
    </row>
    <row r="94" spans="1:10" hidden="1" x14ac:dyDescent="0.3">
      <c r="A94" s="1">
        <v>93</v>
      </c>
      <c r="B94">
        <v>205</v>
      </c>
      <c r="C94" s="15">
        <f ca="1">IF(COUNT($B$2:B94)&lt;$O$3,NA(),AVERAGE(OFFSET(B94,0,0,-$O$3)))</f>
        <v>171.2</v>
      </c>
      <c r="D94" s="15">
        <f t="shared" ca="1" si="5"/>
        <v>162.6</v>
      </c>
      <c r="G94" s="9">
        <f t="shared" ca="1" si="6"/>
        <v>42.400000000000006</v>
      </c>
      <c r="H94" s="9">
        <f t="shared" ca="1" si="7"/>
        <v>1797.7600000000004</v>
      </c>
      <c r="I94" s="9">
        <f t="shared" ca="1" si="8"/>
        <v>42.400000000000006</v>
      </c>
      <c r="J94" s="9">
        <f t="shared" ca="1" si="9"/>
        <v>0.20682926829268294</v>
      </c>
    </row>
    <row r="95" spans="1:10" hidden="1" x14ac:dyDescent="0.3">
      <c r="A95" s="1">
        <v>94</v>
      </c>
      <c r="B95">
        <v>217</v>
      </c>
      <c r="C95" s="15">
        <f ca="1">IF(COUNT($B$2:B95)&lt;$O$3,NA(),AVERAGE(OFFSET(B95,0,0,-$O$3)))</f>
        <v>184.4</v>
      </c>
      <c r="D95" s="15">
        <f t="shared" ca="1" si="5"/>
        <v>171.2</v>
      </c>
      <c r="G95" s="9">
        <f t="shared" ca="1" si="6"/>
        <v>45.800000000000011</v>
      </c>
      <c r="H95" s="9">
        <f t="shared" ca="1" si="7"/>
        <v>2097.6400000000012</v>
      </c>
      <c r="I95" s="9">
        <f t="shared" ca="1" si="8"/>
        <v>45.800000000000011</v>
      </c>
      <c r="J95" s="9">
        <f t="shared" ca="1" si="9"/>
        <v>0.21105990783410145</v>
      </c>
    </row>
    <row r="96" spans="1:10" hidden="1" x14ac:dyDescent="0.3">
      <c r="A96" s="1">
        <v>95</v>
      </c>
      <c r="B96">
        <v>175</v>
      </c>
      <c r="C96" s="15">
        <f ca="1">IF(COUNT($B$2:B96)&lt;$O$3,NA(),AVERAGE(OFFSET(B96,0,0,-$O$3)))</f>
        <v>192</v>
      </c>
      <c r="D96" s="15">
        <f t="shared" ca="1" si="5"/>
        <v>184.4</v>
      </c>
      <c r="G96" s="9">
        <f t="shared" ca="1" si="6"/>
        <v>-9.4000000000000057</v>
      </c>
      <c r="H96" s="9">
        <f t="shared" ca="1" si="7"/>
        <v>88.360000000000113</v>
      </c>
      <c r="I96" s="9">
        <f t="shared" ca="1" si="8"/>
        <v>9.4000000000000057</v>
      </c>
      <c r="J96" s="9">
        <f t="shared" ca="1" si="9"/>
        <v>5.3714285714285749E-2</v>
      </c>
    </row>
    <row r="97" spans="1:18" hidden="1" x14ac:dyDescent="0.3">
      <c r="A97" s="1">
        <v>96</v>
      </c>
      <c r="B97">
        <v>205</v>
      </c>
      <c r="C97" s="15">
        <f ca="1">IF(COUNT($B$2:B97)&lt;$O$3,NA(),AVERAGE(OFFSET(B97,0,0,-$O$3)))</f>
        <v>204.2</v>
      </c>
      <c r="D97" s="15">
        <f t="shared" ca="1" si="5"/>
        <v>192</v>
      </c>
      <c r="G97" s="9">
        <f t="shared" ca="1" si="6"/>
        <v>13</v>
      </c>
      <c r="H97" s="9">
        <f t="shared" ca="1" si="7"/>
        <v>169</v>
      </c>
      <c r="I97" s="9">
        <f t="shared" ca="1" si="8"/>
        <v>13</v>
      </c>
      <c r="J97" s="9">
        <f t="shared" ca="1" si="9"/>
        <v>6.3414634146341464E-2</v>
      </c>
    </row>
    <row r="98" spans="1:18" hidden="1" x14ac:dyDescent="0.3">
      <c r="A98" s="1">
        <v>97</v>
      </c>
      <c r="B98">
        <v>215</v>
      </c>
      <c r="C98" s="15">
        <f ca="1">IF(COUNT($B$2:B98)&lt;$O$3,NA(),AVERAGE(OFFSET(B98,0,0,-$O$3)))</f>
        <v>203.4</v>
      </c>
      <c r="D98" s="15">
        <f t="shared" ca="1" si="5"/>
        <v>204.2</v>
      </c>
      <c r="G98" s="9">
        <f t="shared" ca="1" si="6"/>
        <v>10.800000000000011</v>
      </c>
      <c r="H98" s="9">
        <f t="shared" ca="1" si="7"/>
        <v>116.64000000000024</v>
      </c>
      <c r="I98" s="9">
        <f t="shared" ca="1" si="8"/>
        <v>10.800000000000011</v>
      </c>
      <c r="J98" s="9">
        <f t="shared" ca="1" si="9"/>
        <v>5.0232558139534936E-2</v>
      </c>
    </row>
    <row r="99" spans="1:18" hidden="1" x14ac:dyDescent="0.3">
      <c r="A99" s="1">
        <v>98</v>
      </c>
      <c r="B99">
        <v>106</v>
      </c>
      <c r="C99" s="15">
        <f ca="1">IF(COUNT($B$2:B99)&lt;$O$3,NA(),AVERAGE(OFFSET(B99,0,0,-$O$3)))</f>
        <v>183.6</v>
      </c>
      <c r="D99" s="15">
        <f t="shared" ca="1" si="5"/>
        <v>203.4</v>
      </c>
      <c r="G99" s="9">
        <f t="shared" ca="1" si="6"/>
        <v>-97.4</v>
      </c>
      <c r="H99" s="9">
        <f t="shared" ca="1" si="7"/>
        <v>9486.76</v>
      </c>
      <c r="I99" s="9">
        <f t="shared" ca="1" si="8"/>
        <v>97.4</v>
      </c>
      <c r="J99" s="9">
        <f t="shared" ca="1" si="9"/>
        <v>0.9188679245283019</v>
      </c>
    </row>
    <row r="100" spans="1:18" hidden="1" x14ac:dyDescent="0.3">
      <c r="A100" s="1">
        <v>99</v>
      </c>
      <c r="B100">
        <v>130</v>
      </c>
      <c r="C100" s="15">
        <f ca="1">IF(COUNT($B$2:B100)&lt;$O$3,NA(),AVERAGE(OFFSET(B100,0,0,-$O$3)))</f>
        <v>166.2</v>
      </c>
      <c r="D100" s="15">
        <f t="shared" ca="1" si="5"/>
        <v>183.6</v>
      </c>
      <c r="G100" s="9">
        <f t="shared" ca="1" si="6"/>
        <v>-53.599999999999994</v>
      </c>
      <c r="H100" s="9">
        <f t="shared" ca="1" si="7"/>
        <v>2872.9599999999996</v>
      </c>
      <c r="I100" s="9">
        <f t="shared" ca="1" si="8"/>
        <v>53.599999999999994</v>
      </c>
      <c r="J100" s="9">
        <f t="shared" ca="1" si="9"/>
        <v>0.41230769230769226</v>
      </c>
    </row>
    <row r="101" spans="1:18" x14ac:dyDescent="0.3">
      <c r="A101" s="1">
        <v>100</v>
      </c>
      <c r="B101">
        <v>130</v>
      </c>
      <c r="C101" s="15">
        <f ca="1">IF(COUNT($B$2:B101)&lt;$O$3,NA(),AVERAGE(OFFSET(B101,0,0,-$O$3)))</f>
        <v>157.19999999999999</v>
      </c>
      <c r="D101" s="15">
        <f t="shared" ca="1" si="5"/>
        <v>166.2</v>
      </c>
      <c r="G101" s="9">
        <f t="shared" ca="1" si="6"/>
        <v>-36.199999999999989</v>
      </c>
      <c r="H101" s="9">
        <f t="shared" ca="1" si="7"/>
        <v>1310.4399999999991</v>
      </c>
      <c r="I101" s="9">
        <f t="shared" ca="1" si="8"/>
        <v>36.199999999999989</v>
      </c>
      <c r="J101" s="9">
        <f t="shared" ca="1" si="9"/>
        <v>0.27846153846153837</v>
      </c>
      <c r="P101" s="7" t="s">
        <v>2</v>
      </c>
      <c r="Q101" s="7" t="s">
        <v>3</v>
      </c>
      <c r="R101" s="7" t="s">
        <v>4</v>
      </c>
    </row>
    <row r="102" spans="1:18" x14ac:dyDescent="0.3">
      <c r="A102" s="1">
        <v>101</v>
      </c>
      <c r="B102">
        <v>236</v>
      </c>
      <c r="C102" s="15">
        <f ca="1">IF(COUNT($B$2:B102)&lt;$O$3,NA(),AVERAGE(OFFSET(B102,0,0,-$O$3)))</f>
        <v>163.4</v>
      </c>
      <c r="D102" s="15">
        <f t="shared" ca="1" si="5"/>
        <v>157.19999999999999</v>
      </c>
      <c r="G102" s="9">
        <f t="shared" ca="1" si="6"/>
        <v>78.800000000000011</v>
      </c>
      <c r="H102" s="9">
        <f t="shared" ca="1" si="7"/>
        <v>6209.4400000000014</v>
      </c>
      <c r="I102" s="9">
        <f t="shared" ca="1" si="8"/>
        <v>78.800000000000011</v>
      </c>
      <c r="J102" s="9">
        <f t="shared" ca="1" si="9"/>
        <v>0.33389830508474583</v>
      </c>
      <c r="P102" s="11">
        <f ca="1">H108</f>
        <v>1224.8266666666673</v>
      </c>
      <c r="Q102" s="11">
        <f ca="1">I108</f>
        <v>27.523232323232325</v>
      </c>
      <c r="R102" s="13">
        <f ca="1">J108</f>
        <v>0.13872535422294927</v>
      </c>
    </row>
    <row r="103" spans="1:18" x14ac:dyDescent="0.3">
      <c r="A103" s="1">
        <v>102</v>
      </c>
      <c r="B103">
        <v>165</v>
      </c>
      <c r="C103" s="15">
        <f ca="1">IF(COUNT($B$2:B103)&lt;$O$3,NA(),AVERAGE(OFFSET(B103,0,0,-$O$3)))</f>
        <v>153.4</v>
      </c>
      <c r="D103" s="15">
        <f t="shared" ca="1" si="5"/>
        <v>163.4</v>
      </c>
      <c r="G103" s="9">
        <f t="shared" ca="1" si="6"/>
        <v>1.5999999999999943</v>
      </c>
      <c r="H103" s="9">
        <f t="shared" ca="1" si="7"/>
        <v>2.5599999999999818</v>
      </c>
      <c r="I103" s="9">
        <f t="shared" ca="1" si="8"/>
        <v>1.5999999999999943</v>
      </c>
      <c r="J103" s="9">
        <f t="shared" ca="1" si="9"/>
        <v>9.6969696969696623E-3</v>
      </c>
      <c r="O103" s="7">
        <v>1</v>
      </c>
      <c r="P103" s="14">
        <f t="dataTable" ref="P103:R122" dt2D="0" dtr="0" r1="O3" ca="1"/>
        <v>1769.5922330097087</v>
      </c>
      <c r="Q103" s="14">
        <v>32.893203883495147</v>
      </c>
      <c r="R103" s="14">
        <v>0.1613094953787659</v>
      </c>
    </row>
    <row r="104" spans="1:18" x14ac:dyDescent="0.3">
      <c r="A104" s="1">
        <v>103</v>
      </c>
      <c r="B104">
        <v>190</v>
      </c>
      <c r="C104" s="15">
        <f ca="1">IF(COUNT($B$2:B104)&lt;$O$3,NA(),AVERAGE(OFFSET(B104,0,0,-$O$3)))</f>
        <v>170.2</v>
      </c>
      <c r="D104" s="15">
        <f t="shared" ca="1" si="5"/>
        <v>153.4</v>
      </c>
      <c r="G104" s="9">
        <f t="shared" ca="1" si="6"/>
        <v>36.599999999999994</v>
      </c>
      <c r="H104" s="9">
        <f t="shared" ca="1" si="7"/>
        <v>1339.5599999999995</v>
      </c>
      <c r="I104" s="9">
        <f t="shared" ca="1" si="8"/>
        <v>36.599999999999994</v>
      </c>
      <c r="J104" s="9">
        <f t="shared" ca="1" si="9"/>
        <v>0.1926315789473684</v>
      </c>
      <c r="O104" s="7">
        <v>2</v>
      </c>
      <c r="P104" s="14">
        <v>1338.4466019417475</v>
      </c>
      <c r="Q104" s="14">
        <v>27.796116504854368</v>
      </c>
      <c r="R104" s="14">
        <v>0.13858086458457836</v>
      </c>
    </row>
    <row r="105" spans="1:18" x14ac:dyDescent="0.3">
      <c r="A105" s="1">
        <v>104</v>
      </c>
      <c r="B105">
        <v>170</v>
      </c>
      <c r="C105" s="15">
        <f ca="1">IF(COUNT($B$2:B105)&lt;$O$3,NA(),AVERAGE(OFFSET(B105,0,0,-$O$3)))</f>
        <v>178.2</v>
      </c>
      <c r="D105" s="15">
        <f t="shared" ca="1" si="5"/>
        <v>170.2</v>
      </c>
      <c r="G105" s="9">
        <f t="shared" ca="1" si="6"/>
        <v>-0.19999999999998863</v>
      </c>
      <c r="H105" s="9">
        <f ca="1">G105^2</f>
        <v>3.9999999999995456E-2</v>
      </c>
      <c r="I105" s="9">
        <f t="shared" ca="1" si="8"/>
        <v>0.19999999999998863</v>
      </c>
      <c r="J105" s="9">
        <f t="shared" ca="1" si="9"/>
        <v>1.1764705882352272E-3</v>
      </c>
      <c r="O105" s="7">
        <v>3</v>
      </c>
      <c r="P105" s="14">
        <v>1286.5445544554452</v>
      </c>
      <c r="Q105" s="14">
        <v>27.7920792079208</v>
      </c>
      <c r="R105" s="14">
        <v>0.13963736584289999</v>
      </c>
    </row>
    <row r="106" spans="1:18" x14ac:dyDescent="0.3">
      <c r="A106" s="5">
        <v>105</v>
      </c>
      <c r="B106" s="6"/>
      <c r="C106"/>
      <c r="D106" s="6"/>
      <c r="E106" s="25">
        <f ca="1">C105</f>
        <v>178.2</v>
      </c>
      <c r="O106" s="7">
        <v>4</v>
      </c>
      <c r="P106" s="14">
        <v>1266.2325000000001</v>
      </c>
      <c r="Q106" s="14">
        <v>27.864999999999998</v>
      </c>
      <c r="R106" s="14">
        <v>0.14029750093807883</v>
      </c>
    </row>
    <row r="107" spans="1:18" ht="18" x14ac:dyDescent="0.35">
      <c r="A107" s="5">
        <v>106</v>
      </c>
      <c r="B107" s="6"/>
      <c r="C107"/>
      <c r="D107" s="6"/>
      <c r="E107" s="25">
        <f ca="1">E106</f>
        <v>178.2</v>
      </c>
      <c r="H107" s="23" t="s">
        <v>2</v>
      </c>
      <c r="I107" s="23" t="s">
        <v>3</v>
      </c>
      <c r="J107" s="23" t="s">
        <v>4</v>
      </c>
      <c r="O107" s="7">
        <v>5</v>
      </c>
      <c r="P107" s="14">
        <v>1224.8266666666673</v>
      </c>
      <c r="Q107" s="14">
        <v>27.523232323232325</v>
      </c>
      <c r="R107" s="14">
        <v>0.13872535422294927</v>
      </c>
    </row>
    <row r="108" spans="1:18" x14ac:dyDescent="0.3">
      <c r="A108" s="5">
        <v>107</v>
      </c>
      <c r="B108" s="6"/>
      <c r="C108"/>
      <c r="D108" s="6"/>
      <c r="E108" s="25">
        <f t="shared" ref="E108:E109" ca="1" si="10">E107</f>
        <v>178.2</v>
      </c>
      <c r="H108" s="11">
        <f ca="1">AVERAGEIF(H3:H105,"&lt;&gt;#N/A")</f>
        <v>1224.8266666666673</v>
      </c>
      <c r="I108" s="11">
        <f ca="1">AVERAGEIF(I3:I105,"&lt;&gt;#N/A")</f>
        <v>27.523232323232325</v>
      </c>
      <c r="J108" s="8">
        <f ca="1">AVERAGEIF(J3:J105,"&lt;&gt;#N/A")</f>
        <v>0.13872535422294927</v>
      </c>
      <c r="O108" s="7">
        <v>6</v>
      </c>
      <c r="P108" s="14">
        <v>1304.5660430838998</v>
      </c>
      <c r="Q108" s="14">
        <v>28.460884353741498</v>
      </c>
      <c r="R108" s="14">
        <v>0.14326585325711755</v>
      </c>
    </row>
    <row r="109" spans="1:18" x14ac:dyDescent="0.3">
      <c r="A109" s="5">
        <v>108</v>
      </c>
      <c r="B109" s="6"/>
      <c r="C109"/>
      <c r="D109" s="6"/>
      <c r="E109" s="25">
        <f t="shared" ca="1" si="10"/>
        <v>178.2</v>
      </c>
      <c r="O109" s="7">
        <v>7</v>
      </c>
      <c r="P109" s="14">
        <v>1341.8546181359141</v>
      </c>
      <c r="Q109" s="14">
        <v>29.256259204712816</v>
      </c>
      <c r="R109" s="14">
        <v>0.14683015794880031</v>
      </c>
    </row>
    <row r="110" spans="1:18" x14ac:dyDescent="0.3">
      <c r="O110" s="7">
        <v>8</v>
      </c>
      <c r="P110" s="14">
        <v>1374.75634765625</v>
      </c>
      <c r="Q110" s="14">
        <v>30.022135416666668</v>
      </c>
      <c r="R110" s="14">
        <v>0.15029044932294414</v>
      </c>
    </row>
    <row r="111" spans="1:18" x14ac:dyDescent="0.3">
      <c r="O111" s="7">
        <v>9</v>
      </c>
      <c r="P111" s="14">
        <v>1370.3768680961666</v>
      </c>
      <c r="Q111" s="14">
        <v>30.056140350877193</v>
      </c>
      <c r="R111" s="14">
        <v>0.15026387353125231</v>
      </c>
    </row>
    <row r="112" spans="1:18" x14ac:dyDescent="0.3">
      <c r="O112" s="7">
        <v>10</v>
      </c>
      <c r="P112" s="14">
        <v>1353.0176595744683</v>
      </c>
      <c r="Q112" s="14">
        <v>30.170212765957441</v>
      </c>
      <c r="R112" s="14">
        <v>0.15111969917529083</v>
      </c>
    </row>
    <row r="113" spans="15:18" x14ac:dyDescent="0.3">
      <c r="O113" s="7">
        <v>11</v>
      </c>
      <c r="P113" s="14">
        <v>1439.885897094108</v>
      </c>
      <c r="Q113" s="14">
        <v>30.889540566959909</v>
      </c>
      <c r="R113" s="14">
        <v>0.15449760520862998</v>
      </c>
    </row>
    <row r="114" spans="15:18" x14ac:dyDescent="0.3">
      <c r="O114" s="7">
        <v>12</v>
      </c>
      <c r="P114" s="14">
        <v>1500.9743357487921</v>
      </c>
      <c r="Q114" s="14">
        <v>31.492753623188417</v>
      </c>
      <c r="R114" s="14">
        <v>0.1574594847759902</v>
      </c>
    </row>
    <row r="115" spans="15:18" x14ac:dyDescent="0.3">
      <c r="O115" s="7">
        <v>13</v>
      </c>
      <c r="P115" s="14">
        <v>1507.7570713310356</v>
      </c>
      <c r="Q115" s="14">
        <v>31.316990701606077</v>
      </c>
      <c r="R115" s="14">
        <v>0.15756177777380684</v>
      </c>
    </row>
    <row r="116" spans="15:18" x14ac:dyDescent="0.3">
      <c r="O116" s="7">
        <v>14</v>
      </c>
      <c r="P116" s="14">
        <v>1565.9675170068031</v>
      </c>
      <c r="Q116" s="14">
        <v>31.745238095238083</v>
      </c>
      <c r="R116" s="14">
        <v>0.15955612346228262</v>
      </c>
    </row>
    <row r="117" spans="15:18" x14ac:dyDescent="0.3">
      <c r="O117" s="7">
        <v>15</v>
      </c>
      <c r="P117" s="14">
        <v>1503.7413732833961</v>
      </c>
      <c r="Q117" s="14">
        <v>31.272659176029968</v>
      </c>
      <c r="R117" s="14">
        <v>0.15867093714968394</v>
      </c>
    </row>
    <row r="118" spans="15:18" x14ac:dyDescent="0.3">
      <c r="O118" s="7">
        <v>16</v>
      </c>
      <c r="P118" s="7">
        <v>1531.926669034091</v>
      </c>
      <c r="Q118" s="7">
        <v>31.438920454545453</v>
      </c>
      <c r="R118" s="7">
        <v>0.15980660539932903</v>
      </c>
    </row>
    <row r="119" spans="15:18" x14ac:dyDescent="0.3">
      <c r="O119" s="7">
        <v>17</v>
      </c>
      <c r="P119" s="7">
        <v>1517.168436542974</v>
      </c>
      <c r="Q119" s="7">
        <v>31.403651115618661</v>
      </c>
      <c r="R119" s="7">
        <v>0.16072613932139002</v>
      </c>
    </row>
    <row r="120" spans="15:18" x14ac:dyDescent="0.3">
      <c r="O120" s="7">
        <v>18</v>
      </c>
      <c r="P120" s="7">
        <v>1533.7665087568187</v>
      </c>
      <c r="Q120" s="7">
        <v>31.533591731266139</v>
      </c>
      <c r="R120" s="7">
        <v>0.161658010322759</v>
      </c>
    </row>
    <row r="121" spans="15:18" x14ac:dyDescent="0.3">
      <c r="O121" s="7">
        <v>19</v>
      </c>
      <c r="P121" s="7">
        <v>1542.5813589701806</v>
      </c>
      <c r="Q121" s="7">
        <v>31.640247678018575</v>
      </c>
      <c r="R121" s="7">
        <v>0.16258524640227284</v>
      </c>
    </row>
    <row r="122" spans="15:18" x14ac:dyDescent="0.3">
      <c r="O122" s="7">
        <v>20</v>
      </c>
      <c r="P122" s="7">
        <v>1451.890119047619</v>
      </c>
      <c r="Q122" s="7">
        <v>31.045238095238091</v>
      </c>
      <c r="R122" s="7">
        <v>0.16181622604922832</v>
      </c>
    </row>
  </sheetData>
  <mergeCells count="1">
    <mergeCell ref="N2:O2"/>
  </mergeCells>
  <conditionalFormatting sqref="S40:S58">
    <cfRule type="top10" dxfId="8" priority="6" percent="1" bottom="1" rank="10"/>
  </conditionalFormatting>
  <conditionalFormatting sqref="T40:T58">
    <cfRule type="top10" dxfId="7" priority="5" percent="1" bottom="1" rank="10"/>
  </conditionalFormatting>
  <conditionalFormatting sqref="U40:U58">
    <cfRule type="top10" dxfId="6" priority="4" percent="1" bottom="1" rank="10"/>
  </conditionalFormatting>
  <conditionalFormatting sqref="P103:P122">
    <cfRule type="top10" dxfId="5" priority="3" percent="1" bottom="1" rank="10"/>
  </conditionalFormatting>
  <conditionalFormatting sqref="Q103:Q122">
    <cfRule type="top10" dxfId="4" priority="2" percent="1" bottom="1" rank="10"/>
  </conditionalFormatting>
  <conditionalFormatting sqref="R103:R122">
    <cfRule type="top10" dxfId="3" priority="1" percent="1" bottom="1" rank="10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0D439-138C-4955-A94D-FEFB9759867C}">
  <dimension ref="A1:R115"/>
  <sheetViews>
    <sheetView tabSelected="1" zoomScaleNormal="100" workbookViewId="0">
      <selection activeCell="L6" sqref="L6"/>
    </sheetView>
  </sheetViews>
  <sheetFormatPr defaultRowHeight="14.4" x14ac:dyDescent="0.3"/>
  <cols>
    <col min="1" max="1" width="6.5546875" bestFit="1" customWidth="1"/>
    <col min="2" max="2" width="5.88671875" bestFit="1" customWidth="1"/>
    <col min="3" max="3" width="6" bestFit="1" customWidth="1"/>
    <col min="4" max="4" width="18.88671875" bestFit="1" customWidth="1"/>
    <col min="5" max="5" width="16" bestFit="1" customWidth="1"/>
    <col min="6" max="6" width="22" customWidth="1"/>
    <col min="7" max="7" width="6.33203125" bestFit="1" customWidth="1"/>
    <col min="8" max="8" width="8.5546875" bestFit="1" customWidth="1"/>
    <col min="9" max="9" width="7.109375" bestFit="1" customWidth="1"/>
    <col min="10" max="10" width="8.109375" bestFit="1" customWidth="1"/>
    <col min="13" max="13" width="4" bestFit="1" customWidth="1"/>
    <col min="14" max="16" width="12" bestFit="1" customWidth="1"/>
  </cols>
  <sheetData>
    <row r="1" spans="1:15" ht="15.6" x14ac:dyDescent="0.3">
      <c r="A1" s="19" t="s">
        <v>0</v>
      </c>
      <c r="B1" s="19" t="s">
        <v>1</v>
      </c>
      <c r="C1" s="19" t="s">
        <v>15</v>
      </c>
      <c r="D1" s="19" t="s">
        <v>9</v>
      </c>
      <c r="E1" s="19" t="s">
        <v>10</v>
      </c>
      <c r="F1" s="19"/>
      <c r="G1" t="s">
        <v>11</v>
      </c>
      <c r="H1" t="s">
        <v>12</v>
      </c>
      <c r="I1" t="s">
        <v>13</v>
      </c>
      <c r="J1" t="s">
        <v>14</v>
      </c>
    </row>
    <row r="2" spans="1:15" x14ac:dyDescent="0.3">
      <c r="A2" s="30">
        <v>1</v>
      </c>
      <c r="B2" s="31">
        <v>152</v>
      </c>
      <c r="C2" s="31"/>
      <c r="D2" s="31"/>
      <c r="E2" s="31"/>
      <c r="F2" s="31"/>
      <c r="G2" s="31"/>
      <c r="H2" s="31"/>
      <c r="I2" s="31"/>
      <c r="J2" s="31"/>
      <c r="N2" s="38" t="s">
        <v>16</v>
      </c>
      <c r="O2" s="39"/>
    </row>
    <row r="3" spans="1:15" x14ac:dyDescent="0.3">
      <c r="A3" s="30">
        <v>2</v>
      </c>
      <c r="B3" s="31">
        <v>192</v>
      </c>
      <c r="C3" s="31"/>
      <c r="D3" s="31"/>
      <c r="E3" s="31"/>
      <c r="F3" s="31"/>
      <c r="G3" s="37"/>
      <c r="H3" s="37"/>
      <c r="I3" s="37"/>
      <c r="J3" s="37"/>
      <c r="N3" s="7" t="s">
        <v>18</v>
      </c>
      <c r="O3" s="7">
        <v>0.4</v>
      </c>
    </row>
    <row r="4" spans="1:15" x14ac:dyDescent="0.3">
      <c r="A4" s="30">
        <v>3</v>
      </c>
      <c r="B4" s="31">
        <v>170</v>
      </c>
      <c r="C4" s="32">
        <f>AVERAGE(B2:B4)</f>
        <v>171.33333333333334</v>
      </c>
      <c r="D4" s="32"/>
      <c r="E4" s="31"/>
      <c r="F4" s="31"/>
      <c r="G4" s="37"/>
      <c r="H4" s="37"/>
      <c r="I4" s="37"/>
      <c r="J4" s="37"/>
    </row>
    <row r="5" spans="1:15" x14ac:dyDescent="0.3">
      <c r="A5" s="33">
        <v>4</v>
      </c>
      <c r="B5" s="34">
        <v>142</v>
      </c>
      <c r="C5" s="35">
        <f>$O$3*B5+(1-$O$3)*C4</f>
        <v>159.6</v>
      </c>
      <c r="D5" s="35">
        <f>C4</f>
        <v>171.33333333333334</v>
      </c>
      <c r="E5" s="34"/>
      <c r="F5" s="34"/>
      <c r="G5" s="36">
        <f>B5-D5</f>
        <v>-29.333333333333343</v>
      </c>
      <c r="H5" s="36">
        <f t="shared" ref="H5:H67" si="0">G5^2</f>
        <v>860.44444444444503</v>
      </c>
      <c r="I5" s="36">
        <f t="shared" ref="I5:I67" si="1">ABS(G5)</f>
        <v>29.333333333333343</v>
      </c>
      <c r="J5" s="36">
        <f t="shared" ref="J5:J67" si="2">I5/B5</f>
        <v>0.20657276995305171</v>
      </c>
    </row>
    <row r="6" spans="1:15" x14ac:dyDescent="0.3">
      <c r="A6" s="33">
        <v>5</v>
      </c>
      <c r="B6" s="34">
        <v>143</v>
      </c>
      <c r="C6" s="35">
        <f t="shared" ref="C6:C69" si="3">$O$3*B6+(1-$O$3)*C5</f>
        <v>152.95999999999998</v>
      </c>
      <c r="D6" s="35">
        <f t="shared" ref="D6:D69" si="4">C5</f>
        <v>159.6</v>
      </c>
      <c r="E6" s="34"/>
      <c r="F6" s="34"/>
      <c r="G6" s="36">
        <f t="shared" ref="G6:G67" si="5">B6-D6</f>
        <v>-16.599999999999994</v>
      </c>
      <c r="H6" s="36">
        <f t="shared" si="0"/>
        <v>275.55999999999983</v>
      </c>
      <c r="I6" s="36">
        <f t="shared" si="1"/>
        <v>16.599999999999994</v>
      </c>
      <c r="J6" s="36">
        <f t="shared" si="2"/>
        <v>0.11608391608391605</v>
      </c>
    </row>
    <row r="7" spans="1:15" x14ac:dyDescent="0.3">
      <c r="A7" s="33">
        <v>6</v>
      </c>
      <c r="B7" s="34">
        <v>141</v>
      </c>
      <c r="C7" s="35">
        <f t="shared" si="3"/>
        <v>148.17599999999999</v>
      </c>
      <c r="D7" s="35">
        <f t="shared" si="4"/>
        <v>152.95999999999998</v>
      </c>
      <c r="E7" s="34"/>
      <c r="F7" s="34"/>
      <c r="G7" s="36">
        <f t="shared" si="5"/>
        <v>-11.95999999999998</v>
      </c>
      <c r="H7" s="36">
        <f t="shared" si="0"/>
        <v>143.04159999999951</v>
      </c>
      <c r="I7" s="36">
        <f t="shared" si="1"/>
        <v>11.95999999999998</v>
      </c>
      <c r="J7" s="36">
        <f t="shared" si="2"/>
        <v>8.4822695035460846E-2</v>
      </c>
    </row>
    <row r="8" spans="1:15" x14ac:dyDescent="0.3">
      <c r="A8" s="33">
        <v>7</v>
      </c>
      <c r="B8" s="34">
        <v>147</v>
      </c>
      <c r="C8" s="35">
        <f t="shared" si="3"/>
        <v>147.7056</v>
      </c>
      <c r="D8" s="35">
        <f t="shared" si="4"/>
        <v>148.17599999999999</v>
      </c>
      <c r="E8" s="34"/>
      <c r="F8" s="34"/>
      <c r="G8" s="36">
        <f t="shared" si="5"/>
        <v>-1.1759999999999877</v>
      </c>
      <c r="H8" s="36">
        <f t="shared" si="0"/>
        <v>1.3829759999999711</v>
      </c>
      <c r="I8" s="36">
        <f t="shared" si="1"/>
        <v>1.1759999999999877</v>
      </c>
      <c r="J8" s="36">
        <f t="shared" si="2"/>
        <v>7.9999999999999169E-3</v>
      </c>
    </row>
    <row r="9" spans="1:15" x14ac:dyDescent="0.3">
      <c r="A9" s="33">
        <v>8</v>
      </c>
      <c r="B9" s="34">
        <v>169</v>
      </c>
      <c r="C9" s="35">
        <f t="shared" si="3"/>
        <v>156.22336000000001</v>
      </c>
      <c r="D9" s="35">
        <f t="shared" si="4"/>
        <v>147.7056</v>
      </c>
      <c r="E9" s="34"/>
      <c r="F9" s="34"/>
      <c r="G9" s="36">
        <f t="shared" si="5"/>
        <v>21.294399999999996</v>
      </c>
      <c r="H9" s="36">
        <f t="shared" si="0"/>
        <v>453.45147135999986</v>
      </c>
      <c r="I9" s="36">
        <f t="shared" si="1"/>
        <v>21.294399999999996</v>
      </c>
      <c r="J9" s="36">
        <f t="shared" si="2"/>
        <v>0.12600236686390531</v>
      </c>
    </row>
    <row r="10" spans="1:15" x14ac:dyDescent="0.3">
      <c r="A10" s="33">
        <v>9</v>
      </c>
      <c r="B10" s="34">
        <v>222</v>
      </c>
      <c r="C10" s="35">
        <f t="shared" si="3"/>
        <v>182.53401600000001</v>
      </c>
      <c r="D10" s="35">
        <f t="shared" si="4"/>
        <v>156.22336000000001</v>
      </c>
      <c r="E10" s="34"/>
      <c r="F10" s="34"/>
      <c r="G10" s="36">
        <f t="shared" si="5"/>
        <v>65.776639999999986</v>
      </c>
      <c r="H10" s="36">
        <f t="shared" si="0"/>
        <v>4326.5663696895981</v>
      </c>
      <c r="I10" s="36">
        <f t="shared" si="1"/>
        <v>65.776639999999986</v>
      </c>
      <c r="J10" s="36">
        <f t="shared" si="2"/>
        <v>0.2962911711711711</v>
      </c>
    </row>
    <row r="11" spans="1:15" x14ac:dyDescent="0.3">
      <c r="A11" s="33">
        <v>10</v>
      </c>
      <c r="B11" s="34">
        <v>242</v>
      </c>
      <c r="C11" s="35">
        <f t="shared" si="3"/>
        <v>206.3204096</v>
      </c>
      <c r="D11" s="35">
        <f t="shared" si="4"/>
        <v>182.53401600000001</v>
      </c>
      <c r="E11" s="34"/>
      <c r="F11" s="34"/>
      <c r="G11" s="36">
        <f t="shared" si="5"/>
        <v>59.465983999999992</v>
      </c>
      <c r="H11" s="36">
        <f t="shared" si="0"/>
        <v>3536.2032530882552</v>
      </c>
      <c r="I11" s="36">
        <f t="shared" si="1"/>
        <v>59.465983999999992</v>
      </c>
      <c r="J11" s="36">
        <f t="shared" si="2"/>
        <v>0.24572720661157021</v>
      </c>
    </row>
    <row r="12" spans="1:15" x14ac:dyDescent="0.3">
      <c r="A12" s="33">
        <v>11</v>
      </c>
      <c r="B12" s="34">
        <v>193</v>
      </c>
      <c r="C12" s="35">
        <f t="shared" si="3"/>
        <v>200.99224576</v>
      </c>
      <c r="D12" s="35">
        <f t="shared" si="4"/>
        <v>206.3204096</v>
      </c>
      <c r="E12" s="34"/>
      <c r="F12" s="34"/>
      <c r="G12" s="36">
        <f t="shared" si="5"/>
        <v>-13.320409600000005</v>
      </c>
      <c r="H12" s="36">
        <f t="shared" si="0"/>
        <v>177.43331191177228</v>
      </c>
      <c r="I12" s="36">
        <f t="shared" si="1"/>
        <v>13.320409600000005</v>
      </c>
      <c r="J12" s="36">
        <f t="shared" si="2"/>
        <v>6.9017666321243551E-2</v>
      </c>
    </row>
    <row r="13" spans="1:15" x14ac:dyDescent="0.3">
      <c r="A13" s="33">
        <v>12</v>
      </c>
      <c r="B13" s="34">
        <v>205</v>
      </c>
      <c r="C13" s="35">
        <f t="shared" si="3"/>
        <v>202.59534745600001</v>
      </c>
      <c r="D13" s="35">
        <f t="shared" si="4"/>
        <v>200.99224576</v>
      </c>
      <c r="E13" s="34"/>
      <c r="F13" s="34"/>
      <c r="G13" s="36">
        <f t="shared" si="5"/>
        <v>4.007754239999997</v>
      </c>
      <c r="H13" s="36">
        <f t="shared" si="0"/>
        <v>16.062094048237952</v>
      </c>
      <c r="I13" s="36">
        <f t="shared" si="1"/>
        <v>4.007754239999997</v>
      </c>
      <c r="J13" s="36">
        <f t="shared" si="2"/>
        <v>1.9550020682926814E-2</v>
      </c>
    </row>
    <row r="14" spans="1:15" x14ac:dyDescent="0.3">
      <c r="A14" s="33">
        <v>13</v>
      </c>
      <c r="B14" s="34">
        <v>241</v>
      </c>
      <c r="C14" s="35">
        <f t="shared" si="3"/>
        <v>217.95720847360002</v>
      </c>
      <c r="D14" s="35">
        <f t="shared" si="4"/>
        <v>202.59534745600001</v>
      </c>
      <c r="E14" s="34"/>
      <c r="F14" s="34"/>
      <c r="G14" s="36">
        <f t="shared" si="5"/>
        <v>38.404652543999987</v>
      </c>
      <c r="H14" s="36">
        <f t="shared" si="0"/>
        <v>1474.9173370253648</v>
      </c>
      <c r="I14" s="36">
        <f t="shared" si="1"/>
        <v>38.404652543999987</v>
      </c>
      <c r="J14" s="36">
        <f t="shared" si="2"/>
        <v>0.15935540474688792</v>
      </c>
    </row>
    <row r="15" spans="1:15" x14ac:dyDescent="0.3">
      <c r="A15" s="33">
        <v>14</v>
      </c>
      <c r="B15" s="34">
        <v>193</v>
      </c>
      <c r="C15" s="35">
        <f t="shared" si="3"/>
        <v>207.97432508416</v>
      </c>
      <c r="D15" s="35">
        <f t="shared" si="4"/>
        <v>217.95720847360002</v>
      </c>
      <c r="E15" s="34"/>
      <c r="F15" s="34"/>
      <c r="G15" s="36">
        <f t="shared" si="5"/>
        <v>-24.957208473600019</v>
      </c>
      <c r="H15" s="36">
        <f t="shared" si="0"/>
        <v>622.86225479473262</v>
      </c>
      <c r="I15" s="36">
        <f t="shared" si="1"/>
        <v>24.957208473600019</v>
      </c>
      <c r="J15" s="36">
        <f t="shared" si="2"/>
        <v>0.12931196100310891</v>
      </c>
    </row>
    <row r="16" spans="1:15" x14ac:dyDescent="0.3">
      <c r="A16" s="33">
        <v>15</v>
      </c>
      <c r="B16" s="34">
        <v>284</v>
      </c>
      <c r="C16" s="35">
        <f t="shared" si="3"/>
        <v>238.38459505049599</v>
      </c>
      <c r="D16" s="35">
        <f t="shared" si="4"/>
        <v>207.97432508416</v>
      </c>
      <c r="E16" s="34"/>
      <c r="F16" s="34"/>
      <c r="G16" s="36">
        <f t="shared" si="5"/>
        <v>76.02567491584</v>
      </c>
      <c r="H16" s="36">
        <f t="shared" si="0"/>
        <v>5779.9032464089833</v>
      </c>
      <c r="I16" s="36">
        <f t="shared" si="1"/>
        <v>76.02567491584</v>
      </c>
      <c r="J16" s="36">
        <f t="shared" si="2"/>
        <v>0.26769603843605633</v>
      </c>
    </row>
    <row r="17" spans="1:10" x14ac:dyDescent="0.3">
      <c r="A17" s="33">
        <v>16</v>
      </c>
      <c r="B17" s="34">
        <v>229</v>
      </c>
      <c r="C17" s="35">
        <f t="shared" si="3"/>
        <v>234.63075703029762</v>
      </c>
      <c r="D17" s="35">
        <f t="shared" si="4"/>
        <v>238.38459505049599</v>
      </c>
      <c r="E17" s="34"/>
      <c r="F17" s="34"/>
      <c r="G17" s="36">
        <f t="shared" si="5"/>
        <v>-9.3845950504959887</v>
      </c>
      <c r="H17" s="36">
        <f t="shared" si="0"/>
        <v>88.07062426179381</v>
      </c>
      <c r="I17" s="36">
        <f t="shared" si="1"/>
        <v>9.3845950504959887</v>
      </c>
      <c r="J17" s="36">
        <f t="shared" si="2"/>
        <v>4.0980764412646239E-2</v>
      </c>
    </row>
    <row r="18" spans="1:10" x14ac:dyDescent="0.3">
      <c r="A18" s="33">
        <v>17</v>
      </c>
      <c r="B18" s="34">
        <v>261</v>
      </c>
      <c r="C18" s="35">
        <f t="shared" si="3"/>
        <v>245.17845421817856</v>
      </c>
      <c r="D18" s="35">
        <f t="shared" si="4"/>
        <v>234.63075703029762</v>
      </c>
      <c r="E18" s="34"/>
      <c r="F18" s="34"/>
      <c r="G18" s="36">
        <f t="shared" si="5"/>
        <v>26.369242969702384</v>
      </c>
      <c r="H18" s="36">
        <f t="shared" si="0"/>
        <v>695.33697479519856</v>
      </c>
      <c r="I18" s="36">
        <f t="shared" si="1"/>
        <v>26.369242969702384</v>
      </c>
      <c r="J18" s="36">
        <f t="shared" si="2"/>
        <v>0.10103158225939611</v>
      </c>
    </row>
    <row r="19" spans="1:10" x14ac:dyDescent="0.3">
      <c r="A19" s="33">
        <v>18</v>
      </c>
      <c r="B19" s="34">
        <v>230</v>
      </c>
      <c r="C19" s="35">
        <f t="shared" si="3"/>
        <v>239.10707253090712</v>
      </c>
      <c r="D19" s="35">
        <f t="shared" si="4"/>
        <v>245.17845421817856</v>
      </c>
      <c r="E19" s="34"/>
      <c r="F19" s="34"/>
      <c r="G19" s="36">
        <f t="shared" si="5"/>
        <v>-15.178454218178558</v>
      </c>
      <c r="H19" s="36">
        <f t="shared" si="0"/>
        <v>230.38547245334246</v>
      </c>
      <c r="I19" s="36">
        <f t="shared" si="1"/>
        <v>15.178454218178558</v>
      </c>
      <c r="J19" s="36">
        <f t="shared" si="2"/>
        <v>6.5993279209471997E-2</v>
      </c>
    </row>
    <row r="20" spans="1:10" x14ac:dyDescent="0.3">
      <c r="A20" s="33">
        <v>19</v>
      </c>
      <c r="B20" s="34">
        <v>247</v>
      </c>
      <c r="C20" s="35">
        <f t="shared" si="3"/>
        <v>242.26424351854428</v>
      </c>
      <c r="D20" s="35">
        <f t="shared" si="4"/>
        <v>239.10707253090712</v>
      </c>
      <c r="E20" s="34"/>
      <c r="F20" s="34"/>
      <c r="G20" s="36">
        <f t="shared" si="5"/>
        <v>7.8929274690928821</v>
      </c>
      <c r="H20" s="36">
        <f t="shared" si="0"/>
        <v>62.298304032360967</v>
      </c>
      <c r="I20" s="36">
        <f t="shared" si="1"/>
        <v>7.8929274690928821</v>
      </c>
      <c r="J20" s="36">
        <f t="shared" si="2"/>
        <v>3.1955171939647295E-2</v>
      </c>
    </row>
    <row r="21" spans="1:10" x14ac:dyDescent="0.3">
      <c r="A21" s="33">
        <v>20</v>
      </c>
      <c r="B21" s="34">
        <v>303</v>
      </c>
      <c r="C21" s="35">
        <f t="shared" si="3"/>
        <v>266.55854611112659</v>
      </c>
      <c r="D21" s="35">
        <f t="shared" si="4"/>
        <v>242.26424351854428</v>
      </c>
      <c r="E21" s="34"/>
      <c r="F21" s="34"/>
      <c r="G21" s="36">
        <f t="shared" si="5"/>
        <v>60.735756481455724</v>
      </c>
      <c r="H21" s="36">
        <f t="shared" si="0"/>
        <v>3688.8321153746911</v>
      </c>
      <c r="I21" s="36">
        <f t="shared" si="1"/>
        <v>60.735756481455724</v>
      </c>
      <c r="J21" s="36">
        <f t="shared" si="2"/>
        <v>0.20044804119292317</v>
      </c>
    </row>
    <row r="22" spans="1:10" x14ac:dyDescent="0.3">
      <c r="A22" s="33">
        <v>21</v>
      </c>
      <c r="B22" s="34">
        <v>207</v>
      </c>
      <c r="C22" s="35">
        <f t="shared" si="3"/>
        <v>242.73512766667596</v>
      </c>
      <c r="D22" s="35">
        <f t="shared" si="4"/>
        <v>266.55854611112659</v>
      </c>
      <c r="E22" s="34"/>
      <c r="F22" s="34"/>
      <c r="G22" s="36">
        <f t="shared" si="5"/>
        <v>-59.558546111126589</v>
      </c>
      <c r="H22" s="36">
        <f t="shared" si="0"/>
        <v>3547.2204148711921</v>
      </c>
      <c r="I22" s="36">
        <f t="shared" si="1"/>
        <v>59.558546111126589</v>
      </c>
      <c r="J22" s="36">
        <f t="shared" si="2"/>
        <v>0.28772244498128785</v>
      </c>
    </row>
    <row r="23" spans="1:10" x14ac:dyDescent="0.3">
      <c r="A23" s="33">
        <v>22</v>
      </c>
      <c r="B23" s="34">
        <v>296</v>
      </c>
      <c r="C23" s="35">
        <f t="shared" si="3"/>
        <v>264.04107660000557</v>
      </c>
      <c r="D23" s="35">
        <f t="shared" si="4"/>
        <v>242.73512766667596</v>
      </c>
      <c r="E23" s="34"/>
      <c r="F23" s="34"/>
      <c r="G23" s="36">
        <f t="shared" si="5"/>
        <v>53.264872333324035</v>
      </c>
      <c r="H23" s="36">
        <f t="shared" si="0"/>
        <v>2837.1466246853083</v>
      </c>
      <c r="I23" s="36">
        <f t="shared" si="1"/>
        <v>53.264872333324035</v>
      </c>
      <c r="J23" s="36">
        <f t="shared" si="2"/>
        <v>0.17994889301798661</v>
      </c>
    </row>
    <row r="24" spans="1:10" x14ac:dyDescent="0.3">
      <c r="A24" s="33">
        <v>23</v>
      </c>
      <c r="B24" s="34">
        <v>258</v>
      </c>
      <c r="C24" s="35">
        <f t="shared" si="3"/>
        <v>261.62464596000336</v>
      </c>
      <c r="D24" s="35">
        <f t="shared" si="4"/>
        <v>264.04107660000557</v>
      </c>
      <c r="E24" s="34"/>
      <c r="F24" s="34"/>
      <c r="G24" s="36">
        <f t="shared" si="5"/>
        <v>-6.0410766000055673</v>
      </c>
      <c r="H24" s="36">
        <f t="shared" si="0"/>
        <v>36.494606487134824</v>
      </c>
      <c r="I24" s="36">
        <f t="shared" si="1"/>
        <v>6.0410766000055673</v>
      </c>
      <c r="J24" s="36">
        <f t="shared" si="2"/>
        <v>2.3415025581416928E-2</v>
      </c>
    </row>
    <row r="25" spans="1:10" x14ac:dyDescent="0.3">
      <c r="A25" s="33">
        <v>24</v>
      </c>
      <c r="B25" s="34">
        <v>248</v>
      </c>
      <c r="C25" s="35">
        <f t="shared" si="3"/>
        <v>256.17478757600202</v>
      </c>
      <c r="D25" s="35">
        <f t="shared" si="4"/>
        <v>261.62464596000336</v>
      </c>
      <c r="E25" s="34"/>
      <c r="F25" s="34"/>
      <c r="G25" s="36">
        <f t="shared" si="5"/>
        <v>-13.624645960003363</v>
      </c>
      <c r="H25" s="36">
        <f t="shared" si="0"/>
        <v>185.63097753543596</v>
      </c>
      <c r="I25" s="36">
        <f t="shared" si="1"/>
        <v>13.624645960003363</v>
      </c>
      <c r="J25" s="36">
        <f t="shared" si="2"/>
        <v>5.4938088548400661E-2</v>
      </c>
    </row>
    <row r="26" spans="1:10" x14ac:dyDescent="0.3">
      <c r="A26" s="33">
        <v>25</v>
      </c>
      <c r="B26" s="34">
        <v>252</v>
      </c>
      <c r="C26" s="35">
        <f t="shared" si="3"/>
        <v>254.50487254560122</v>
      </c>
      <c r="D26" s="35">
        <f t="shared" si="4"/>
        <v>256.17478757600202</v>
      </c>
      <c r="E26" s="34"/>
      <c r="F26" s="34"/>
      <c r="G26" s="36">
        <f t="shared" si="5"/>
        <v>-4.1747875760020179</v>
      </c>
      <c r="H26" s="36">
        <f t="shared" si="0"/>
        <v>17.428851304740803</v>
      </c>
      <c r="I26" s="36">
        <f t="shared" si="1"/>
        <v>4.1747875760020179</v>
      </c>
      <c r="J26" s="36">
        <f t="shared" si="2"/>
        <v>1.6566617365087372E-2</v>
      </c>
    </row>
    <row r="27" spans="1:10" x14ac:dyDescent="0.3">
      <c r="A27" s="33">
        <v>26</v>
      </c>
      <c r="B27" s="34">
        <v>250</v>
      </c>
      <c r="C27" s="35">
        <f t="shared" si="3"/>
        <v>252.70292352736072</v>
      </c>
      <c r="D27" s="35">
        <f t="shared" si="4"/>
        <v>254.50487254560122</v>
      </c>
      <c r="E27" s="34"/>
      <c r="F27" s="34"/>
      <c r="G27" s="36">
        <f t="shared" si="5"/>
        <v>-4.5048725456012164</v>
      </c>
      <c r="H27" s="36">
        <f t="shared" si="0"/>
        <v>20.293876652111585</v>
      </c>
      <c r="I27" s="36">
        <f t="shared" si="1"/>
        <v>4.5048725456012164</v>
      </c>
      <c r="J27" s="36">
        <f t="shared" si="2"/>
        <v>1.8019490182404865E-2</v>
      </c>
    </row>
    <row r="28" spans="1:10" x14ac:dyDescent="0.3">
      <c r="A28" s="33">
        <v>27</v>
      </c>
      <c r="B28" s="34">
        <v>250</v>
      </c>
      <c r="C28" s="35">
        <f t="shared" si="3"/>
        <v>251.62175411641644</v>
      </c>
      <c r="D28" s="35">
        <f t="shared" si="4"/>
        <v>252.70292352736072</v>
      </c>
      <c r="E28" s="34"/>
      <c r="F28" s="34"/>
      <c r="G28" s="36">
        <f t="shared" si="5"/>
        <v>-2.7029235273607242</v>
      </c>
      <c r="H28" s="36">
        <f t="shared" si="0"/>
        <v>7.3057955947601396</v>
      </c>
      <c r="I28" s="36">
        <f t="shared" si="1"/>
        <v>2.7029235273607242</v>
      </c>
      <c r="J28" s="36">
        <f t="shared" si="2"/>
        <v>1.0811694109442896E-2</v>
      </c>
    </row>
    <row r="29" spans="1:10" x14ac:dyDescent="0.3">
      <c r="A29" s="33">
        <v>28</v>
      </c>
      <c r="B29" s="34">
        <v>225</v>
      </c>
      <c r="C29" s="35">
        <f t="shared" si="3"/>
        <v>240.97305246984985</v>
      </c>
      <c r="D29" s="35">
        <f t="shared" si="4"/>
        <v>251.62175411641644</v>
      </c>
      <c r="E29" s="34"/>
      <c r="F29" s="34"/>
      <c r="G29" s="36">
        <f t="shared" si="5"/>
        <v>-26.62175411641644</v>
      </c>
      <c r="H29" s="36">
        <f t="shared" si="0"/>
        <v>708.7177922349357</v>
      </c>
      <c r="I29" s="36">
        <f t="shared" si="1"/>
        <v>26.62175411641644</v>
      </c>
      <c r="J29" s="36">
        <f t="shared" si="2"/>
        <v>0.11831890718407306</v>
      </c>
    </row>
    <row r="30" spans="1:10" x14ac:dyDescent="0.3">
      <c r="A30" s="33">
        <v>29</v>
      </c>
      <c r="B30" s="34">
        <v>186</v>
      </c>
      <c r="C30" s="35">
        <f t="shared" si="3"/>
        <v>218.9838314819099</v>
      </c>
      <c r="D30" s="35">
        <f t="shared" si="4"/>
        <v>240.97305246984985</v>
      </c>
      <c r="E30" s="34"/>
      <c r="F30" s="34"/>
      <c r="G30" s="36">
        <f t="shared" si="5"/>
        <v>-54.973052469849847</v>
      </c>
      <c r="H30" s="36">
        <f t="shared" si="0"/>
        <v>3022.0364978528642</v>
      </c>
      <c r="I30" s="36">
        <f t="shared" si="1"/>
        <v>54.973052469849847</v>
      </c>
      <c r="J30" s="36">
        <f t="shared" si="2"/>
        <v>0.29555404553682713</v>
      </c>
    </row>
    <row r="31" spans="1:10" x14ac:dyDescent="0.3">
      <c r="A31" s="33">
        <v>30</v>
      </c>
      <c r="B31" s="34">
        <v>202</v>
      </c>
      <c r="C31" s="35">
        <f t="shared" si="3"/>
        <v>212.19029888914594</v>
      </c>
      <c r="D31" s="35">
        <f t="shared" si="4"/>
        <v>218.9838314819099</v>
      </c>
      <c r="E31" s="34"/>
      <c r="F31" s="34"/>
      <c r="G31" s="36">
        <f t="shared" si="5"/>
        <v>-16.983831481909903</v>
      </c>
      <c r="H31" s="36">
        <f t="shared" si="0"/>
        <v>288.4505318059139</v>
      </c>
      <c r="I31" s="36">
        <f t="shared" si="1"/>
        <v>16.983831481909903</v>
      </c>
      <c r="J31" s="36">
        <f t="shared" si="2"/>
        <v>8.4078373672821297E-2</v>
      </c>
    </row>
    <row r="32" spans="1:10" hidden="1" x14ac:dyDescent="0.3">
      <c r="A32" s="33">
        <v>31</v>
      </c>
      <c r="B32" s="34">
        <v>259</v>
      </c>
      <c r="C32" s="35">
        <f t="shared" si="3"/>
        <v>230.91417933348757</v>
      </c>
      <c r="D32" s="35">
        <f t="shared" si="4"/>
        <v>212.19029888914594</v>
      </c>
      <c r="E32" s="34"/>
      <c r="F32" s="34"/>
      <c r="G32" s="36">
        <f t="shared" si="5"/>
        <v>46.809701110854064</v>
      </c>
      <c r="H32" s="36">
        <f t="shared" si="0"/>
        <v>2191.1481180874921</v>
      </c>
      <c r="I32" s="36">
        <f t="shared" si="1"/>
        <v>46.809701110854064</v>
      </c>
      <c r="J32" s="36">
        <f t="shared" si="2"/>
        <v>0.18073243672144426</v>
      </c>
    </row>
    <row r="33" spans="1:10" hidden="1" x14ac:dyDescent="0.3">
      <c r="A33" s="33">
        <v>32</v>
      </c>
      <c r="B33" s="34">
        <v>208</v>
      </c>
      <c r="C33" s="35">
        <f t="shared" si="3"/>
        <v>221.74850760009252</v>
      </c>
      <c r="D33" s="35">
        <f t="shared" si="4"/>
        <v>230.91417933348757</v>
      </c>
      <c r="E33" s="34"/>
      <c r="F33" s="34"/>
      <c r="G33" s="36">
        <f t="shared" si="5"/>
        <v>-22.914179333487567</v>
      </c>
      <c r="H33" s="36">
        <f t="shared" si="0"/>
        <v>525.05961452722875</v>
      </c>
      <c r="I33" s="36">
        <f t="shared" si="1"/>
        <v>22.914179333487567</v>
      </c>
      <c r="J33" s="36">
        <f t="shared" si="2"/>
        <v>0.11016432371869023</v>
      </c>
    </row>
    <row r="34" spans="1:10" hidden="1" x14ac:dyDescent="0.3">
      <c r="A34" s="33">
        <v>33</v>
      </c>
      <c r="B34" s="34">
        <v>139</v>
      </c>
      <c r="C34" s="35">
        <f t="shared" si="3"/>
        <v>188.64910456005549</v>
      </c>
      <c r="D34" s="35">
        <f t="shared" si="4"/>
        <v>221.74850760009252</v>
      </c>
      <c r="E34" s="34"/>
      <c r="F34" s="34"/>
      <c r="G34" s="36">
        <f t="shared" si="5"/>
        <v>-82.748507600092523</v>
      </c>
      <c r="H34" s="36">
        <f t="shared" si="0"/>
        <v>6847.3155100425702</v>
      </c>
      <c r="I34" s="36">
        <f t="shared" si="1"/>
        <v>82.748507600092523</v>
      </c>
      <c r="J34" s="36">
        <f t="shared" si="2"/>
        <v>0.59531300431721235</v>
      </c>
    </row>
    <row r="35" spans="1:10" hidden="1" x14ac:dyDescent="0.3">
      <c r="A35" s="33">
        <v>34</v>
      </c>
      <c r="B35" s="34">
        <v>185</v>
      </c>
      <c r="C35" s="35">
        <f t="shared" si="3"/>
        <v>187.18946273603331</v>
      </c>
      <c r="D35" s="35">
        <f t="shared" si="4"/>
        <v>188.64910456005549</v>
      </c>
      <c r="E35" s="34"/>
      <c r="F35" s="34"/>
      <c r="G35" s="36">
        <f t="shared" si="5"/>
        <v>-3.6491045600554912</v>
      </c>
      <c r="H35" s="36">
        <f t="shared" si="0"/>
        <v>13.315964090217781</v>
      </c>
      <c r="I35" s="36">
        <f t="shared" si="1"/>
        <v>3.6491045600554912</v>
      </c>
      <c r="J35" s="36">
        <f t="shared" si="2"/>
        <v>1.9724889513813466E-2</v>
      </c>
    </row>
    <row r="36" spans="1:10" hidden="1" x14ac:dyDescent="0.3">
      <c r="A36" s="33">
        <v>35</v>
      </c>
      <c r="B36" s="34">
        <v>186</v>
      </c>
      <c r="C36" s="35">
        <f t="shared" si="3"/>
        <v>186.71367764162</v>
      </c>
      <c r="D36" s="35">
        <f t="shared" si="4"/>
        <v>187.18946273603331</v>
      </c>
      <c r="E36" s="34"/>
      <c r="F36" s="34"/>
      <c r="G36" s="36">
        <f t="shared" si="5"/>
        <v>-1.1894627360333061</v>
      </c>
      <c r="H36" s="36">
        <f t="shared" si="0"/>
        <v>1.4148216004118384</v>
      </c>
      <c r="I36" s="36">
        <f t="shared" si="1"/>
        <v>1.1894627360333061</v>
      </c>
      <c r="J36" s="36">
        <f t="shared" si="2"/>
        <v>6.3949609464156246E-3</v>
      </c>
    </row>
    <row r="37" spans="1:10" hidden="1" x14ac:dyDescent="0.3">
      <c r="A37" s="33">
        <v>36</v>
      </c>
      <c r="B37" s="34">
        <v>192</v>
      </c>
      <c r="C37" s="35">
        <f t="shared" si="3"/>
        <v>188.82820658497201</v>
      </c>
      <c r="D37" s="35">
        <f t="shared" si="4"/>
        <v>186.71367764162</v>
      </c>
      <c r="E37" s="34"/>
      <c r="F37" s="34"/>
      <c r="G37" s="36">
        <f t="shared" si="5"/>
        <v>5.286322358380005</v>
      </c>
      <c r="H37" s="36">
        <f t="shared" si="0"/>
        <v>27.945204076708336</v>
      </c>
      <c r="I37" s="36">
        <f t="shared" si="1"/>
        <v>5.286322358380005</v>
      </c>
      <c r="J37" s="36">
        <f t="shared" si="2"/>
        <v>2.7532928949895858E-2</v>
      </c>
    </row>
    <row r="38" spans="1:10" hidden="1" x14ac:dyDescent="0.3">
      <c r="A38" s="33">
        <v>37</v>
      </c>
      <c r="B38" s="34">
        <v>173</v>
      </c>
      <c r="C38" s="35">
        <f t="shared" si="3"/>
        <v>182.49692395098322</v>
      </c>
      <c r="D38" s="35">
        <f t="shared" si="4"/>
        <v>188.82820658497201</v>
      </c>
      <c r="E38" s="34"/>
      <c r="F38" s="34"/>
      <c r="G38" s="36">
        <f t="shared" si="5"/>
        <v>-15.828206584972008</v>
      </c>
      <c r="H38" s="36">
        <f t="shared" si="0"/>
        <v>250.53212369655125</v>
      </c>
      <c r="I38" s="36">
        <f t="shared" si="1"/>
        <v>15.828206584972008</v>
      </c>
      <c r="J38" s="36">
        <f t="shared" si="2"/>
        <v>9.1492523612554957E-2</v>
      </c>
    </row>
    <row r="39" spans="1:10" hidden="1" x14ac:dyDescent="0.3">
      <c r="A39" s="33">
        <v>38</v>
      </c>
      <c r="B39" s="34">
        <v>211</v>
      </c>
      <c r="C39" s="35">
        <f t="shared" si="3"/>
        <v>193.89815437058994</v>
      </c>
      <c r="D39" s="35">
        <f t="shared" si="4"/>
        <v>182.49692395098322</v>
      </c>
      <c r="E39" s="34"/>
      <c r="F39" s="34"/>
      <c r="G39" s="36">
        <f t="shared" si="5"/>
        <v>28.503076049016784</v>
      </c>
      <c r="H39" s="36">
        <f t="shared" si="0"/>
        <v>812.42534425603424</v>
      </c>
      <c r="I39" s="36">
        <f t="shared" si="1"/>
        <v>28.503076049016784</v>
      </c>
      <c r="J39" s="36">
        <f t="shared" si="2"/>
        <v>0.13508566847875253</v>
      </c>
    </row>
    <row r="40" spans="1:10" hidden="1" x14ac:dyDescent="0.3">
      <c r="A40" s="33">
        <v>39</v>
      </c>
      <c r="B40" s="34">
        <v>164</v>
      </c>
      <c r="C40" s="35">
        <f t="shared" si="3"/>
        <v>181.93889262235396</v>
      </c>
      <c r="D40" s="35">
        <f t="shared" si="4"/>
        <v>193.89815437058994</v>
      </c>
      <c r="E40" s="34"/>
      <c r="F40" s="34"/>
      <c r="G40" s="36">
        <f t="shared" si="5"/>
        <v>-29.898154370589936</v>
      </c>
      <c r="H40" s="36">
        <f t="shared" si="0"/>
        <v>893.89963476762603</v>
      </c>
      <c r="I40" s="36">
        <f t="shared" si="1"/>
        <v>29.898154370589936</v>
      </c>
      <c r="J40" s="36">
        <f t="shared" si="2"/>
        <v>0.18230581933286547</v>
      </c>
    </row>
    <row r="41" spans="1:10" hidden="1" x14ac:dyDescent="0.3">
      <c r="A41" s="33">
        <v>40</v>
      </c>
      <c r="B41" s="34">
        <v>242</v>
      </c>
      <c r="C41" s="35">
        <f t="shared" si="3"/>
        <v>205.96333557341239</v>
      </c>
      <c r="D41" s="35">
        <f t="shared" si="4"/>
        <v>181.93889262235396</v>
      </c>
      <c r="E41" s="34"/>
      <c r="F41" s="34"/>
      <c r="G41" s="36">
        <f t="shared" si="5"/>
        <v>60.061107377646039</v>
      </c>
      <c r="H41" s="36">
        <f t="shared" si="0"/>
        <v>3607.3366194291275</v>
      </c>
      <c r="I41" s="36">
        <f t="shared" si="1"/>
        <v>60.061107377646039</v>
      </c>
      <c r="J41" s="36">
        <f t="shared" si="2"/>
        <v>0.24818639412250429</v>
      </c>
    </row>
    <row r="42" spans="1:10" hidden="1" x14ac:dyDescent="0.3">
      <c r="A42" s="33">
        <v>41</v>
      </c>
      <c r="B42" s="34">
        <v>207</v>
      </c>
      <c r="C42" s="35">
        <f t="shared" si="3"/>
        <v>206.37800134404745</v>
      </c>
      <c r="D42" s="35">
        <f t="shared" si="4"/>
        <v>205.96333557341239</v>
      </c>
      <c r="E42" s="34"/>
      <c r="F42" s="34"/>
      <c r="G42" s="36">
        <f t="shared" si="5"/>
        <v>1.0366644265876062</v>
      </c>
      <c r="H42" s="36">
        <f t="shared" si="0"/>
        <v>1.0746731333522104</v>
      </c>
      <c r="I42" s="36">
        <f t="shared" si="1"/>
        <v>1.0366644265876062</v>
      </c>
      <c r="J42" s="36">
        <f t="shared" si="2"/>
        <v>5.0080407081526867E-3</v>
      </c>
    </row>
    <row r="43" spans="1:10" hidden="1" x14ac:dyDescent="0.3">
      <c r="A43" s="33">
        <v>42</v>
      </c>
      <c r="B43" s="34">
        <v>202</v>
      </c>
      <c r="C43" s="35">
        <f t="shared" si="3"/>
        <v>204.62680080642849</v>
      </c>
      <c r="D43" s="35">
        <f t="shared" si="4"/>
        <v>206.37800134404745</v>
      </c>
      <c r="E43" s="34"/>
      <c r="F43" s="34"/>
      <c r="G43" s="36">
        <f t="shared" si="5"/>
        <v>-4.3780013440474477</v>
      </c>
      <c r="H43" s="36">
        <f t="shared" si="0"/>
        <v>19.166895768481258</v>
      </c>
      <c r="I43" s="36">
        <f t="shared" si="1"/>
        <v>4.3780013440474477</v>
      </c>
      <c r="J43" s="36">
        <f t="shared" si="2"/>
        <v>2.1673273980432908E-2</v>
      </c>
    </row>
    <row r="44" spans="1:10" hidden="1" x14ac:dyDescent="0.3">
      <c r="A44" s="33">
        <v>43</v>
      </c>
      <c r="B44" s="34">
        <v>197</v>
      </c>
      <c r="C44" s="35">
        <f t="shared" si="3"/>
        <v>201.57608048385708</v>
      </c>
      <c r="D44" s="35">
        <f t="shared" si="4"/>
        <v>204.62680080642849</v>
      </c>
      <c r="E44" s="34"/>
      <c r="F44" s="34"/>
      <c r="G44" s="36">
        <f t="shared" si="5"/>
        <v>-7.6268008064284913</v>
      </c>
      <c r="H44" s="36">
        <f t="shared" si="0"/>
        <v>58.168090540938287</v>
      </c>
      <c r="I44" s="36">
        <f t="shared" si="1"/>
        <v>7.6268008064284913</v>
      </c>
      <c r="J44" s="36">
        <f t="shared" si="2"/>
        <v>3.871472490572838E-2</v>
      </c>
    </row>
    <row r="45" spans="1:10" hidden="1" x14ac:dyDescent="0.3">
      <c r="A45" s="33">
        <v>44</v>
      </c>
      <c r="B45" s="34">
        <v>248</v>
      </c>
      <c r="C45" s="35">
        <f t="shared" si="3"/>
        <v>220.14564829031423</v>
      </c>
      <c r="D45" s="35">
        <f t="shared" si="4"/>
        <v>201.57608048385708</v>
      </c>
      <c r="E45" s="34"/>
      <c r="F45" s="34"/>
      <c r="G45" s="36">
        <f t="shared" si="5"/>
        <v>46.423919516142917</v>
      </c>
      <c r="H45" s="36">
        <f t="shared" si="0"/>
        <v>2155.180303241315</v>
      </c>
      <c r="I45" s="36">
        <f t="shared" si="1"/>
        <v>46.423919516142917</v>
      </c>
      <c r="J45" s="36">
        <f t="shared" si="2"/>
        <v>0.18719322385541498</v>
      </c>
    </row>
    <row r="46" spans="1:10" hidden="1" x14ac:dyDescent="0.3">
      <c r="A46" s="33">
        <v>45</v>
      </c>
      <c r="B46" s="34">
        <v>229</v>
      </c>
      <c r="C46" s="35">
        <f t="shared" si="3"/>
        <v>223.68738897418854</v>
      </c>
      <c r="D46" s="35">
        <f t="shared" si="4"/>
        <v>220.14564829031423</v>
      </c>
      <c r="E46" s="34"/>
      <c r="F46" s="34"/>
      <c r="G46" s="36">
        <f t="shared" si="5"/>
        <v>8.8543517096857727</v>
      </c>
      <c r="H46" s="36">
        <f t="shared" si="0"/>
        <v>78.399544198815363</v>
      </c>
      <c r="I46" s="36">
        <f t="shared" si="1"/>
        <v>8.8543517096857727</v>
      </c>
      <c r="J46" s="36">
        <f t="shared" si="2"/>
        <v>3.8665291308671496E-2</v>
      </c>
    </row>
    <row r="47" spans="1:10" hidden="1" x14ac:dyDescent="0.3">
      <c r="A47" s="33">
        <v>46</v>
      </c>
      <c r="B47" s="34">
        <v>221</v>
      </c>
      <c r="C47" s="35">
        <f t="shared" si="3"/>
        <v>222.61243338451311</v>
      </c>
      <c r="D47" s="35">
        <f t="shared" si="4"/>
        <v>223.68738897418854</v>
      </c>
      <c r="E47" s="34"/>
      <c r="F47" s="34"/>
      <c r="G47" s="36">
        <f t="shared" si="5"/>
        <v>-2.6873889741885364</v>
      </c>
      <c r="H47" s="36">
        <f t="shared" si="0"/>
        <v>7.2220594985901139</v>
      </c>
      <c r="I47" s="36">
        <f t="shared" si="1"/>
        <v>2.6873889741885364</v>
      </c>
      <c r="J47" s="36">
        <f t="shared" si="2"/>
        <v>1.2160131104925503E-2</v>
      </c>
    </row>
    <row r="48" spans="1:10" hidden="1" x14ac:dyDescent="0.3">
      <c r="A48" s="33">
        <v>47</v>
      </c>
      <c r="B48" s="34">
        <v>247</v>
      </c>
      <c r="C48" s="35">
        <f t="shared" si="3"/>
        <v>232.36746003070786</v>
      </c>
      <c r="D48" s="35">
        <f t="shared" si="4"/>
        <v>222.61243338451311</v>
      </c>
      <c r="E48" s="34"/>
      <c r="F48" s="34"/>
      <c r="G48" s="36">
        <f t="shared" si="5"/>
        <v>24.38756661548689</v>
      </c>
      <c r="H48" s="36">
        <f t="shared" si="0"/>
        <v>594.75340542481069</v>
      </c>
      <c r="I48" s="36">
        <f t="shared" si="1"/>
        <v>24.38756661548689</v>
      </c>
      <c r="J48" s="36">
        <f t="shared" si="2"/>
        <v>9.8735087512092673E-2</v>
      </c>
    </row>
    <row r="49" spans="1:10" hidden="1" x14ac:dyDescent="0.3">
      <c r="A49" s="33">
        <v>48</v>
      </c>
      <c r="B49" s="34">
        <v>299</v>
      </c>
      <c r="C49" s="35">
        <f t="shared" si="3"/>
        <v>259.02047601842474</v>
      </c>
      <c r="D49" s="35">
        <f t="shared" si="4"/>
        <v>232.36746003070786</v>
      </c>
      <c r="E49" s="34"/>
      <c r="F49" s="34"/>
      <c r="G49" s="36">
        <f t="shared" si="5"/>
        <v>66.632539969292139</v>
      </c>
      <c r="H49" s="36">
        <f t="shared" si="0"/>
        <v>4439.8953827593141</v>
      </c>
      <c r="I49" s="36">
        <f t="shared" si="1"/>
        <v>66.632539969292139</v>
      </c>
      <c r="J49" s="36">
        <f t="shared" si="2"/>
        <v>0.2228513042451242</v>
      </c>
    </row>
    <row r="50" spans="1:10" hidden="1" x14ac:dyDescent="0.3">
      <c r="A50" s="33">
        <v>49</v>
      </c>
      <c r="B50" s="34">
        <v>254</v>
      </c>
      <c r="C50" s="35">
        <f t="shared" si="3"/>
        <v>257.01228561105484</v>
      </c>
      <c r="D50" s="35">
        <f t="shared" si="4"/>
        <v>259.02047601842474</v>
      </c>
      <c r="E50" s="34"/>
      <c r="F50" s="34"/>
      <c r="G50" s="36">
        <f t="shared" si="5"/>
        <v>-5.0204760184247448</v>
      </c>
      <c r="H50" s="36">
        <f t="shared" si="0"/>
        <v>25.20517945157798</v>
      </c>
      <c r="I50" s="36">
        <f t="shared" si="1"/>
        <v>5.0204760184247448</v>
      </c>
      <c r="J50" s="36">
        <f t="shared" si="2"/>
        <v>1.9765653615845452E-2</v>
      </c>
    </row>
    <row r="51" spans="1:10" hidden="1" x14ac:dyDescent="0.3">
      <c r="A51" s="33">
        <v>50</v>
      </c>
      <c r="B51" s="34">
        <v>263</v>
      </c>
      <c r="C51" s="35">
        <f t="shared" si="3"/>
        <v>259.4073713666329</v>
      </c>
      <c r="D51" s="35">
        <f t="shared" si="4"/>
        <v>257.01228561105484</v>
      </c>
      <c r="E51" s="34"/>
      <c r="F51" s="34"/>
      <c r="G51" s="36">
        <f t="shared" si="5"/>
        <v>5.9877143889451645</v>
      </c>
      <c r="H51" s="36">
        <f t="shared" si="0"/>
        <v>35.852723603580962</v>
      </c>
      <c r="I51" s="36">
        <f t="shared" si="1"/>
        <v>5.9877143889451645</v>
      </c>
      <c r="J51" s="36">
        <f t="shared" si="2"/>
        <v>2.2766974862909371E-2</v>
      </c>
    </row>
    <row r="52" spans="1:10" hidden="1" x14ac:dyDescent="0.3">
      <c r="A52" s="33">
        <v>51</v>
      </c>
      <c r="B52" s="34">
        <v>241</v>
      </c>
      <c r="C52" s="35">
        <f t="shared" si="3"/>
        <v>252.04442281997973</v>
      </c>
      <c r="D52" s="35">
        <f t="shared" si="4"/>
        <v>259.4073713666329</v>
      </c>
      <c r="E52" s="34"/>
      <c r="F52" s="34"/>
      <c r="G52" s="36">
        <f t="shared" si="5"/>
        <v>-18.407371366632901</v>
      </c>
      <c r="H52" s="36">
        <f t="shared" si="0"/>
        <v>338.83132062913683</v>
      </c>
      <c r="I52" s="36">
        <f t="shared" si="1"/>
        <v>18.407371366632901</v>
      </c>
      <c r="J52" s="36">
        <f t="shared" si="2"/>
        <v>7.6379134301381338E-2</v>
      </c>
    </row>
    <row r="53" spans="1:10" hidden="1" x14ac:dyDescent="0.3">
      <c r="A53" s="33">
        <v>52</v>
      </c>
      <c r="B53" s="34">
        <v>208</v>
      </c>
      <c r="C53" s="35">
        <f t="shared" si="3"/>
        <v>234.42665369198784</v>
      </c>
      <c r="D53" s="35">
        <f t="shared" si="4"/>
        <v>252.04442281997973</v>
      </c>
      <c r="E53" s="34"/>
      <c r="F53" s="34"/>
      <c r="G53" s="36">
        <f t="shared" si="5"/>
        <v>-44.044422819979729</v>
      </c>
      <c r="H53" s="36">
        <f t="shared" si="0"/>
        <v>1939.9111815451511</v>
      </c>
      <c r="I53" s="36">
        <f t="shared" si="1"/>
        <v>44.044422819979729</v>
      </c>
      <c r="J53" s="36">
        <f t="shared" si="2"/>
        <v>0.21175203278836408</v>
      </c>
    </row>
    <row r="54" spans="1:10" hidden="1" x14ac:dyDescent="0.3">
      <c r="A54" s="33">
        <v>53</v>
      </c>
      <c r="B54" s="34">
        <v>267</v>
      </c>
      <c r="C54" s="35">
        <f t="shared" si="3"/>
        <v>247.45599221519271</v>
      </c>
      <c r="D54" s="35">
        <f t="shared" si="4"/>
        <v>234.42665369198784</v>
      </c>
      <c r="E54" s="34"/>
      <c r="F54" s="34"/>
      <c r="G54" s="36">
        <f t="shared" si="5"/>
        <v>32.573346308012162</v>
      </c>
      <c r="H54" s="36">
        <f t="shared" si="0"/>
        <v>1061.0228897016896</v>
      </c>
      <c r="I54" s="36">
        <f t="shared" si="1"/>
        <v>32.573346308012162</v>
      </c>
      <c r="J54" s="36">
        <f t="shared" si="2"/>
        <v>0.12199755171540136</v>
      </c>
    </row>
    <row r="55" spans="1:10" hidden="1" x14ac:dyDescent="0.3">
      <c r="A55" s="33">
        <v>54</v>
      </c>
      <c r="B55" s="34">
        <v>198</v>
      </c>
      <c r="C55" s="35">
        <f t="shared" si="3"/>
        <v>227.67359532911564</v>
      </c>
      <c r="D55" s="35">
        <f t="shared" si="4"/>
        <v>247.45599221519271</v>
      </c>
      <c r="E55" s="34"/>
      <c r="F55" s="34"/>
      <c r="G55" s="36">
        <f t="shared" si="5"/>
        <v>-49.455992215192708</v>
      </c>
      <c r="H55" s="36">
        <f t="shared" si="0"/>
        <v>2445.8951659892018</v>
      </c>
      <c r="I55" s="36">
        <f t="shared" si="1"/>
        <v>49.455992215192708</v>
      </c>
      <c r="J55" s="36">
        <f t="shared" si="2"/>
        <v>0.24977773846056922</v>
      </c>
    </row>
    <row r="56" spans="1:10" hidden="1" x14ac:dyDescent="0.3">
      <c r="A56" s="33">
        <v>55</v>
      </c>
      <c r="B56" s="34">
        <v>220</v>
      </c>
      <c r="C56" s="35">
        <f t="shared" si="3"/>
        <v>224.60415719746939</v>
      </c>
      <c r="D56" s="35">
        <f t="shared" si="4"/>
        <v>227.67359532911564</v>
      </c>
      <c r="E56" s="34"/>
      <c r="F56" s="34"/>
      <c r="G56" s="36">
        <f t="shared" si="5"/>
        <v>-7.673595329115642</v>
      </c>
      <c r="H56" s="36">
        <f t="shared" si="0"/>
        <v>58.884065275025399</v>
      </c>
      <c r="I56" s="36">
        <f t="shared" si="1"/>
        <v>7.673595329115642</v>
      </c>
      <c r="J56" s="36">
        <f t="shared" si="2"/>
        <v>3.4879978768707465E-2</v>
      </c>
    </row>
    <row r="57" spans="1:10" hidden="1" x14ac:dyDescent="0.3">
      <c r="A57" s="33">
        <v>56</v>
      </c>
      <c r="B57" s="34">
        <v>242</v>
      </c>
      <c r="C57" s="35">
        <f t="shared" si="3"/>
        <v>231.56249431848164</v>
      </c>
      <c r="D57" s="35">
        <f t="shared" si="4"/>
        <v>224.60415719746939</v>
      </c>
      <c r="E57" s="34"/>
      <c r="F57" s="34"/>
      <c r="G57" s="36">
        <f t="shared" si="5"/>
        <v>17.395842802530609</v>
      </c>
      <c r="H57" s="36">
        <f t="shared" si="0"/>
        <v>302.61534681035602</v>
      </c>
      <c r="I57" s="36">
        <f t="shared" si="1"/>
        <v>17.395842802530609</v>
      </c>
      <c r="J57" s="36">
        <f t="shared" si="2"/>
        <v>7.1883647944341364E-2</v>
      </c>
    </row>
    <row r="58" spans="1:10" hidden="1" x14ac:dyDescent="0.3">
      <c r="A58" s="33">
        <v>57</v>
      </c>
      <c r="B58" s="34">
        <v>201</v>
      </c>
      <c r="C58" s="35">
        <f t="shared" si="3"/>
        <v>219.33749659108898</v>
      </c>
      <c r="D58" s="35">
        <f t="shared" si="4"/>
        <v>231.56249431848164</v>
      </c>
      <c r="E58" s="34"/>
      <c r="F58" s="34"/>
      <c r="G58" s="36">
        <f t="shared" si="5"/>
        <v>-30.56249431848164</v>
      </c>
      <c r="H58" s="36">
        <f t="shared" si="0"/>
        <v>934.06605896722249</v>
      </c>
      <c r="I58" s="36">
        <f t="shared" si="1"/>
        <v>30.56249431848164</v>
      </c>
      <c r="J58" s="36">
        <f t="shared" si="2"/>
        <v>0.15205221053970966</v>
      </c>
    </row>
    <row r="59" spans="1:10" hidden="1" x14ac:dyDescent="0.3">
      <c r="A59" s="33">
        <v>58</v>
      </c>
      <c r="B59" s="34">
        <v>230</v>
      </c>
      <c r="C59" s="35">
        <f t="shared" si="3"/>
        <v>223.60249795465339</v>
      </c>
      <c r="D59" s="35">
        <f t="shared" si="4"/>
        <v>219.33749659108898</v>
      </c>
      <c r="E59" s="34"/>
      <c r="F59" s="34"/>
      <c r="G59" s="36">
        <f t="shared" si="5"/>
        <v>10.662503408911022</v>
      </c>
      <c r="H59" s="36">
        <f t="shared" si="0"/>
        <v>113.68897894503915</v>
      </c>
      <c r="I59" s="36">
        <f t="shared" si="1"/>
        <v>10.662503408911022</v>
      </c>
      <c r="J59" s="36">
        <f t="shared" si="2"/>
        <v>4.6358710473526181E-2</v>
      </c>
    </row>
    <row r="60" spans="1:10" hidden="1" x14ac:dyDescent="0.3">
      <c r="A60" s="33">
        <v>59</v>
      </c>
      <c r="B60" s="34">
        <v>206</v>
      </c>
      <c r="C60" s="35">
        <f t="shared" si="3"/>
        <v>216.56149877279202</v>
      </c>
      <c r="D60" s="35">
        <f t="shared" si="4"/>
        <v>223.60249795465339</v>
      </c>
      <c r="E60" s="34"/>
      <c r="F60" s="34"/>
      <c r="G60" s="36">
        <f t="shared" si="5"/>
        <v>-17.602497954653387</v>
      </c>
      <c r="H60" s="36">
        <f t="shared" si="0"/>
        <v>309.84793424357667</v>
      </c>
      <c r="I60" s="36">
        <f t="shared" si="1"/>
        <v>17.602497954653387</v>
      </c>
      <c r="J60" s="36">
        <f t="shared" si="2"/>
        <v>8.5449019197346543E-2</v>
      </c>
    </row>
    <row r="61" spans="1:10" hidden="1" x14ac:dyDescent="0.3">
      <c r="A61" s="33">
        <v>60</v>
      </c>
      <c r="B61" s="34">
        <v>204</v>
      </c>
      <c r="C61" s="35">
        <f t="shared" si="3"/>
        <v>211.5368992636752</v>
      </c>
      <c r="D61" s="35">
        <f t="shared" si="4"/>
        <v>216.56149877279202</v>
      </c>
      <c r="E61" s="34"/>
      <c r="F61" s="34"/>
      <c r="G61" s="36">
        <f t="shared" si="5"/>
        <v>-12.561498772792021</v>
      </c>
      <c r="H61" s="36">
        <f t="shared" si="0"/>
        <v>157.79125141885544</v>
      </c>
      <c r="I61" s="36">
        <f t="shared" si="1"/>
        <v>12.561498772792021</v>
      </c>
      <c r="J61" s="36">
        <f t="shared" si="2"/>
        <v>6.1575974376431475E-2</v>
      </c>
    </row>
    <row r="62" spans="1:10" hidden="1" x14ac:dyDescent="0.3">
      <c r="A62" s="33">
        <v>61</v>
      </c>
      <c r="B62" s="34">
        <v>264</v>
      </c>
      <c r="C62" s="35">
        <f t="shared" si="3"/>
        <v>232.52213955820514</v>
      </c>
      <c r="D62" s="35">
        <f t="shared" si="4"/>
        <v>211.5368992636752</v>
      </c>
      <c r="E62" s="34"/>
      <c r="F62" s="34"/>
      <c r="G62" s="36">
        <f t="shared" si="5"/>
        <v>52.463100736324805</v>
      </c>
      <c r="H62" s="36">
        <f t="shared" si="0"/>
        <v>2752.3769388697642</v>
      </c>
      <c r="I62" s="36">
        <f t="shared" si="1"/>
        <v>52.463100736324805</v>
      </c>
      <c r="J62" s="36">
        <f t="shared" si="2"/>
        <v>0.19872386642547274</v>
      </c>
    </row>
    <row r="63" spans="1:10" hidden="1" x14ac:dyDescent="0.3">
      <c r="A63" s="33">
        <v>62</v>
      </c>
      <c r="B63" s="34">
        <v>240</v>
      </c>
      <c r="C63" s="35">
        <f t="shared" si="3"/>
        <v>235.51328373492308</v>
      </c>
      <c r="D63" s="35">
        <f t="shared" si="4"/>
        <v>232.52213955820514</v>
      </c>
      <c r="E63" s="34"/>
      <c r="F63" s="34"/>
      <c r="G63" s="36">
        <f t="shared" si="5"/>
        <v>7.47786044179486</v>
      </c>
      <c r="H63" s="36">
        <f t="shared" si="0"/>
        <v>55.918396786960422</v>
      </c>
      <c r="I63" s="36">
        <f t="shared" si="1"/>
        <v>7.47786044179486</v>
      </c>
      <c r="J63" s="36">
        <f t="shared" si="2"/>
        <v>3.1157751840811918E-2</v>
      </c>
    </row>
    <row r="64" spans="1:10" hidden="1" x14ac:dyDescent="0.3">
      <c r="A64" s="33">
        <v>63</v>
      </c>
      <c r="B64" s="34">
        <v>234</v>
      </c>
      <c r="C64" s="35">
        <f t="shared" si="3"/>
        <v>234.90797024095383</v>
      </c>
      <c r="D64" s="35">
        <f t="shared" si="4"/>
        <v>235.51328373492308</v>
      </c>
      <c r="E64" s="34"/>
      <c r="F64" s="34"/>
      <c r="G64" s="36">
        <f t="shared" si="5"/>
        <v>-1.5132837349230783</v>
      </c>
      <c r="H64" s="36">
        <f t="shared" si="0"/>
        <v>2.2900276623827418</v>
      </c>
      <c r="I64" s="36">
        <f t="shared" si="1"/>
        <v>1.5132837349230783</v>
      </c>
      <c r="J64" s="36">
        <f t="shared" si="2"/>
        <v>6.4670245082182835E-3</v>
      </c>
    </row>
    <row r="65" spans="1:10" hidden="1" x14ac:dyDescent="0.3">
      <c r="A65" s="33">
        <v>64</v>
      </c>
      <c r="B65" s="34">
        <v>228</v>
      </c>
      <c r="C65" s="35">
        <f t="shared" si="3"/>
        <v>232.14478214457228</v>
      </c>
      <c r="D65" s="35">
        <f t="shared" si="4"/>
        <v>234.90797024095383</v>
      </c>
      <c r="E65" s="34"/>
      <c r="F65" s="34"/>
      <c r="G65" s="36">
        <f t="shared" si="5"/>
        <v>-6.9079702409538299</v>
      </c>
      <c r="H65" s="36">
        <f t="shared" si="0"/>
        <v>47.720052849903716</v>
      </c>
      <c r="I65" s="36">
        <f t="shared" si="1"/>
        <v>6.9079702409538299</v>
      </c>
      <c r="J65" s="36">
        <f t="shared" si="2"/>
        <v>3.0298115091902764E-2</v>
      </c>
    </row>
    <row r="66" spans="1:10" hidden="1" x14ac:dyDescent="0.3">
      <c r="A66" s="33">
        <v>65</v>
      </c>
      <c r="B66" s="34">
        <v>268</v>
      </c>
      <c r="C66" s="35">
        <f t="shared" si="3"/>
        <v>246.48686928674334</v>
      </c>
      <c r="D66" s="35">
        <f t="shared" si="4"/>
        <v>232.14478214457228</v>
      </c>
      <c r="E66" s="34"/>
      <c r="F66" s="34"/>
      <c r="G66" s="36">
        <f t="shared" si="5"/>
        <v>35.855217855427725</v>
      </c>
      <c r="H66" s="36">
        <f t="shared" si="0"/>
        <v>1285.596647460183</v>
      </c>
      <c r="I66" s="36">
        <f t="shared" si="1"/>
        <v>35.855217855427725</v>
      </c>
      <c r="J66" s="36">
        <f t="shared" si="2"/>
        <v>0.13378812632622286</v>
      </c>
    </row>
    <row r="67" spans="1:10" hidden="1" x14ac:dyDescent="0.3">
      <c r="A67" s="33">
        <v>66</v>
      </c>
      <c r="B67" s="34">
        <v>270</v>
      </c>
      <c r="C67" s="35">
        <f t="shared" si="3"/>
        <v>255.89212157204599</v>
      </c>
      <c r="D67" s="35">
        <f t="shared" si="4"/>
        <v>246.48686928674334</v>
      </c>
      <c r="E67" s="34"/>
      <c r="F67" s="34"/>
      <c r="G67" s="36">
        <f t="shared" si="5"/>
        <v>23.513130713256658</v>
      </c>
      <c r="H67" s="36">
        <f t="shared" si="0"/>
        <v>552.86731593869354</v>
      </c>
      <c r="I67" s="36">
        <f t="shared" si="1"/>
        <v>23.513130713256658</v>
      </c>
      <c r="J67" s="36">
        <f t="shared" si="2"/>
        <v>8.7085669308357996E-2</v>
      </c>
    </row>
    <row r="68" spans="1:10" hidden="1" x14ac:dyDescent="0.3">
      <c r="A68" s="33">
        <v>67</v>
      </c>
      <c r="B68" s="34">
        <v>219</v>
      </c>
      <c r="C68" s="35">
        <f t="shared" si="3"/>
        <v>241.13527294322762</v>
      </c>
      <c r="D68" s="35">
        <f t="shared" si="4"/>
        <v>255.89212157204599</v>
      </c>
      <c r="E68" s="34"/>
      <c r="F68" s="34"/>
      <c r="G68" s="36">
        <f t="shared" ref="G68:G105" si="6">B68-D68</f>
        <v>-36.892121572045994</v>
      </c>
      <c r="H68" s="36">
        <f t="shared" ref="H68:H104" si="7">G68^2</f>
        <v>1361.0286340866214</v>
      </c>
      <c r="I68" s="36">
        <f t="shared" ref="I68:I105" si="8">ABS(G68)</f>
        <v>36.892121572045994</v>
      </c>
      <c r="J68" s="36">
        <f t="shared" ref="J68:J105" si="9">I68/B68</f>
        <v>0.16845717612806391</v>
      </c>
    </row>
    <row r="69" spans="1:10" hidden="1" x14ac:dyDescent="0.3">
      <c r="A69" s="33">
        <v>68</v>
      </c>
      <c r="B69" s="34">
        <v>257</v>
      </c>
      <c r="C69" s="35">
        <f t="shared" si="3"/>
        <v>247.48116376593657</v>
      </c>
      <c r="D69" s="35">
        <f t="shared" si="4"/>
        <v>241.13527294322762</v>
      </c>
      <c r="E69" s="34"/>
      <c r="F69" s="34"/>
      <c r="G69" s="36">
        <f t="shared" si="6"/>
        <v>15.864727056772381</v>
      </c>
      <c r="H69" s="36">
        <f t="shared" si="7"/>
        <v>251.68956458588565</v>
      </c>
      <c r="I69" s="36">
        <f t="shared" si="8"/>
        <v>15.864727056772381</v>
      </c>
      <c r="J69" s="36">
        <f t="shared" si="9"/>
        <v>6.1730455473822492E-2</v>
      </c>
    </row>
    <row r="70" spans="1:10" hidden="1" x14ac:dyDescent="0.3">
      <c r="A70" s="33">
        <v>69</v>
      </c>
      <c r="B70" s="34">
        <v>197</v>
      </c>
      <c r="C70" s="35">
        <f t="shared" ref="C70:C105" si="10">$O$3*B70+(1-$O$3)*C69</f>
        <v>227.28869825956195</v>
      </c>
      <c r="D70" s="35">
        <f t="shared" ref="D70:D105" si="11">C69</f>
        <v>247.48116376593657</v>
      </c>
      <c r="E70" s="34"/>
      <c r="F70" s="34"/>
      <c r="G70" s="36">
        <f t="shared" si="6"/>
        <v>-50.481163765936572</v>
      </c>
      <c r="H70" s="36">
        <f t="shared" si="7"/>
        <v>2548.3478951633074</v>
      </c>
      <c r="I70" s="36">
        <f t="shared" si="8"/>
        <v>50.481163765936572</v>
      </c>
      <c r="J70" s="36">
        <f t="shared" si="9"/>
        <v>0.25624956226363743</v>
      </c>
    </row>
    <row r="71" spans="1:10" hidden="1" x14ac:dyDescent="0.3">
      <c r="A71" s="33">
        <v>70</v>
      </c>
      <c r="B71" s="34">
        <v>209</v>
      </c>
      <c r="C71" s="35">
        <f t="shared" si="10"/>
        <v>219.9732189557372</v>
      </c>
      <c r="D71" s="35">
        <f t="shared" si="11"/>
        <v>227.28869825956195</v>
      </c>
      <c r="E71" s="34"/>
      <c r="F71" s="34"/>
      <c r="G71" s="36">
        <f t="shared" si="6"/>
        <v>-18.288698259561954</v>
      </c>
      <c r="H71" s="36">
        <f t="shared" si="7"/>
        <v>334.47648402930446</v>
      </c>
      <c r="I71" s="36">
        <f t="shared" si="8"/>
        <v>18.288698259561954</v>
      </c>
      <c r="J71" s="36">
        <f t="shared" si="9"/>
        <v>8.75057332993395E-2</v>
      </c>
    </row>
    <row r="72" spans="1:10" hidden="1" x14ac:dyDescent="0.3">
      <c r="A72" s="33">
        <v>71</v>
      </c>
      <c r="B72" s="34">
        <v>195</v>
      </c>
      <c r="C72" s="35">
        <f t="shared" si="10"/>
        <v>209.98393137344232</v>
      </c>
      <c r="D72" s="35">
        <f t="shared" si="11"/>
        <v>219.9732189557372</v>
      </c>
      <c r="E72" s="34"/>
      <c r="F72" s="34"/>
      <c r="G72" s="36">
        <f t="shared" si="6"/>
        <v>-24.973218955737195</v>
      </c>
      <c r="H72" s="36">
        <f t="shared" si="7"/>
        <v>623.66166501119153</v>
      </c>
      <c r="I72" s="36">
        <f t="shared" si="8"/>
        <v>24.973218955737195</v>
      </c>
      <c r="J72" s="36">
        <f t="shared" si="9"/>
        <v>0.128067789516601</v>
      </c>
    </row>
    <row r="73" spans="1:10" hidden="1" x14ac:dyDescent="0.3">
      <c r="A73" s="33">
        <v>72</v>
      </c>
      <c r="B73" s="34">
        <v>211</v>
      </c>
      <c r="C73" s="35">
        <f t="shared" si="10"/>
        <v>210.3903588240654</v>
      </c>
      <c r="D73" s="35">
        <f t="shared" si="11"/>
        <v>209.98393137344232</v>
      </c>
      <c r="E73" s="34"/>
      <c r="F73" s="34"/>
      <c r="G73" s="36">
        <f t="shared" si="6"/>
        <v>1.0160686265576828</v>
      </c>
      <c r="H73" s="36">
        <f t="shared" si="7"/>
        <v>1.0323954538748159</v>
      </c>
      <c r="I73" s="36">
        <f t="shared" si="8"/>
        <v>1.0160686265576828</v>
      </c>
      <c r="J73" s="36">
        <f t="shared" si="9"/>
        <v>4.8154911211264586E-3</v>
      </c>
    </row>
    <row r="74" spans="1:10" hidden="1" x14ac:dyDescent="0.3">
      <c r="A74" s="33">
        <v>73</v>
      </c>
      <c r="B74" s="34">
        <v>208</v>
      </c>
      <c r="C74" s="35">
        <f t="shared" si="10"/>
        <v>209.43421529443924</v>
      </c>
      <c r="D74" s="35">
        <f t="shared" si="11"/>
        <v>210.3903588240654</v>
      </c>
      <c r="E74" s="34"/>
      <c r="F74" s="34"/>
      <c r="G74" s="36">
        <f t="shared" si="6"/>
        <v>-2.3903588240654017</v>
      </c>
      <c r="H74" s="36">
        <f t="shared" si="7"/>
        <v>5.7138153077873302</v>
      </c>
      <c r="I74" s="36">
        <f t="shared" si="8"/>
        <v>2.3903588240654017</v>
      </c>
      <c r="J74" s="36">
        <f t="shared" si="9"/>
        <v>1.1492109731083663E-2</v>
      </c>
    </row>
    <row r="75" spans="1:10" hidden="1" x14ac:dyDescent="0.3">
      <c r="A75" s="33">
        <v>74</v>
      </c>
      <c r="B75" s="34">
        <v>236</v>
      </c>
      <c r="C75" s="35">
        <f t="shared" si="10"/>
        <v>220.06052917666355</v>
      </c>
      <c r="D75" s="35">
        <f t="shared" si="11"/>
        <v>209.43421529443924</v>
      </c>
      <c r="E75" s="34"/>
      <c r="F75" s="34"/>
      <c r="G75" s="36">
        <f t="shared" si="6"/>
        <v>26.565784705560759</v>
      </c>
      <c r="H75" s="36">
        <f t="shared" si="7"/>
        <v>705.74091702220596</v>
      </c>
      <c r="I75" s="36">
        <f t="shared" si="8"/>
        <v>26.565784705560759</v>
      </c>
      <c r="J75" s="36">
        <f t="shared" si="9"/>
        <v>0.11256688434559643</v>
      </c>
    </row>
    <row r="76" spans="1:10" hidden="1" x14ac:dyDescent="0.3">
      <c r="A76" s="33">
        <v>75</v>
      </c>
      <c r="B76" s="34">
        <v>164</v>
      </c>
      <c r="C76" s="35">
        <f t="shared" si="10"/>
        <v>197.63631750599814</v>
      </c>
      <c r="D76" s="35">
        <f t="shared" si="11"/>
        <v>220.06052917666355</v>
      </c>
      <c r="E76" s="34"/>
      <c r="F76" s="34"/>
      <c r="G76" s="36">
        <f t="shared" si="6"/>
        <v>-56.06052917666355</v>
      </c>
      <c r="H76" s="36">
        <f t="shared" si="7"/>
        <v>3142.7829315675453</v>
      </c>
      <c r="I76" s="36">
        <f t="shared" si="8"/>
        <v>56.06052917666355</v>
      </c>
      <c r="J76" s="36">
        <f t="shared" si="9"/>
        <v>0.34183249497965579</v>
      </c>
    </row>
    <row r="77" spans="1:10" hidden="1" x14ac:dyDescent="0.3">
      <c r="A77" s="33">
        <v>76</v>
      </c>
      <c r="B77" s="34">
        <v>190</v>
      </c>
      <c r="C77" s="35">
        <f t="shared" si="10"/>
        <v>194.58179050359888</v>
      </c>
      <c r="D77" s="35">
        <f t="shared" si="11"/>
        <v>197.63631750599814</v>
      </c>
      <c r="E77" s="34"/>
      <c r="F77" s="34"/>
      <c r="G77" s="36">
        <f t="shared" si="6"/>
        <v>-7.6363175059981359</v>
      </c>
      <c r="H77" s="36">
        <f t="shared" si="7"/>
        <v>58.313345052413588</v>
      </c>
      <c r="I77" s="36">
        <f t="shared" si="8"/>
        <v>7.6363175059981359</v>
      </c>
      <c r="J77" s="36">
        <f t="shared" si="9"/>
        <v>4.0191144768411242E-2</v>
      </c>
    </row>
    <row r="78" spans="1:10" hidden="1" x14ac:dyDescent="0.3">
      <c r="A78" s="33">
        <v>77</v>
      </c>
      <c r="B78" s="34">
        <v>205</v>
      </c>
      <c r="C78" s="35">
        <f t="shared" si="10"/>
        <v>198.74907430215933</v>
      </c>
      <c r="D78" s="35">
        <f t="shared" si="11"/>
        <v>194.58179050359888</v>
      </c>
      <c r="E78" s="34"/>
      <c r="F78" s="34"/>
      <c r="G78" s="36">
        <f t="shared" si="6"/>
        <v>10.418209496401118</v>
      </c>
      <c r="H78" s="36">
        <f t="shared" si="7"/>
        <v>108.53908911090245</v>
      </c>
      <c r="I78" s="36">
        <f t="shared" si="8"/>
        <v>10.418209496401118</v>
      </c>
      <c r="J78" s="36">
        <f t="shared" si="9"/>
        <v>5.0820534128785941E-2</v>
      </c>
    </row>
    <row r="79" spans="1:10" hidden="1" x14ac:dyDescent="0.3">
      <c r="A79" s="33">
        <v>78</v>
      </c>
      <c r="B79" s="34">
        <v>227</v>
      </c>
      <c r="C79" s="35">
        <f t="shared" si="10"/>
        <v>210.0494445812956</v>
      </c>
      <c r="D79" s="35">
        <f t="shared" si="11"/>
        <v>198.74907430215933</v>
      </c>
      <c r="E79" s="34"/>
      <c r="F79" s="34"/>
      <c r="G79" s="36">
        <f t="shared" si="6"/>
        <v>28.250925697840671</v>
      </c>
      <c r="H79" s="36">
        <f t="shared" si="7"/>
        <v>798.11480278491445</v>
      </c>
      <c r="I79" s="36">
        <f t="shared" si="8"/>
        <v>28.250925697840671</v>
      </c>
      <c r="J79" s="36">
        <f t="shared" si="9"/>
        <v>0.12445341717110428</v>
      </c>
    </row>
    <row r="80" spans="1:10" hidden="1" x14ac:dyDescent="0.3">
      <c r="A80" s="33">
        <v>79</v>
      </c>
      <c r="B80" s="34">
        <v>219</v>
      </c>
      <c r="C80" s="35">
        <f t="shared" si="10"/>
        <v>213.62966674877737</v>
      </c>
      <c r="D80" s="35">
        <f t="shared" si="11"/>
        <v>210.0494445812956</v>
      </c>
      <c r="E80" s="34"/>
      <c r="F80" s="34"/>
      <c r="G80" s="36">
        <f t="shared" si="6"/>
        <v>8.950555418704397</v>
      </c>
      <c r="H80" s="36">
        <f t="shared" si="7"/>
        <v>80.11244230329865</v>
      </c>
      <c r="I80" s="36">
        <f t="shared" si="8"/>
        <v>8.950555418704397</v>
      </c>
      <c r="J80" s="36">
        <f t="shared" si="9"/>
        <v>4.0870116067143365E-2</v>
      </c>
    </row>
    <row r="81" spans="1:10" hidden="1" x14ac:dyDescent="0.3">
      <c r="A81" s="33">
        <v>80</v>
      </c>
      <c r="B81" s="34">
        <v>173</v>
      </c>
      <c r="C81" s="35">
        <f t="shared" si="10"/>
        <v>197.3778000492664</v>
      </c>
      <c r="D81" s="35">
        <f t="shared" si="11"/>
        <v>213.62966674877737</v>
      </c>
      <c r="E81" s="34"/>
      <c r="F81" s="34"/>
      <c r="G81" s="36">
        <f t="shared" si="6"/>
        <v>-40.629666748777368</v>
      </c>
      <c r="H81" s="36">
        <f t="shared" si="7"/>
        <v>1650.7698201167052</v>
      </c>
      <c r="I81" s="36">
        <f t="shared" si="8"/>
        <v>40.629666748777368</v>
      </c>
      <c r="J81" s="36">
        <f t="shared" si="9"/>
        <v>0.23485356502183449</v>
      </c>
    </row>
    <row r="82" spans="1:10" hidden="1" x14ac:dyDescent="0.3">
      <c r="A82" s="33">
        <v>81</v>
      </c>
      <c r="B82" s="34">
        <v>196</v>
      </c>
      <c r="C82" s="35">
        <f t="shared" si="10"/>
        <v>196.82668002955984</v>
      </c>
      <c r="D82" s="35">
        <f t="shared" si="11"/>
        <v>197.3778000492664</v>
      </c>
      <c r="E82" s="34"/>
      <c r="F82" s="34"/>
      <c r="G82" s="36">
        <f t="shared" si="6"/>
        <v>-1.3778000492663978</v>
      </c>
      <c r="H82" s="36">
        <f t="shared" si="7"/>
        <v>1.8983329757584881</v>
      </c>
      <c r="I82" s="36">
        <f t="shared" si="8"/>
        <v>1.3778000492663978</v>
      </c>
      <c r="J82" s="36">
        <f t="shared" si="9"/>
        <v>7.0295920880938658E-3</v>
      </c>
    </row>
    <row r="83" spans="1:10" hidden="1" x14ac:dyDescent="0.3">
      <c r="A83" s="33">
        <v>82</v>
      </c>
      <c r="B83" s="34">
        <v>245</v>
      </c>
      <c r="C83" s="35">
        <f t="shared" si="10"/>
        <v>216.0960080177359</v>
      </c>
      <c r="D83" s="35">
        <f t="shared" si="11"/>
        <v>196.82668002955984</v>
      </c>
      <c r="E83" s="34"/>
      <c r="F83" s="34"/>
      <c r="G83" s="36">
        <f t="shared" si="6"/>
        <v>48.173319970440161</v>
      </c>
      <c r="H83" s="36">
        <f t="shared" si="7"/>
        <v>2320.668756974409</v>
      </c>
      <c r="I83" s="36">
        <f t="shared" si="8"/>
        <v>48.173319970440161</v>
      </c>
      <c r="J83" s="36">
        <f t="shared" si="9"/>
        <v>0.19662579579771494</v>
      </c>
    </row>
    <row r="84" spans="1:10" hidden="1" x14ac:dyDescent="0.3">
      <c r="A84" s="33">
        <v>83</v>
      </c>
      <c r="B84" s="34">
        <v>184</v>
      </c>
      <c r="C84" s="35">
        <f t="shared" si="10"/>
        <v>203.25760481064157</v>
      </c>
      <c r="D84" s="35">
        <f t="shared" si="11"/>
        <v>216.0960080177359</v>
      </c>
      <c r="E84" s="34"/>
      <c r="F84" s="34"/>
      <c r="G84" s="36">
        <f t="shared" si="6"/>
        <v>-32.096008017735898</v>
      </c>
      <c r="H84" s="36">
        <f t="shared" si="7"/>
        <v>1030.153730674567</v>
      </c>
      <c r="I84" s="36">
        <f t="shared" si="8"/>
        <v>32.096008017735898</v>
      </c>
      <c r="J84" s="36">
        <f t="shared" si="9"/>
        <v>0.17443482618334727</v>
      </c>
    </row>
    <row r="85" spans="1:10" hidden="1" x14ac:dyDescent="0.3">
      <c r="A85" s="33">
        <v>84</v>
      </c>
      <c r="B85" s="34">
        <v>219</v>
      </c>
      <c r="C85" s="35">
        <f t="shared" si="10"/>
        <v>209.55456288638493</v>
      </c>
      <c r="D85" s="35">
        <f t="shared" si="11"/>
        <v>203.25760481064157</v>
      </c>
      <c r="E85" s="34"/>
      <c r="F85" s="34"/>
      <c r="G85" s="36">
        <f t="shared" si="6"/>
        <v>15.742395189358433</v>
      </c>
      <c r="H85" s="36">
        <f t="shared" si="7"/>
        <v>247.82300629793554</v>
      </c>
      <c r="I85" s="36">
        <f t="shared" si="8"/>
        <v>15.742395189358433</v>
      </c>
      <c r="J85" s="36">
        <f t="shared" si="9"/>
        <v>7.1883083056431207E-2</v>
      </c>
    </row>
    <row r="86" spans="1:10" hidden="1" x14ac:dyDescent="0.3">
      <c r="A86" s="33">
        <v>85</v>
      </c>
      <c r="B86" s="34">
        <v>207</v>
      </c>
      <c r="C86" s="35">
        <f t="shared" si="10"/>
        <v>208.53273773183096</v>
      </c>
      <c r="D86" s="35">
        <f t="shared" si="11"/>
        <v>209.55456288638493</v>
      </c>
      <c r="E86" s="34"/>
      <c r="F86" s="34"/>
      <c r="G86" s="36">
        <f t="shared" si="6"/>
        <v>-2.5545628863849288</v>
      </c>
      <c r="H86" s="36">
        <f t="shared" si="7"/>
        <v>6.5257915404952982</v>
      </c>
      <c r="I86" s="36">
        <f t="shared" si="8"/>
        <v>2.5545628863849288</v>
      </c>
      <c r="J86" s="36">
        <f t="shared" si="9"/>
        <v>1.2340883509105937E-2</v>
      </c>
    </row>
    <row r="87" spans="1:10" hidden="1" x14ac:dyDescent="0.3">
      <c r="A87" s="33">
        <v>86</v>
      </c>
      <c r="B87" s="34">
        <v>184</v>
      </c>
      <c r="C87" s="35">
        <f t="shared" si="10"/>
        <v>198.71964263909859</v>
      </c>
      <c r="D87" s="35">
        <f t="shared" si="11"/>
        <v>208.53273773183096</v>
      </c>
      <c r="E87" s="34"/>
      <c r="F87" s="34"/>
      <c r="G87" s="36">
        <f t="shared" si="6"/>
        <v>-24.532737731830963</v>
      </c>
      <c r="H87" s="36">
        <f t="shared" si="7"/>
        <v>601.8552206188026</v>
      </c>
      <c r="I87" s="36">
        <f t="shared" si="8"/>
        <v>24.532737731830963</v>
      </c>
      <c r="J87" s="36">
        <f t="shared" si="9"/>
        <v>0.13333009636864654</v>
      </c>
    </row>
    <row r="88" spans="1:10" hidden="1" x14ac:dyDescent="0.3">
      <c r="A88" s="33">
        <v>87</v>
      </c>
      <c r="B88" s="34">
        <v>261</v>
      </c>
      <c r="C88" s="35">
        <f t="shared" si="10"/>
        <v>223.63178558345916</v>
      </c>
      <c r="D88" s="35">
        <f t="shared" si="11"/>
        <v>198.71964263909859</v>
      </c>
      <c r="E88" s="34"/>
      <c r="F88" s="34"/>
      <c r="G88" s="36">
        <f t="shared" si="6"/>
        <v>62.280357360901405</v>
      </c>
      <c r="H88" s="36">
        <f t="shared" si="7"/>
        <v>3878.8429130015857</v>
      </c>
      <c r="I88" s="36">
        <f t="shared" si="8"/>
        <v>62.280357360901405</v>
      </c>
      <c r="J88" s="36">
        <f t="shared" si="9"/>
        <v>0.23862205885402837</v>
      </c>
    </row>
    <row r="89" spans="1:10" hidden="1" x14ac:dyDescent="0.3">
      <c r="A89" s="33">
        <v>88</v>
      </c>
      <c r="B89" s="34">
        <v>162</v>
      </c>
      <c r="C89" s="35">
        <f t="shared" si="10"/>
        <v>198.97907135007551</v>
      </c>
      <c r="D89" s="35">
        <f t="shared" si="11"/>
        <v>223.63178558345916</v>
      </c>
      <c r="E89" s="34"/>
      <c r="F89" s="34"/>
      <c r="G89" s="36">
        <f t="shared" si="6"/>
        <v>-61.631785583459163</v>
      </c>
      <c r="H89" s="36">
        <f t="shared" si="7"/>
        <v>3798.4769942054845</v>
      </c>
      <c r="I89" s="36">
        <f t="shared" si="8"/>
        <v>61.631785583459163</v>
      </c>
      <c r="J89" s="36">
        <f t="shared" si="9"/>
        <v>0.38044312088555038</v>
      </c>
    </row>
    <row r="90" spans="1:10" hidden="1" x14ac:dyDescent="0.3">
      <c r="A90" s="33">
        <v>89</v>
      </c>
      <c r="B90" s="34">
        <v>151</v>
      </c>
      <c r="C90" s="35">
        <f t="shared" si="10"/>
        <v>179.78744281004532</v>
      </c>
      <c r="D90" s="35">
        <f t="shared" si="11"/>
        <v>198.97907135007551</v>
      </c>
      <c r="E90" s="34"/>
      <c r="F90" s="34"/>
      <c r="G90" s="36">
        <f t="shared" si="6"/>
        <v>-47.979071350075515</v>
      </c>
      <c r="H90" s="36">
        <f t="shared" si="7"/>
        <v>2301.9912876156372</v>
      </c>
      <c r="I90" s="36">
        <f t="shared" si="8"/>
        <v>47.979071350075515</v>
      </c>
      <c r="J90" s="36">
        <f t="shared" si="9"/>
        <v>0.31774219437136103</v>
      </c>
    </row>
    <row r="91" spans="1:10" hidden="1" x14ac:dyDescent="0.3">
      <c r="A91" s="33">
        <v>90</v>
      </c>
      <c r="B91" s="34">
        <v>137</v>
      </c>
      <c r="C91" s="35">
        <f t="shared" si="10"/>
        <v>162.67246568602718</v>
      </c>
      <c r="D91" s="35">
        <f t="shared" si="11"/>
        <v>179.78744281004532</v>
      </c>
      <c r="E91" s="34"/>
      <c r="F91" s="34"/>
      <c r="G91" s="36">
        <f t="shared" si="6"/>
        <v>-42.78744281004532</v>
      </c>
      <c r="H91" s="36">
        <f t="shared" si="7"/>
        <v>1830.7652622228989</v>
      </c>
      <c r="I91" s="36">
        <f t="shared" si="8"/>
        <v>42.78744281004532</v>
      </c>
      <c r="J91" s="36">
        <f t="shared" si="9"/>
        <v>0.31231710080325054</v>
      </c>
    </row>
    <row r="92" spans="1:10" hidden="1" x14ac:dyDescent="0.3">
      <c r="A92" s="33">
        <v>91</v>
      </c>
      <c r="B92" s="34">
        <v>144</v>
      </c>
      <c r="C92" s="35">
        <f t="shared" si="10"/>
        <v>155.20347941161631</v>
      </c>
      <c r="D92" s="35">
        <f t="shared" si="11"/>
        <v>162.67246568602718</v>
      </c>
      <c r="E92" s="34"/>
      <c r="F92" s="34"/>
      <c r="G92" s="36">
        <f t="shared" si="6"/>
        <v>-18.672465686027181</v>
      </c>
      <c r="H92" s="36">
        <f t="shared" si="7"/>
        <v>348.6609747958625</v>
      </c>
      <c r="I92" s="36">
        <f t="shared" si="8"/>
        <v>18.672465686027181</v>
      </c>
      <c r="J92" s="36">
        <f t="shared" si="9"/>
        <v>0.12966990059741099</v>
      </c>
    </row>
    <row r="93" spans="1:10" hidden="1" x14ac:dyDescent="0.3">
      <c r="A93" s="33">
        <v>92</v>
      </c>
      <c r="B93" s="34">
        <v>219</v>
      </c>
      <c r="C93" s="35">
        <f t="shared" si="10"/>
        <v>180.72208764696978</v>
      </c>
      <c r="D93" s="35">
        <f t="shared" si="11"/>
        <v>155.20347941161631</v>
      </c>
      <c r="E93" s="34"/>
      <c r="F93" s="34"/>
      <c r="G93" s="36">
        <f t="shared" si="6"/>
        <v>63.796520588383686</v>
      </c>
      <c r="H93" s="36">
        <f t="shared" si="7"/>
        <v>4069.9960391840636</v>
      </c>
      <c r="I93" s="36">
        <f t="shared" si="8"/>
        <v>63.796520588383686</v>
      </c>
      <c r="J93" s="36">
        <f t="shared" si="9"/>
        <v>0.29130831318896661</v>
      </c>
    </row>
    <row r="94" spans="1:10" hidden="1" x14ac:dyDescent="0.3">
      <c r="A94" s="33">
        <v>93</v>
      </c>
      <c r="B94" s="34">
        <v>205</v>
      </c>
      <c r="C94" s="35">
        <f t="shared" si="10"/>
        <v>190.43325258818186</v>
      </c>
      <c r="D94" s="35">
        <f t="shared" si="11"/>
        <v>180.72208764696978</v>
      </c>
      <c r="E94" s="34"/>
      <c r="F94" s="34"/>
      <c r="G94" s="36">
        <f t="shared" si="6"/>
        <v>24.277912353030217</v>
      </c>
      <c r="H94" s="36">
        <f t="shared" si="7"/>
        <v>589.41702822141724</v>
      </c>
      <c r="I94" s="36">
        <f t="shared" si="8"/>
        <v>24.277912353030217</v>
      </c>
      <c r="J94" s="36">
        <f t="shared" si="9"/>
        <v>0.11842884074648886</v>
      </c>
    </row>
    <row r="95" spans="1:10" hidden="1" x14ac:dyDescent="0.3">
      <c r="A95" s="33">
        <v>94</v>
      </c>
      <c r="B95" s="34">
        <v>217</v>
      </c>
      <c r="C95" s="35">
        <f t="shared" si="10"/>
        <v>201.05995155290913</v>
      </c>
      <c r="D95" s="35">
        <f t="shared" si="11"/>
        <v>190.43325258818186</v>
      </c>
      <c r="E95" s="34"/>
      <c r="F95" s="34"/>
      <c r="G95" s="36">
        <f t="shared" si="6"/>
        <v>26.566747411818142</v>
      </c>
      <c r="H95" s="36">
        <f t="shared" si="7"/>
        <v>705.79206804334592</v>
      </c>
      <c r="I95" s="36">
        <f t="shared" si="8"/>
        <v>26.566747411818142</v>
      </c>
      <c r="J95" s="36">
        <f t="shared" si="9"/>
        <v>0.12242740742773338</v>
      </c>
    </row>
    <row r="96" spans="1:10" hidden="1" x14ac:dyDescent="0.3">
      <c r="A96" s="33">
        <v>95</v>
      </c>
      <c r="B96" s="34">
        <v>175</v>
      </c>
      <c r="C96" s="35">
        <f t="shared" si="10"/>
        <v>190.63597093174548</v>
      </c>
      <c r="D96" s="35">
        <f t="shared" si="11"/>
        <v>201.05995155290913</v>
      </c>
      <c r="E96" s="34"/>
      <c r="F96" s="34"/>
      <c r="G96" s="36">
        <f t="shared" si="6"/>
        <v>-26.059951552909126</v>
      </c>
      <c r="H96" s="36">
        <f t="shared" si="7"/>
        <v>679.12107493997075</v>
      </c>
      <c r="I96" s="36">
        <f t="shared" si="8"/>
        <v>26.059951552909126</v>
      </c>
      <c r="J96" s="36">
        <f t="shared" si="9"/>
        <v>0.14891400887376643</v>
      </c>
    </row>
    <row r="97" spans="1:18" hidden="1" x14ac:dyDescent="0.3">
      <c r="A97" s="33">
        <v>96</v>
      </c>
      <c r="B97" s="34">
        <v>205</v>
      </c>
      <c r="C97" s="35">
        <f t="shared" si="10"/>
        <v>196.38158255904727</v>
      </c>
      <c r="D97" s="35">
        <f t="shared" si="11"/>
        <v>190.63597093174548</v>
      </c>
      <c r="E97" s="34"/>
      <c r="F97" s="34"/>
      <c r="G97" s="36">
        <f t="shared" si="6"/>
        <v>14.364029068254524</v>
      </c>
      <c r="H97" s="36">
        <f t="shared" si="7"/>
        <v>206.32533107366095</v>
      </c>
      <c r="I97" s="36">
        <f t="shared" si="8"/>
        <v>14.364029068254524</v>
      </c>
      <c r="J97" s="36">
        <f t="shared" si="9"/>
        <v>7.0068434479290356E-2</v>
      </c>
    </row>
    <row r="98" spans="1:18" hidden="1" x14ac:dyDescent="0.3">
      <c r="A98" s="33">
        <v>97</v>
      </c>
      <c r="B98" s="34">
        <v>215</v>
      </c>
      <c r="C98" s="35">
        <f t="shared" si="10"/>
        <v>203.82894953542836</v>
      </c>
      <c r="D98" s="35">
        <f t="shared" si="11"/>
        <v>196.38158255904727</v>
      </c>
      <c r="E98" s="34"/>
      <c r="F98" s="34"/>
      <c r="G98" s="36">
        <f t="shared" si="6"/>
        <v>18.618417440952726</v>
      </c>
      <c r="H98" s="36">
        <f t="shared" si="7"/>
        <v>346.64546800557264</v>
      </c>
      <c r="I98" s="36">
        <f t="shared" si="8"/>
        <v>18.618417440952726</v>
      </c>
      <c r="J98" s="36">
        <f t="shared" si="9"/>
        <v>8.6597290423035933E-2</v>
      </c>
    </row>
    <row r="99" spans="1:18" hidden="1" x14ac:dyDescent="0.3">
      <c r="A99" s="33">
        <v>98</v>
      </c>
      <c r="B99" s="34">
        <v>106</v>
      </c>
      <c r="C99" s="35">
        <f t="shared" si="10"/>
        <v>164.69736972125702</v>
      </c>
      <c r="D99" s="35">
        <f t="shared" si="11"/>
        <v>203.82894953542836</v>
      </c>
      <c r="E99" s="34"/>
      <c r="F99" s="34"/>
      <c r="G99" s="36">
        <f t="shared" si="6"/>
        <v>-97.828949535428364</v>
      </c>
      <c r="H99" s="36">
        <f t="shared" si="7"/>
        <v>9570.5033672053887</v>
      </c>
      <c r="I99" s="36">
        <f t="shared" si="8"/>
        <v>97.828949535428364</v>
      </c>
      <c r="J99" s="36">
        <f t="shared" si="9"/>
        <v>0.9229146182587582</v>
      </c>
    </row>
    <row r="100" spans="1:18" hidden="1" x14ac:dyDescent="0.3">
      <c r="A100" s="33">
        <v>99</v>
      </c>
      <c r="B100" s="34">
        <v>130</v>
      </c>
      <c r="C100" s="35">
        <f t="shared" si="10"/>
        <v>150.81842183275421</v>
      </c>
      <c r="D100" s="35">
        <f t="shared" si="11"/>
        <v>164.69736972125702</v>
      </c>
      <c r="E100" s="34"/>
      <c r="F100" s="34"/>
      <c r="G100" s="36">
        <f t="shared" si="6"/>
        <v>-34.697369721257019</v>
      </c>
      <c r="H100" s="36">
        <f t="shared" si="7"/>
        <v>1203.9074655736033</v>
      </c>
      <c r="I100" s="36">
        <f t="shared" si="8"/>
        <v>34.697369721257019</v>
      </c>
      <c r="J100" s="36">
        <f t="shared" si="9"/>
        <v>0.26690284400966935</v>
      </c>
    </row>
    <row r="101" spans="1:18" x14ac:dyDescent="0.3">
      <c r="A101" s="33">
        <v>100</v>
      </c>
      <c r="B101" s="34">
        <v>130</v>
      </c>
      <c r="C101" s="35">
        <f t="shared" si="10"/>
        <v>142.4910530996525</v>
      </c>
      <c r="D101" s="35">
        <f t="shared" si="11"/>
        <v>150.81842183275421</v>
      </c>
      <c r="E101" s="34"/>
      <c r="F101" s="34"/>
      <c r="G101" s="36">
        <f t="shared" si="6"/>
        <v>-20.818421832754211</v>
      </c>
      <c r="H101" s="36">
        <f t="shared" si="7"/>
        <v>433.4066876064972</v>
      </c>
      <c r="I101" s="36">
        <f t="shared" si="8"/>
        <v>20.818421832754211</v>
      </c>
      <c r="J101" s="36">
        <f t="shared" si="9"/>
        <v>0.16014170640580164</v>
      </c>
    </row>
    <row r="102" spans="1:18" x14ac:dyDescent="0.3">
      <c r="A102" s="33">
        <v>101</v>
      </c>
      <c r="B102" s="34">
        <v>236</v>
      </c>
      <c r="C102" s="35">
        <f t="shared" si="10"/>
        <v>179.8946318597915</v>
      </c>
      <c r="D102" s="35">
        <f t="shared" si="11"/>
        <v>142.4910530996525</v>
      </c>
      <c r="E102" s="34"/>
      <c r="F102" s="34"/>
      <c r="G102" s="36">
        <f t="shared" si="6"/>
        <v>93.508946900347496</v>
      </c>
      <c r="H102" s="36">
        <f t="shared" si="7"/>
        <v>8743.9231504120071</v>
      </c>
      <c r="I102" s="36">
        <f t="shared" si="8"/>
        <v>93.508946900347496</v>
      </c>
      <c r="J102" s="36">
        <f t="shared" si="9"/>
        <v>0.39622435127265887</v>
      </c>
    </row>
    <row r="103" spans="1:18" x14ac:dyDescent="0.3">
      <c r="A103" s="33">
        <v>102</v>
      </c>
      <c r="B103" s="34">
        <v>165</v>
      </c>
      <c r="C103" s="35">
        <f t="shared" si="10"/>
        <v>173.93677911587491</v>
      </c>
      <c r="D103" s="35">
        <f t="shared" si="11"/>
        <v>179.8946318597915</v>
      </c>
      <c r="E103" s="34"/>
      <c r="F103" s="34"/>
      <c r="G103" s="36">
        <f t="shared" si="6"/>
        <v>-14.894631859791502</v>
      </c>
      <c r="H103" s="36">
        <f t="shared" si="7"/>
        <v>221.85005823871606</v>
      </c>
      <c r="I103" s="36">
        <f t="shared" si="8"/>
        <v>14.894631859791502</v>
      </c>
      <c r="J103" s="36">
        <f t="shared" si="9"/>
        <v>9.0270496119948501E-2</v>
      </c>
      <c r="P103" s="7" t="s">
        <v>2</v>
      </c>
      <c r="Q103" s="7" t="s">
        <v>3</v>
      </c>
      <c r="R103" s="7" t="s">
        <v>4</v>
      </c>
    </row>
    <row r="104" spans="1:18" x14ac:dyDescent="0.3">
      <c r="A104" s="33">
        <v>103</v>
      </c>
      <c r="B104" s="34">
        <v>190</v>
      </c>
      <c r="C104" s="35">
        <f t="shared" si="10"/>
        <v>180.36206746952496</v>
      </c>
      <c r="D104" s="35">
        <f t="shared" si="11"/>
        <v>173.93677911587491</v>
      </c>
      <c r="E104" s="34"/>
      <c r="F104" s="34"/>
      <c r="G104" s="36">
        <f t="shared" si="6"/>
        <v>16.063220884125087</v>
      </c>
      <c r="H104" s="36">
        <f t="shared" si="7"/>
        <v>258.02706517219235</v>
      </c>
      <c r="I104" s="36">
        <f t="shared" si="8"/>
        <v>16.063220884125087</v>
      </c>
      <c r="J104" s="36">
        <f t="shared" si="9"/>
        <v>8.4543267811184666E-2</v>
      </c>
      <c r="P104" s="26">
        <f>H108</f>
        <v>1220.0236229944544</v>
      </c>
      <c r="Q104" s="26">
        <f>I108</f>
        <v>26.841883662884797</v>
      </c>
      <c r="R104" s="28">
        <f>J108</f>
        <v>0.13445888007512696</v>
      </c>
    </row>
    <row r="105" spans="1:18" x14ac:dyDescent="0.3">
      <c r="A105" s="33">
        <v>104</v>
      </c>
      <c r="B105" s="34">
        <v>170</v>
      </c>
      <c r="C105" s="35">
        <f t="shared" si="10"/>
        <v>176.21724048171495</v>
      </c>
      <c r="D105" s="35">
        <f t="shared" si="11"/>
        <v>180.36206746952496</v>
      </c>
      <c r="E105" s="34"/>
      <c r="F105" s="34"/>
      <c r="G105" s="36">
        <f t="shared" si="6"/>
        <v>-10.362067469524959</v>
      </c>
      <c r="H105" s="36">
        <f>G105^2</f>
        <v>107.37244224298739</v>
      </c>
      <c r="I105" s="36">
        <f t="shared" si="8"/>
        <v>10.362067469524959</v>
      </c>
      <c r="J105" s="36">
        <f t="shared" si="9"/>
        <v>6.095333805602917E-2</v>
      </c>
      <c r="O105" s="7">
        <v>0</v>
      </c>
      <c r="P105" s="7">
        <f t="dataTable" ref="P105:R115" dt2D="0" dtr="0" r1="O3"/>
        <v>3243.9955995599539</v>
      </c>
      <c r="Q105" s="7">
        <v>48.402640264026367</v>
      </c>
      <c r="R105" s="7">
        <v>0.21680020990198118</v>
      </c>
    </row>
    <row r="106" spans="1:18" x14ac:dyDescent="0.3">
      <c r="A106" s="5">
        <v>105</v>
      </c>
      <c r="B106" s="6"/>
      <c r="C106" s="15"/>
      <c r="D106" s="15"/>
      <c r="E106" s="25">
        <f>C105</f>
        <v>176.21724048171495</v>
      </c>
      <c r="O106" s="7">
        <v>0.1</v>
      </c>
      <c r="P106" s="7">
        <v>1421.6260671893372</v>
      </c>
      <c r="Q106" s="7">
        <v>30.625367417514077</v>
      </c>
      <c r="R106" s="7">
        <v>0.15463258165799398</v>
      </c>
    </row>
    <row r="107" spans="1:18" ht="18" x14ac:dyDescent="0.35">
      <c r="A107" s="5">
        <v>106</v>
      </c>
      <c r="B107" s="6"/>
      <c r="C107" s="15"/>
      <c r="D107" s="15"/>
      <c r="E107" s="25">
        <f>E106</f>
        <v>176.21724048171495</v>
      </c>
      <c r="H107" s="23" t="s">
        <v>2</v>
      </c>
      <c r="I107" s="23" t="s">
        <v>3</v>
      </c>
      <c r="J107" s="23" t="s">
        <v>4</v>
      </c>
      <c r="O107" s="7">
        <v>0.2</v>
      </c>
      <c r="P107" s="7">
        <v>1255.5651587891243</v>
      </c>
      <c r="Q107" s="7">
        <v>28.09974332532348</v>
      </c>
      <c r="R107" s="7">
        <v>0.14224287264050539</v>
      </c>
    </row>
    <row r="108" spans="1:18" x14ac:dyDescent="0.3">
      <c r="A108" s="5">
        <v>107</v>
      </c>
      <c r="B108" s="6"/>
      <c r="C108" s="15"/>
      <c r="D108" s="15"/>
      <c r="E108" s="25">
        <f t="shared" ref="E108:E109" si="12">E107</f>
        <v>176.21724048171495</v>
      </c>
      <c r="H108" s="11">
        <f>AVERAGEIF(H5:H105,"&lt;&gt;#N/A")</f>
        <v>1220.0236229944544</v>
      </c>
      <c r="I108" s="11">
        <f>AVERAGEIF(I5:I105,"&lt;&gt;#N/A")</f>
        <v>26.841883662884797</v>
      </c>
      <c r="J108" s="8">
        <f>AVERAGEIF(J5:J105,"&lt;&gt;#N/A")</f>
        <v>0.13445888007512696</v>
      </c>
      <c r="O108" s="7">
        <v>0.3</v>
      </c>
      <c r="P108" s="7">
        <v>1210.8630196688071</v>
      </c>
      <c r="Q108" s="7">
        <v>27.026026842396153</v>
      </c>
      <c r="R108" s="7">
        <v>0.13624778544397115</v>
      </c>
    </row>
    <row r="109" spans="1:18" x14ac:dyDescent="0.3">
      <c r="A109" s="5">
        <v>108</v>
      </c>
      <c r="B109" s="6"/>
      <c r="C109" s="15"/>
      <c r="D109" s="15"/>
      <c r="E109" s="25">
        <f t="shared" si="12"/>
        <v>176.21724048171495</v>
      </c>
      <c r="O109" s="7">
        <v>0.4</v>
      </c>
      <c r="P109" s="7">
        <v>1220.0236229944544</v>
      </c>
      <c r="Q109" s="7">
        <v>26.841883662884797</v>
      </c>
      <c r="R109" s="7">
        <v>0.13445888007512696</v>
      </c>
    </row>
    <row r="110" spans="1:18" x14ac:dyDescent="0.3">
      <c r="O110" s="7">
        <v>0.5</v>
      </c>
      <c r="P110" s="7">
        <v>1260.3337376774932</v>
      </c>
      <c r="Q110" s="7">
        <v>27.183403308458661</v>
      </c>
      <c r="R110" s="7">
        <v>0.13534874490330331</v>
      </c>
    </row>
    <row r="111" spans="1:18" x14ac:dyDescent="0.3">
      <c r="O111" s="7">
        <v>0.6</v>
      </c>
      <c r="P111" s="7">
        <v>1323.224302476729</v>
      </c>
      <c r="Q111" s="7">
        <v>27.775020071681112</v>
      </c>
      <c r="R111" s="7">
        <v>0.13754821705274961</v>
      </c>
    </row>
    <row r="112" spans="1:18" x14ac:dyDescent="0.3">
      <c r="O112" s="7">
        <v>0.7</v>
      </c>
      <c r="P112" s="7">
        <v>1406.3445895141278</v>
      </c>
      <c r="Q112" s="7">
        <v>28.678584754139575</v>
      </c>
      <c r="R112" s="7">
        <v>0.1411995243105508</v>
      </c>
    </row>
    <row r="113" spans="15:18" x14ac:dyDescent="0.3">
      <c r="O113" s="7">
        <v>0.8</v>
      </c>
      <c r="P113" s="7">
        <v>1510.7397307679585</v>
      </c>
      <c r="Q113" s="7">
        <v>29.927195130652695</v>
      </c>
      <c r="R113" s="7">
        <v>0.14683108014674809</v>
      </c>
    </row>
    <row r="114" spans="15:18" x14ac:dyDescent="0.3">
      <c r="O114" s="7">
        <v>0.9</v>
      </c>
      <c r="P114" s="7">
        <v>1640.0523050476718</v>
      </c>
      <c r="Q114" s="7">
        <v>31.601064432402847</v>
      </c>
      <c r="R114" s="7">
        <v>0.1549454034475112</v>
      </c>
    </row>
    <row r="115" spans="15:18" x14ac:dyDescent="0.3">
      <c r="O115" s="27">
        <v>1</v>
      </c>
      <c r="P115" s="7">
        <v>1800.5984598459845</v>
      </c>
      <c r="Q115" s="7">
        <v>33.339933993399342</v>
      </c>
      <c r="R115" s="7">
        <v>0.16331540525414362</v>
      </c>
    </row>
  </sheetData>
  <mergeCells count="1">
    <mergeCell ref="N2:O2"/>
  </mergeCells>
  <conditionalFormatting sqref="P106:P114">
    <cfRule type="top10" dxfId="2" priority="3" percent="1" bottom="1" rank="10"/>
  </conditionalFormatting>
  <conditionalFormatting sqref="Q106:Q114">
    <cfRule type="top10" dxfId="1" priority="2" percent="1" bottom="1" rank="10"/>
  </conditionalFormatting>
  <conditionalFormatting sqref="R106:R114">
    <cfRule type="top10" dxfId="0" priority="1" percent="1" bottom="1" rank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series 1</vt:lpstr>
      <vt:lpstr>Naive method</vt:lpstr>
      <vt:lpstr>Total average</vt:lpstr>
      <vt:lpstr>Moving average (N=3)</vt:lpstr>
      <vt:lpstr>Moving average (Adaptive)</vt:lpstr>
      <vt:lpstr>Simple Exponential smoothing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KARIM TAMSSAOUET</dc:creator>
  <cp:keywords/>
  <dc:description/>
  <cp:lastModifiedBy>Svensson, Joachim</cp:lastModifiedBy>
  <cp:revision/>
  <dcterms:created xsi:type="dcterms:W3CDTF">2015-06-05T18:17:20Z</dcterms:created>
  <dcterms:modified xsi:type="dcterms:W3CDTF">2024-04-25T11:36:33Z</dcterms:modified>
  <cp:category/>
  <cp:contentStatus/>
</cp:coreProperties>
</file>