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PUESTAS" sheetId="1" r:id="rId3"/>
    <sheet state="visible" name="Hoja1" sheetId="2" r:id="rId4"/>
    <sheet state="visible" name="resp Transp" sheetId="3" r:id="rId5"/>
    <sheet state="visible" name="Hoja2" sheetId="4" r:id="rId6"/>
    <sheet state="visible" name="Gr del índice" sheetId="5" r:id="rId7"/>
    <sheet state="visible" name="resp Tr Num" sheetId="6" r:id="rId8"/>
    <sheet state="visible" name="resp Tr Riesgo" sheetId="7" r:id="rId9"/>
  </sheets>
  <definedNames>
    <definedName hidden="1" localSheetId="2" name="_xlnm._FilterDatabase">'resp Transp'!$A$8:$AG$82</definedName>
    <definedName hidden="1" localSheetId="6" name="_xlnm._FilterDatabase">'resp Tr Riesgo'!$A$6:$AF$80</definedName>
    <definedName hidden="1" localSheetId="5" name="_xlnm._FilterDatabase">'resp Tr Num'!$A$3:$AG$77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H5">
      <text>
        <t xml:space="preserve">OTRO EXCEL DICE CAÑAS
	-Indicadores Etapa 2</t>
      </text>
    </comment>
    <comment authorId="0" ref="I6">
      <text>
        <t xml:space="preserve">eran 4 sí
	-Maria Fernanda Chacon</t>
      </text>
    </comment>
    <comment authorId="0" ref="B14">
      <text>
        <t xml:space="preserve">Tomado de Contraloría
	-Mónica Chavarría</t>
      </text>
    </comment>
    <comment authorId="0" ref="B15">
      <text>
        <t xml:space="preserve">Tomado de contraloría
	-Mónica Chavarría</t>
      </text>
    </comment>
    <comment authorId="0" ref="B16">
      <text>
        <t xml:space="preserve">Tomado de contraloría
	-Mónica Chavarría</t>
      </text>
    </comment>
    <comment authorId="0" ref="BY25">
      <text>
        <t xml:space="preserve">este si y otro no
	-Mónica Chavarría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Estos habitantes los conseguimos de la información NAMA profe Silvia
	-Mónica Chavarría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7">
      <text>
        <t xml:space="preserve">Tomado de Contraloría
	-Mónica Chavarría</t>
      </text>
    </comment>
    <comment authorId="0" ref="O7">
      <text>
        <t xml:space="preserve">Tomado de contraloría
	-Mónica Chavarría</t>
      </text>
    </comment>
    <comment authorId="0" ref="P7">
      <text>
        <t xml:space="preserve">Tomado de contraloría
	-Mónica Chavarría</t>
      </text>
    </comment>
    <comment authorId="0" ref="F14">
      <text>
        <t xml:space="preserve">eran 4 sí
	-Maria Fernanda Chacon</t>
      </text>
    </comment>
    <comment authorId="0" ref="E39">
      <text>
        <t xml:space="preserve">OTRO EXCEL DICE CAÑAS
	-Indicadores Etapa 2</t>
      </text>
    </comment>
    <comment authorId="0" ref="Y82">
      <text>
        <t xml:space="preserve">este si y otro no
	-Mónica Chavarría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2">
      <text>
        <t xml:space="preserve">Tomado de Contraloría
	-Mónica Chavarría</t>
      </text>
    </comment>
    <comment authorId="0" ref="O2">
      <text>
        <t xml:space="preserve">Tomado de contraloría
	-Mónica Chavarría</t>
      </text>
    </comment>
    <comment authorId="0" ref="P2">
      <text>
        <t xml:space="preserve">Tomado de contraloría
	-Mónica Chavarría</t>
      </text>
    </comment>
    <comment authorId="0" ref="F9">
      <text>
        <t xml:space="preserve">eran 4 sí
	-Maria Fernanda Chacon</t>
      </text>
    </comment>
    <comment authorId="0" ref="E34">
      <text>
        <t xml:space="preserve">OTRO EXCEL DICE CAÑAS
	-Indicadores Etapa 2</t>
      </text>
    </comment>
    <comment authorId="0" ref="Y77">
      <text>
        <t xml:space="preserve">este si y otro no
	-Mónica Chavarría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5">
      <text>
        <t xml:space="preserve">Tomado de Contraloría
	-Mónica Chavarría</t>
      </text>
    </comment>
    <comment authorId="0" ref="O5">
      <text>
        <t xml:space="preserve">Tomado de contraloría
	-Mónica Chavarría</t>
      </text>
    </comment>
    <comment authorId="0" ref="P5">
      <text>
        <t xml:space="preserve">Tomado de contraloría
	-Mónica Chavarría</t>
      </text>
    </comment>
    <comment authorId="0" ref="F12">
      <text>
        <t xml:space="preserve">eran 4 sí
	-Maria Fernanda Chacon</t>
      </text>
    </comment>
    <comment authorId="0" ref="L12">
      <text>
        <t xml:space="preserve">eran 4 sí
	-Maria Fernanda Chacon</t>
      </text>
    </comment>
    <comment authorId="0" ref="Q12">
      <text>
        <t xml:space="preserve">eran 4 sí
	-Maria Fernanda Chacon</t>
      </text>
    </comment>
    <comment authorId="0" ref="R12">
      <text>
        <t xml:space="preserve">eran 4 sí
	-Maria Fernanda Chacon</t>
      </text>
    </comment>
    <comment authorId="0" ref="S12">
      <text>
        <t xml:space="preserve">eran 4 sí
	-Maria Fernanda Chacon</t>
      </text>
    </comment>
    <comment authorId="0" ref="U12">
      <text>
        <t xml:space="preserve">eran 4 sí
	-Maria Fernanda Chacon</t>
      </text>
    </comment>
    <comment authorId="0" ref="V12">
      <text>
        <t xml:space="preserve">eran 4 sí
	-Maria Fernanda Chacon</t>
      </text>
    </comment>
    <comment authorId="0" ref="W12">
      <text>
        <t xml:space="preserve">eran 4 sí
	-Maria Fernanda Chacon</t>
      </text>
    </comment>
    <comment authorId="0" ref="X12">
      <text>
        <t xml:space="preserve">eran 4 sí
	-Maria Fernanda Chacon</t>
      </text>
    </comment>
    <comment authorId="0" ref="Y12">
      <text>
        <t xml:space="preserve">eran 4 sí
	-Maria Fernanda Chacon</t>
      </text>
    </comment>
    <comment authorId="0" ref="Z12">
      <text>
        <t xml:space="preserve">eran 4 sí
	-Maria Fernanda Chacon</t>
      </text>
    </comment>
    <comment authorId="0" ref="AA12">
      <text>
        <t xml:space="preserve">eran 4 sí
	-Maria Fernanda Chacon</t>
      </text>
    </comment>
    <comment authorId="0" ref="AE12">
      <text>
        <t xml:space="preserve">eran 4 sí
	-Maria Fernanda Chacon</t>
      </text>
    </comment>
    <comment authorId="0" ref="AF12">
      <text>
        <t xml:space="preserve">eran 4 sí
	-Maria Fernanda Chacon</t>
      </text>
    </comment>
    <comment authorId="0" ref="E37">
      <text>
        <t xml:space="preserve">OTRO EXCEL DICE CAÑAS
	-Indicadores Etapa 2</t>
      </text>
    </comment>
  </commentList>
</comments>
</file>

<file path=xl/sharedStrings.xml><?xml version="1.0" encoding="utf-8"?>
<sst xmlns="http://schemas.openxmlformats.org/spreadsheetml/2006/main" count="4938" uniqueCount="269">
  <si>
    <t>Cantón</t>
  </si>
  <si>
    <t>Código</t>
  </si>
  <si>
    <t>Habitantes</t>
  </si>
  <si>
    <t>3.3.1.5</t>
  </si>
  <si>
    <t>aseo vías/hab</t>
  </si>
  <si>
    <t>3.1.3.3</t>
  </si>
  <si>
    <t>inversion  GIRS/hab</t>
  </si>
  <si>
    <t>3.1.4.3</t>
  </si>
  <si>
    <t xml:space="preserve">Bagaces </t>
  </si>
  <si>
    <t>Provincia</t>
  </si>
  <si>
    <t>Guanacaste</t>
  </si>
  <si>
    <t>Cañas</t>
  </si>
  <si>
    <t>Alajuela</t>
  </si>
  <si>
    <t>Tilaran</t>
  </si>
  <si>
    <t>Puntarenas</t>
  </si>
  <si>
    <t>Bagaces</t>
  </si>
  <si>
    <t>San Ramón</t>
  </si>
  <si>
    <t>Abangares</t>
  </si>
  <si>
    <t>Liberia</t>
  </si>
  <si>
    <t>Tilarán</t>
  </si>
  <si>
    <t>Montes de Oro</t>
  </si>
  <si>
    <t>Distrito</t>
  </si>
  <si>
    <t>Fortuna</t>
  </si>
  <si>
    <t>Mogote</t>
  </si>
  <si>
    <t>Porosal</t>
  </si>
  <si>
    <t>Quebrada Grande</t>
  </si>
  <si>
    <t>Libano</t>
  </si>
  <si>
    <t>Tierras Morenas</t>
  </si>
  <si>
    <t>Tronadora</t>
  </si>
  <si>
    <t>Zapotal</t>
  </si>
  <si>
    <t>Río Naranjo</t>
  </si>
  <si>
    <t>Colorado</t>
  </si>
  <si>
    <t>Sierra</t>
  </si>
  <si>
    <t>San Juan</t>
  </si>
  <si>
    <t>Arenal</t>
  </si>
  <si>
    <t>Nacascolo</t>
  </si>
  <si>
    <t>Las Juntas</t>
  </si>
  <si>
    <t>Arancibia</t>
  </si>
  <si>
    <t>Union</t>
  </si>
  <si>
    <t>Miramar</t>
  </si>
  <si>
    <t>no viene respuesta</t>
  </si>
  <si>
    <t>Indicador</t>
  </si>
  <si>
    <t>Gasto real del servicio de aseode vias y sitios públcos(sin compromiso)</t>
  </si>
  <si>
    <t>ASADA DE EL SALTO</t>
  </si>
  <si>
    <t>Total de gastos reales destinados a proyectos de inversión del servicio (sin compromisos)</t>
  </si>
  <si>
    <t>ASADA SANTA FE</t>
  </si>
  <si>
    <t xml:space="preserve">ACUEDUCTO JOHN F GUERRE LA FORTUNA DE BAGACES
</t>
  </si>
  <si>
    <t>ASADA RIO CHIQUITO</t>
  </si>
  <si>
    <t>ASADA SAN BERNARDO</t>
  </si>
  <si>
    <t>ASOCIACION DE ACUEDCTO DE GUAYABO DE BAGACES</t>
  </si>
  <si>
    <t>ASOCIACIÓN ADMINISTRADORA DE SISTEMA DE ACUEDUCTO Y ALCANTARILLADO COMUNAL LIMONAL BAGACES</t>
  </si>
  <si>
    <t>ASADA SAN PEDRO Y EL TORNO</t>
  </si>
  <si>
    <t>COMITÉ DE ACUEDUCTO RURAL DE SAN ISIDRO DE MOGOTE</t>
  </si>
  <si>
    <t>ASADA SANTA LUCIA DE POROSAL</t>
  </si>
  <si>
    <t xml:space="preserve">ASADA PARCELAS DE MONSEÑOR
</t>
  </si>
  <si>
    <t>ASADA QUEBRADA GRANDE, TILARAN</t>
  </si>
  <si>
    <t>ASOCIACION DE VECINOS PARA LA ORGANIZACIÓN, ADMINISTRACION Y PROTECCION DEL ACUEDUCTO RURAL DE LA ALTURA DE SAN MIGUEL, DE TILARAN, GUANACASTE</t>
  </si>
  <si>
    <t>ASADA MARAVILLA</t>
  </si>
  <si>
    <t>ASADA SOLANIA</t>
  </si>
  <si>
    <t>ASOCIACION ADMINISTRADORA DE ACUADUCTO Y ALCANTARILLADO SANITARIO VACINOS DE LAS NUBES DE TILARAN</t>
  </si>
  <si>
    <t xml:space="preserve">ASADA AGUACATE
</t>
  </si>
  <si>
    <t>ASADA RIO PIEDRAS</t>
  </si>
  <si>
    <t>ASOCIACION ADMINISTRADORA DE ACUADUCTO RURAL DE SABALITO DE TIERRAS MORERNAS DE TILARAN</t>
  </si>
  <si>
    <t>ASADA VIEJO ARENAL</t>
  </si>
  <si>
    <t>ADMINISTRADORA DE SISTEMA DEL ACUEDUCTO Y ALCANTARILLADO SANITARIO DE TURIN DE TILARAN</t>
  </si>
  <si>
    <t>ASADA SECTOR ESTE DE SAN RAMON</t>
  </si>
  <si>
    <t>COMITÉ DE ACUEDUCTO RURAL LAS PARCELAS DE ZAPOTAL</t>
  </si>
  <si>
    <t>ASOCIACION ADMINISTRADORA DEL ACUEDUCTO Y ALCANTARILLADO SANITARIO LLANO DEL CORTES</t>
  </si>
  <si>
    <t>ASOCIACION ADMINISTRADORA DE ACUEDUCTO Y ALCANTARILLADO SANITARIO DE CASERIO DE MONTANO Y COFRADIA</t>
  </si>
  <si>
    <t xml:space="preserve">ASOCIACION ADMINISTRADORA DE ACUEDUCTO Y ALCANTARILLADO SANITARIO PIJIJE
</t>
  </si>
  <si>
    <t>ASOCIACION ADMINISTRADORA DEL ACUEDUCTO Y ALCANTARILLADO SANITARIO DE CUIPILAPA DE FORTUNA DE BAGACES</t>
  </si>
  <si>
    <t>ASADA RIO NARANJO</t>
  </si>
  <si>
    <t>ASADA RINCON DE LA CRUZ</t>
  </si>
  <si>
    <t>ASOCIACION ADMINISTRADORA DEL ACUEDUCTO Y ALCANTARILLADO SANITARIO DE SAN RAMON DE BAGACES</t>
  </si>
  <si>
    <t>ASOCIACION ADMINISTRADORA DE ACUERDUCTO Y ALCANTARILLADO SANITARIO DE BARRIO JESUS DE CAÑAS, GUANACASTE</t>
  </si>
  <si>
    <t>ASOCIACION DE ACUEDUCTOS DE SOLANIA BAJO DE TILARAN Y SAN JUAN DE CAÑAS GUANACASTE</t>
  </si>
  <si>
    <t>ASOCIACION ADMINISTRATIVA DEL ACUEDUCTO Y ALCANTARILLADO SANITARIO DE MONTE POTRERO DE COLORADO DE ABANGARES</t>
  </si>
  <si>
    <t>ASOCIACION ADMINISTRADORA DEL ACUEDUCTO Y ALCANTARILLADO SANITARIO DE TRES AMIGOS DE LA SIERRA DE ABANGARES</t>
  </si>
  <si>
    <t>ASOCIACION ADMINISTRADORA DE ACUEDUCTO Y ALCANTARILLADO SANITARIO DE MARSELLESA DE ABANGARES</t>
  </si>
  <si>
    <t xml:space="preserve">ASOCIACION ADMINISTRADORA DEL ACUEDUCTO Y ALCANTARILLADO SANITARIO GUATILAR DEL CANTON ABANGARES PROVINCIA GUANACASTE
</t>
  </si>
  <si>
    <t>ASOCIACION ADMINISTRADORA DEL ACUEDUCTO RURAL DE CEBADILLA DE ABANGARES</t>
  </si>
  <si>
    <t xml:space="preserve">ASOCIACION ADMINISTRADORA DEL ACUEDUCTO Y ALCANTARILLADO SANITARIO DE SAN JOAQUIN DE COLORADO DE ABANGARES
</t>
  </si>
  <si>
    <t>ASOCIACION ADMINISTRADORA DE ACUEDUCTO Y ALCANTARILLADO SANITARIO DE CERRO SAN JOSE</t>
  </si>
  <si>
    <t>ASOCIACION ADMINISTRADORA DE ACUEDUCTO Y ALCANTARILLADO SANITARIO DE NUEVO ARENAL</t>
  </si>
  <si>
    <t>ASOCIACION ADMINISTRADORA DEL ACUEDUCTO Y ALCANTARILLADO SANITARIO DE LOS TORNOS DE ABANGARES</t>
  </si>
  <si>
    <t>ASOCIACION ADMINISTRADORA DEL ACUEDUCTO Y ALCANTARILLADO SANITARIO DE EL TRIUNFO</t>
  </si>
  <si>
    <t>ASOCIACION ADMINISTRADORA DEL ACUEDUCTO RURAL DEL BARRIO ABARCA DE LA CRUZ DISTRITO LA SIERRA DE ABANGARES</t>
  </si>
  <si>
    <t>ASADA de Concepcion de Colorado</t>
  </si>
  <si>
    <t xml:space="preserve">ASOCIACION ADMINISTRADORA DEL ACUEDUCTO Y ALCANTARILLADO SANITARIO DE LIMONAL DE ABANGARES
</t>
  </si>
  <si>
    <t>ASOCIACION ADMINISTRADORA DEL ACUEDUCTOY ALCANTARILLADO SANITARIO DE MATAPALO</t>
  </si>
  <si>
    <t xml:space="preserve">ASOCIACION ADMINISTRADORA DEL ACUEDUCTO Y ALCANTARILLADO SANITARIO DE LA CRUZ DE LA SIERRA DE ABANGARES
</t>
  </si>
  <si>
    <t>ASOCIACION ADMINISTRADORA DEL ACUEDUCTO Y ALCANTARILLADO SANITARIO DE LA SIERRA DE ABANGARES</t>
  </si>
  <si>
    <t xml:space="preserve">ASOCIACION ADMINISTRADORA DE ACUEDUCTO RURAL DE POZO AZUL DE ABANGARES
</t>
  </si>
  <si>
    <t>ASOCIACION ADMINISTRADORA DEL ACUEDUCTO Y ALCANTARILLADO SANITARIO DE CONCEPCION DE LAS JUNTAS DE ABANGARES</t>
  </si>
  <si>
    <t xml:space="preserve">ASOCIACION ADMINISTRADORA DEL ACUEDUCTO Y ALCANTARILLADO SANITARIO ENCELOMAVI
</t>
  </si>
  <si>
    <t xml:space="preserve">ASADA La Palma
</t>
  </si>
  <si>
    <t>ASADA Piedra Verde</t>
  </si>
  <si>
    <t xml:space="preserve">ASADA Campos de Oro Candelaria
</t>
  </si>
  <si>
    <t>ASADA de San Rafael de Abangares</t>
  </si>
  <si>
    <t>ASADA San Juan Quebrada Grande</t>
  </si>
  <si>
    <t>ASADA SAN BOSCO LOS OLIVOS</t>
  </si>
  <si>
    <t>Resultado porcentual de cobertura del servicio</t>
  </si>
  <si>
    <t>ASADA PEÑAS BLANCAS DE COLORADO</t>
  </si>
  <si>
    <t>ASADA Santa Lucía</t>
  </si>
  <si>
    <t>ASADA EL SILENCIO DE TILARAN, GUANACASTE</t>
  </si>
  <si>
    <t xml:space="preserve">ASADA DE SAN LUIS
</t>
  </si>
  <si>
    <t>ASOCIACION ADMINISTRADORA DEL ACUEDUCTO Y ALCANTARILLADO SANITARIO DE CABECERAS</t>
  </si>
  <si>
    <t>ASADA EL DOS DE TILARAN</t>
  </si>
  <si>
    <t>ASOCIACION DE ACUEDUCTOS Y ALCANTARILLADOS DE LA COMUNIDAD DE LA FLORIDA DE QUEBRADA GRANDE DE TILARAN, GUANACASTE</t>
  </si>
  <si>
    <t>Asociacion Administradora de Acueducto Aclantarillado Tronadora</t>
  </si>
  <si>
    <t xml:space="preserve">ASOCIACION ADMINISTRADORA DE ACUEDUCTO Y ALCANTARILLADO SANITARIO DE LA ESPERANZA DE TILARAN
</t>
  </si>
  <si>
    <t>COMITÉ ADMINISTRADOR DE ACUEDUCTO RURAL DE SAN RAFAEL DE ARANCIBIA</t>
  </si>
  <si>
    <t xml:space="preserve">ASOCIACION ADMINITRADORA DE ACUEDUCTO RURAL Y ALCANTARILLADO SANITARIO DE OJO DE AGUA DE ARANCIBIA
</t>
  </si>
  <si>
    <t>ASOCIACION ADMINISTRADORA DE ACUEDUCTO Y ALCANTARILLADO SANITARIO DE LAGUNA DE LA UNION DE MONTES DE ORO</t>
  </si>
  <si>
    <t>Asociación Administradora de Acueducto y Alcantarillado de Bajo Caliente y San Martín</t>
  </si>
  <si>
    <t>ASOCIACION DE ACUEDUCTO RURAL Y ALCANTARILLADO SANITARIO DE SANBUENAVENTURA</t>
  </si>
  <si>
    <t>ASOCIACION ADMINISTRADORA DEL ACUEDUCTO Y ALCANTARILLADO SANITARIO DE CORAZON DE JESUS</t>
  </si>
  <si>
    <t>ASADA PALMITAL-VENTANAS</t>
  </si>
  <si>
    <t>ASOCIACION ADMINISTRADORA DE ACUEDUCTOS Y ALCANTARILLADO SANITARIO RURAL DE CEDRAL Y SAN FRANCISCO</t>
  </si>
  <si>
    <t>GAR-1</t>
  </si>
  <si>
    <t>https://cgrweb.cgr.go.cr/pr02/f?p=142:3:::NO::P3_DESCR_CRITERIO,P3_CRITERIO,P3_REGION_ACTIVA:3.1.2%20Sostenibilidad%20de%20la%20operaci%C3%B3n%20del%20servicio%20de%20recolecci%C3%B3n%20de%20residuos,3.1.2,ESTANDARD</t>
  </si>
  <si>
    <t>ID_IU-44</t>
  </si>
  <si>
    <t>Existe sistema de tratamiento individual de aguas negras en la comunidad</t>
  </si>
  <si>
    <t>NO</t>
  </si>
  <si>
    <t>tilaran</t>
  </si>
  <si>
    <t>SI</t>
  </si>
  <si>
    <t>No</t>
  </si>
  <si>
    <t>GAR-2</t>
  </si>
  <si>
    <t>ID_UI_640</t>
  </si>
  <si>
    <t>Separan las aguas grises del agua pluvial</t>
  </si>
  <si>
    <t>GAR-3</t>
  </si>
  <si>
    <t>ID_IU_644</t>
  </si>
  <si>
    <t>Población cuenta con alcantarillado pluvial</t>
  </si>
  <si>
    <t>GAR-4</t>
  </si>
  <si>
    <t>ID_IU_628</t>
  </si>
  <si>
    <t>La población tiene Planta de tratamiento de aguas residuales</t>
  </si>
  <si>
    <t>GAR-5</t>
  </si>
  <si>
    <t>Pregunta 15 del FU, solicitarlo a AyA</t>
  </si>
  <si>
    <t>Porcentaje de liquidez para invertir en mejoras del acueducto</t>
  </si>
  <si>
    <t>No Tienen</t>
  </si>
  <si>
    <t>L= 100%</t>
  </si>
  <si>
    <t>L&lt; 50%</t>
  </si>
  <si>
    <t>L&gt; 50%</t>
  </si>
  <si>
    <t>GRS-1</t>
  </si>
  <si>
    <t>No existe</t>
  </si>
  <si>
    <t>% Cobertura de recolección de residuos sólidos</t>
  </si>
  <si>
    <t>GRS-2</t>
  </si>
  <si>
    <t>Existe recolección de residuos valorizables</t>
  </si>
  <si>
    <t>Si</t>
  </si>
  <si>
    <t>GRS-3</t>
  </si>
  <si>
    <t>Destinan presupuesto para erradicar los botaderos clandestinos</t>
  </si>
  <si>
    <t>file:///Users/mariafchacon/Downloads/PGIR+BAGACES+v+FINAL_mod20ene17.pdf</t>
  </si>
  <si>
    <t>Está la respuesta para la pregunta: presencia de botaderos clandestinos de basura</t>
  </si>
  <si>
    <t>GRS-4</t>
  </si>
  <si>
    <t>Producción per capita de residuos sólidos</t>
  </si>
  <si>
    <t>GRS-5</t>
  </si>
  <si>
    <t>Inversión en GIRS por persona por año ($/año)</t>
  </si>
  <si>
    <t>GRS-6</t>
  </si>
  <si>
    <t>Inversión en la limpieza de vias y áreas comunes por persona en cada cantón</t>
  </si>
  <si>
    <t>NA</t>
  </si>
  <si>
    <t>GPRH-1</t>
  </si>
  <si>
    <t>ID_IU_298</t>
  </si>
  <si>
    <t>ubicación de la captación en área protegida o zona de conservación</t>
  </si>
  <si>
    <t>GPRH-2</t>
  </si>
  <si>
    <t>ID_IU_300</t>
  </si>
  <si>
    <t>demarcación de la zona de protección legalmente</t>
  </si>
  <si>
    <t>% de impacto primario</t>
  </si>
  <si>
    <t>ND</t>
  </si>
  <si>
    <t>N0</t>
  </si>
  <si>
    <t>% de impacto secundario</t>
  </si>
  <si>
    <t>% de impacto terciario</t>
  </si>
  <si>
    <t>Peso i</t>
  </si>
  <si>
    <t>GPRH-3</t>
  </si>
  <si>
    <t>ID_IU_254</t>
  </si>
  <si>
    <t>Se cuenta con información del balance hidrico</t>
  </si>
  <si>
    <t>Sí</t>
  </si>
  <si>
    <t>GPRH-4</t>
  </si>
  <si>
    <t>ID_IU_201, ID-IU_376,1</t>
  </si>
  <si>
    <r>
      <t xml:space="preserve">Consumo de agua por la comunidad (l/p/d) </t>
    </r>
    <r>
      <rPr>
        <rFont val="Calibri"/>
        <color rgb="FFFFC000"/>
        <sz val="12.0"/>
      </rPr>
      <t>(Este dato está representado en metros cúbicos y es por ASADA, no por comunidad)</t>
    </r>
  </si>
  <si>
    <t>GPRH-5</t>
  </si>
  <si>
    <t>ID_IU_52</t>
  </si>
  <si>
    <t>Operador con plan de atención integral de riesgo</t>
  </si>
  <si>
    <t>GPRH-6</t>
  </si>
  <si>
    <t>ID_IU_253</t>
  </si>
  <si>
    <t>Cuentan con programas para adaptación al cambio climático (SI/No)</t>
  </si>
  <si>
    <t>GPRH-7</t>
  </si>
  <si>
    <t>ID_IU_280</t>
  </si>
  <si>
    <t>Registros de aforos de las fuentes de abastecimiento (SI/No)</t>
  </si>
  <si>
    <t>si</t>
  </si>
  <si>
    <t>GAP-1</t>
  </si>
  <si>
    <t>Ministerio de Salud</t>
  </si>
  <si>
    <t>Se diagnóstica el riesgo en los componentes del acueducto mediante la herramienta SERSA (SI/No)</t>
  </si>
  <si>
    <t>GAP-2</t>
  </si>
  <si>
    <t>ID_IU_10012</t>
  </si>
  <si>
    <t>Posee sistema de desinfección</t>
  </si>
  <si>
    <t>no</t>
  </si>
  <si>
    <t>GAP-3</t>
  </si>
  <si>
    <t>ID-IU-404</t>
  </si>
  <si>
    <t>Posee planta potabilizadora</t>
  </si>
  <si>
    <t>GAP-4</t>
  </si>
  <si>
    <t>AyA</t>
  </si>
  <si>
    <t>Sello de calidad sanitaria</t>
  </si>
  <si>
    <t>GAF-1</t>
  </si>
  <si>
    <t>ID_IU_196</t>
  </si>
  <si>
    <t>% De Morosidad en el pago del servicio de agua</t>
  </si>
  <si>
    <t>&gt; 10%</t>
  </si>
  <si>
    <t>&lt; 10%</t>
  </si>
  <si>
    <t>a. &gt; 10%</t>
  </si>
  <si>
    <t xml:space="preserve"> &lt; 10%</t>
  </si>
  <si>
    <t>GAF-2</t>
  </si>
  <si>
    <t>ID_IU_188</t>
  </si>
  <si>
    <t>Porcentaje de agua no contabilizada</t>
  </si>
  <si>
    <t>ANC&gt; 40%</t>
  </si>
  <si>
    <r>
      <t xml:space="preserve">Consumo de agua por la comunidad (l/p/d) </t>
    </r>
    <r>
      <rPr>
        <rFont val="Calibri"/>
        <color rgb="FFFFC000"/>
        <sz val="12.0"/>
      </rPr>
      <t>(Este dato está representado en metros cúbicos y es por ASADA, no por comunidad)</t>
    </r>
  </si>
  <si>
    <t>ANC&lt;40%</t>
  </si>
  <si>
    <t>IDS</t>
  </si>
  <si>
    <t>índice de desarrollo social</t>
  </si>
  <si>
    <t>58,14</t>
  </si>
  <si>
    <t>56,66</t>
  </si>
  <si>
    <t>58,46</t>
  </si>
  <si>
    <t>27,46</t>
  </si>
  <si>
    <t>77,27</t>
  </si>
  <si>
    <t>52,74</t>
  </si>
  <si>
    <t>51,77</t>
  </si>
  <si>
    <t>60,20</t>
  </si>
  <si>
    <t>66,11</t>
  </si>
  <si>
    <t>46,22</t>
  </si>
  <si>
    <t>61,37</t>
  </si>
  <si>
    <t>64,60</t>
  </si>
  <si>
    <t>62,73</t>
  </si>
  <si>
    <t>51,38</t>
  </si>
  <si>
    <t>57,91</t>
  </si>
  <si>
    <t>59,91</t>
  </si>
  <si>
    <t>55,09</t>
  </si>
  <si>
    <t>56,40</t>
  </si>
  <si>
    <t>47,80</t>
  </si>
  <si>
    <t>53,83</t>
  </si>
  <si>
    <t>72,22</t>
  </si>
  <si>
    <t>EC-1</t>
  </si>
  <si>
    <t>Posee distinción de Bandera Azul ecológica (en la comunidad, microcuencas y municipalidades)</t>
  </si>
  <si>
    <t>EC-2</t>
  </si>
  <si>
    <t>ID_IU_258</t>
  </si>
  <si>
    <t>Los operadores han desarrollado programas de educación ambiental para la comunidad y los imparten regularmente (una vez al año) (Si/No)</t>
  </si>
  <si>
    <t>Riesgo por eventos naturales</t>
  </si>
  <si>
    <t>Riesgo Alto</t>
  </si>
  <si>
    <t xml:space="preserve"> </t>
  </si>
  <si>
    <t>http://aliarse.org/wp-content/uploads/2017/08/Guia-Mejores-Pr%C3%A1cticas-Municipales-en-GIRS.pdf</t>
  </si>
  <si>
    <r>
      <t xml:space="preserve">Consumo de agua por la comunidad (l/p/d) </t>
    </r>
    <r>
      <rPr>
        <rFont val="Calibri"/>
        <color rgb="FFFFC000"/>
        <sz val="12.0"/>
      </rPr>
      <t>(Este dato está representado en metros cúbicos y es por ASADA, no por comunidad)</t>
    </r>
  </si>
  <si>
    <t>#Riesgo por eventos naturales</t>
  </si>
  <si>
    <t>Saneamiento</t>
  </si>
  <si>
    <t>manejo</t>
  </si>
  <si>
    <t>educación</t>
  </si>
  <si>
    <t>peso de la variable</t>
  </si>
  <si>
    <t>Riesgo de la Asada</t>
  </si>
  <si>
    <t>Subíndice</t>
  </si>
  <si>
    <t>aguas residuales</t>
  </si>
  <si>
    <t>residuos solidos</t>
  </si>
  <si>
    <t xml:space="preserve">Inversión en la limpieza de vias y áreas comunes por persona en cada cantón (₡/año) </t>
  </si>
  <si>
    <r>
      <t xml:space="preserve">Consumo de agua por la comunidad (l/p/d) </t>
    </r>
    <r>
      <rPr>
        <rFont val="Calibri"/>
        <color rgb="FFFFC000"/>
        <sz val="12.0"/>
      </rPr>
      <t>(Este dato está representado en metros cúbicos y es por ASADA, no por comunidad)</t>
    </r>
  </si>
  <si>
    <t>Indice de Riesgo de las Asadas</t>
  </si>
  <si>
    <t>m</t>
  </si>
  <si>
    <t>b</t>
  </si>
  <si>
    <t>función</t>
  </si>
  <si>
    <t>lineal</t>
  </si>
  <si>
    <t>Logística</t>
  </si>
  <si>
    <r>
      <t xml:space="preserve">Consumo de agua por la comunidad (l/p/d) </t>
    </r>
    <r>
      <rPr>
        <rFont val="Calibri"/>
        <color rgb="FFFFC000"/>
        <sz val="12.0"/>
      </rPr>
      <t>(Este dato está representado en metros cúbicos y es por ASADA, no por comunidad)</t>
    </r>
  </si>
  <si>
    <t>L=100%</t>
  </si>
  <si>
    <t>L&lt;50%</t>
  </si>
  <si>
    <t>L&gt;50%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</si>
</sst>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%"/>
    <numFmt numFmtId="166" formatCode="_(&quot;₡&quot;* #,##0_);_(&quot;₡&quot;* \(#,##0\);_(&quot;₡&quot;* &quot;-&quot;??_);_(@_)"/>
  </numFmts>
  <fonts count="14">
    <font>
      <sz val="10.0"/>
      <color rgb="FF000000"/>
      <name val="Arial"/>
    </font>
    <font>
      <sz val="10.0"/>
      <name val="Arial"/>
    </font>
    <font>
      <b/>
      <sz val="10.0"/>
      <name val="Arial"/>
    </font>
    <font>
      <sz val="12.0"/>
      <name val="Calibri"/>
    </font>
    <font>
      <b/>
      <i/>
      <sz val="9.0"/>
      <color rgb="FF000000"/>
      <name val="Arial"/>
    </font>
    <font>
      <sz val="12.0"/>
      <color rgb="FF000000"/>
      <name val="Calibri"/>
    </font>
    <font/>
    <font>
      <sz val="10.0"/>
      <color rgb="FF1155CC"/>
      <name val="Arial"/>
    </font>
    <font>
      <u/>
      <sz val="10.0"/>
      <color rgb="FF1155CC"/>
      <name val="Arial"/>
    </font>
    <font>
      <sz val="12.0"/>
      <color rgb="FFFF0000"/>
      <name val="Calibri"/>
    </font>
    <font>
      <sz val="10.0"/>
      <color rgb="FF000000"/>
      <name val="Roboto"/>
    </font>
    <font>
      <u/>
      <sz val="10.0"/>
      <color rgb="FF000000"/>
      <name val="Roboto"/>
    </font>
    <font>
      <b/>
      <sz val="12.0"/>
      <color rgb="FF000000"/>
      <name val="Calibri"/>
    </font>
    <font>
      <b/>
      <sz val="12.0"/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9CC2E5"/>
        <bgColor rgb="FF9CC2E5"/>
      </patternFill>
    </fill>
    <fill>
      <patternFill patternType="solid">
        <fgColor rgb="FFFFC000"/>
        <bgColor rgb="FFFFC000"/>
      </patternFill>
    </fill>
    <fill>
      <patternFill patternType="solid">
        <fgColor rgb="FFA8D08D"/>
        <bgColor rgb="FFA8D08D"/>
      </patternFill>
    </fill>
    <fill>
      <patternFill patternType="solid">
        <fgColor rgb="FFC55A11"/>
        <bgColor rgb="FFC55A11"/>
      </patternFill>
    </fill>
    <fill>
      <patternFill patternType="solid">
        <fgColor rgb="FFFF0066"/>
        <bgColor rgb="FFFF0066"/>
      </patternFill>
    </fill>
    <fill>
      <patternFill patternType="solid">
        <fgColor rgb="FF1E4E79"/>
        <bgColor rgb="FF1E4E79"/>
      </patternFill>
    </fill>
    <fill>
      <patternFill patternType="solid">
        <fgColor rgb="FFF4B083"/>
        <bgColor rgb="FFF4B083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/>
    </border>
    <border>
      <left/>
      <right/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Alignment="1" applyBorder="1" applyFill="1" applyFont="1">
      <alignment horizontal="center" vertical="center"/>
    </xf>
    <xf borderId="1" fillId="0" fontId="1" numFmtId="4" xfId="0" applyBorder="1" applyFont="1" applyNumberFormat="1"/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3" xfId="0" applyBorder="1" applyFont="1" applyNumberFormat="1"/>
    <xf borderId="1" fillId="3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shrinkToFit="0" vertical="top" wrapText="1"/>
    </xf>
    <xf borderId="0" fillId="0" fontId="1" numFmtId="0" xfId="0" applyFont="1"/>
    <xf borderId="1" fillId="4" fontId="3" numFmtId="0" xfId="0" applyAlignment="1" applyBorder="1" applyFill="1" applyFont="1">
      <alignment horizontal="center" shrinkToFit="0" vertical="center" wrapText="1"/>
    </xf>
    <xf borderId="2" fillId="5" fontId="4" numFmtId="0" xfId="0" applyBorder="1" applyFill="1" applyFont="1"/>
    <xf borderId="1" fillId="4" fontId="5" numFmtId="0" xfId="0" applyAlignment="1" applyBorder="1" applyFont="1">
      <alignment horizontal="center" shrinkToFit="0" vertical="center" wrapText="1"/>
    </xf>
    <xf borderId="3" fillId="5" fontId="4" numFmtId="0" xfId="0" applyBorder="1" applyFont="1"/>
    <xf borderId="4" fillId="0" fontId="6" numFmtId="0" xfId="0" applyBorder="1" applyFont="1"/>
    <xf borderId="5" fillId="0" fontId="6" numFmtId="0" xfId="0" applyBorder="1" applyFont="1"/>
    <xf borderId="2" fillId="5" fontId="7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1" fillId="5" fontId="5" numFmtId="0" xfId="0" applyAlignment="1" applyBorder="1" applyFont="1">
      <alignment horizontal="center" shrinkToFit="0" vertical="center" wrapText="1"/>
    </xf>
    <xf borderId="2" fillId="5" fontId="8" numFmtId="0" xfId="0" applyBorder="1" applyFont="1"/>
    <xf borderId="1" fillId="0" fontId="3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shrinkToFit="0" vertical="center" wrapText="1"/>
    </xf>
    <xf borderId="1" fillId="0" fontId="3" numFmtId="3" xfId="0" applyAlignment="1" applyBorder="1" applyFont="1" applyNumberFormat="1">
      <alignment horizontal="center" vertical="center"/>
    </xf>
    <xf borderId="1" fillId="0" fontId="9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6" fontId="5" numFmtId="0" xfId="0" applyAlignment="1" applyBorder="1" applyFill="1" applyFont="1">
      <alignment horizontal="center" shrinkToFit="0" wrapText="1"/>
    </xf>
    <xf borderId="1" fillId="0" fontId="3" numFmtId="164" xfId="0" applyAlignment="1" applyBorder="1" applyFont="1" applyNumberFormat="1">
      <alignment horizontal="center" vertical="center"/>
    </xf>
    <xf borderId="1" fillId="5" fontId="5" numFmtId="0" xfId="0" applyAlignment="1" applyBorder="1" applyFont="1">
      <alignment horizontal="center" vertical="center"/>
    </xf>
    <xf borderId="0" fillId="0" fontId="0" numFmtId="0" xfId="0" applyAlignment="1" applyFont="1">
      <alignment horizontal="center" shrinkToFit="0" vertical="center" wrapText="1"/>
    </xf>
    <xf borderId="0" fillId="0" fontId="0" numFmtId="9" xfId="0" applyAlignment="1" applyFont="1" applyNumberFormat="1">
      <alignment horizontal="center" vertical="center"/>
    </xf>
    <xf borderId="6" fillId="7" fontId="0" numFmtId="9" xfId="0" applyAlignment="1" applyBorder="1" applyFill="1" applyFont="1" applyNumberFormat="1">
      <alignment horizontal="center" vertical="center"/>
    </xf>
    <xf borderId="1" fillId="5" fontId="3" numFmtId="0" xfId="0" applyAlignment="1" applyBorder="1" applyFont="1">
      <alignment horizontal="center" shrinkToFit="0" vertical="center" wrapText="1"/>
    </xf>
    <xf borderId="0" fillId="0" fontId="0" numFmtId="10" xfId="0" applyAlignment="1" applyFont="1" applyNumberFormat="1">
      <alignment horizontal="center" vertical="center"/>
    </xf>
    <xf borderId="1" fillId="6" fontId="5" numFmtId="0" xfId="0" applyAlignment="1" applyBorder="1" applyFont="1">
      <alignment horizontal="left" shrinkToFit="0" vertical="top" wrapText="1"/>
    </xf>
    <xf borderId="7" fillId="0" fontId="6" numFmtId="0" xfId="0" applyBorder="1" applyFont="1"/>
    <xf borderId="8" fillId="0" fontId="6" numFmtId="0" xfId="0" applyBorder="1" applyFont="1"/>
    <xf borderId="6" fillId="8" fontId="0" numFmtId="9" xfId="0" applyAlignment="1" applyBorder="1" applyFill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9" fillId="3" fontId="5" numFmtId="0" xfId="0" applyAlignment="1" applyBorder="1" applyFont="1">
      <alignment horizontal="center" vertical="center"/>
    </xf>
    <xf borderId="9" fillId="5" fontId="5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left" shrinkToFit="0" vertical="top" wrapText="1"/>
    </xf>
    <xf borderId="9" fillId="5" fontId="5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center" vertical="center"/>
    </xf>
    <xf borderId="1" fillId="5" fontId="5" numFmtId="0" xfId="0" applyAlignment="1" applyBorder="1" applyFont="1">
      <alignment horizontal="left" shrinkToFit="0" vertical="center" wrapText="1"/>
    </xf>
    <xf borderId="6" fillId="9" fontId="0" numFmtId="9" xfId="0" applyAlignment="1" applyBorder="1" applyFill="1" applyFont="1" applyNumberFormat="1">
      <alignment horizontal="center" vertical="center"/>
    </xf>
    <xf borderId="1" fillId="0" fontId="3" numFmtId="9" xfId="0" applyAlignment="1" applyBorder="1" applyFont="1" applyNumberFormat="1">
      <alignment horizontal="center" vertical="center"/>
    </xf>
    <xf borderId="6" fillId="10" fontId="0" numFmtId="9" xfId="0" applyAlignment="1" applyBorder="1" applyFill="1" applyFont="1" applyNumberFormat="1">
      <alignment horizontal="center" vertical="center"/>
    </xf>
    <xf borderId="11" fillId="3" fontId="5" numFmtId="0" xfId="0" applyAlignment="1" applyBorder="1" applyFont="1">
      <alignment horizontal="center" shrinkToFit="0" vertical="center" wrapText="1"/>
    </xf>
    <xf borderId="11" fillId="5" fontId="5" numFmtId="0" xfId="0" applyAlignment="1" applyBorder="1" applyFont="1">
      <alignment horizontal="center" shrinkToFit="0" vertical="center" wrapText="1"/>
    </xf>
    <xf borderId="1" fillId="5" fontId="10" numFmtId="0" xfId="0" applyAlignment="1" applyBorder="1" applyFont="1">
      <alignment horizontal="center" vertical="center"/>
    </xf>
    <xf borderId="12" fillId="0" fontId="5" numFmtId="0" xfId="0" applyAlignment="1" applyBorder="1" applyFont="1">
      <alignment horizontal="center" shrinkToFit="0" vertical="center" wrapText="1"/>
    </xf>
    <xf borderId="6" fillId="11" fontId="0" numFmtId="9" xfId="0" applyAlignment="1" applyBorder="1" applyFill="1" applyFont="1" applyNumberFormat="1">
      <alignment horizontal="center" vertical="center"/>
    </xf>
    <xf borderId="11" fillId="3" fontId="5" numFmtId="0" xfId="0" applyAlignment="1" applyBorder="1" applyFont="1">
      <alignment horizontal="center" vertical="center"/>
    </xf>
    <xf borderId="12" fillId="0" fontId="5" numFmtId="0" xfId="0" applyAlignment="1" applyBorder="1" applyFont="1">
      <alignment horizontal="center" vertical="center"/>
    </xf>
    <xf borderId="2" fillId="5" fontId="0" numFmtId="0" xfId="0" applyAlignment="1" applyBorder="1" applyFont="1">
      <alignment horizontal="center" shrinkToFit="0" vertical="center" wrapText="1"/>
    </xf>
    <xf borderId="9" fillId="6" fontId="5" numFmtId="0" xfId="0" applyAlignment="1" applyBorder="1" applyFont="1">
      <alignment horizontal="left" shrinkToFit="0" vertical="top" wrapText="1"/>
    </xf>
    <xf borderId="12" fillId="0" fontId="3" numFmtId="0" xfId="0" applyAlignment="1" applyBorder="1" applyFont="1">
      <alignment horizontal="center" vertical="center"/>
    </xf>
    <xf borderId="6" fillId="12" fontId="0" numFmtId="9" xfId="0" applyAlignment="1" applyBorder="1" applyFill="1" applyFont="1" applyNumberFormat="1">
      <alignment horizontal="center" vertical="center"/>
    </xf>
    <xf borderId="13" fillId="0" fontId="3" numFmtId="0" xfId="0" applyAlignment="1" applyBorder="1" applyFont="1">
      <alignment horizontal="center" vertical="center"/>
    </xf>
    <xf borderId="11" fillId="6" fontId="5" numFmtId="0" xfId="0" applyAlignment="1" applyBorder="1" applyFont="1">
      <alignment horizontal="left" shrinkToFit="0" vertical="top" wrapText="1"/>
    </xf>
    <xf borderId="1" fillId="0" fontId="0" numFmtId="0" xfId="0" applyAlignment="1" applyBorder="1" applyFont="1">
      <alignment horizontal="center" vertical="center"/>
    </xf>
    <xf borderId="2" fillId="13" fontId="0" numFmtId="9" xfId="0" applyAlignment="1" applyBorder="1" applyFill="1" applyFont="1" applyNumberFormat="1">
      <alignment horizontal="center" vertical="center"/>
    </xf>
    <xf borderId="2" fillId="6" fontId="0" numFmtId="0" xfId="0" applyAlignment="1" applyBorder="1" applyFont="1">
      <alignment horizontal="left" shrinkToFit="0" vertical="center" wrapText="1"/>
    </xf>
    <xf borderId="10" fillId="0" fontId="0" numFmtId="0" xfId="0" applyAlignment="1" applyBorder="1" applyFont="1">
      <alignment horizontal="center" vertical="center"/>
    </xf>
    <xf borderId="6" fillId="14" fontId="0" numFmtId="9" xfId="0" applyAlignment="1" applyBorder="1" applyFill="1" applyFont="1" applyNumberFormat="1">
      <alignment horizontal="center" vertical="center"/>
    </xf>
    <xf borderId="1" fillId="6" fontId="5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vertical="center"/>
    </xf>
    <xf borderId="0" fillId="0" fontId="0" numFmtId="0" xfId="0" applyFont="1"/>
    <xf borderId="2" fillId="5" fontId="5" numFmtId="0" xfId="0" applyAlignment="1" applyBorder="1" applyFont="1">
      <alignment horizontal="center" vertical="center"/>
    </xf>
    <xf borderId="2" fillId="5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2" fillId="5" fontId="11" numFmtId="0" xfId="0" applyBorder="1" applyFont="1"/>
    <xf borderId="1" fillId="3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left" shrinkToFit="0" vertical="center" wrapText="1"/>
    </xf>
    <xf borderId="1" fillId="5" fontId="5" numFmtId="0" xfId="0" applyAlignment="1" applyBorder="1" applyFont="1">
      <alignment horizontal="center" shrinkToFit="0" vertical="top" wrapText="1"/>
    </xf>
    <xf borderId="1" fillId="0" fontId="5" numFmtId="0" xfId="0" applyAlignment="1" applyBorder="1" applyFont="1">
      <alignment horizontal="center" vertical="top"/>
    </xf>
    <xf borderId="1" fillId="5" fontId="5" numFmtId="0" xfId="0" applyAlignment="1" applyBorder="1" applyFont="1">
      <alignment horizontal="center" vertical="top"/>
    </xf>
    <xf borderId="0" fillId="0" fontId="3" numFmtId="0" xfId="0" applyAlignment="1" applyFont="1">
      <alignment horizontal="center" vertical="top"/>
    </xf>
    <xf borderId="9" fillId="5" fontId="5" numFmtId="0" xfId="0" applyAlignment="1" applyBorder="1" applyFont="1">
      <alignment horizontal="center" vertical="top"/>
    </xf>
    <xf borderId="11" fillId="5" fontId="5" numFmtId="0" xfId="0" applyAlignment="1" applyBorder="1" applyFont="1">
      <alignment horizontal="center" shrinkToFit="0" vertical="top" wrapText="1"/>
    </xf>
    <xf borderId="1" fillId="6" fontId="5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9" fillId="6" fontId="5" numFmtId="0" xfId="0" applyAlignment="1" applyBorder="1" applyFont="1">
      <alignment horizontal="center" shrinkToFit="0" vertical="top" wrapText="1"/>
    </xf>
    <xf borderId="11" fillId="6" fontId="5" numFmtId="0" xfId="0" applyAlignment="1" applyBorder="1" applyFont="1">
      <alignment horizontal="center" shrinkToFit="0" vertical="top" wrapText="1"/>
    </xf>
    <xf borderId="2" fillId="6" fontId="0" numFmtId="0" xfId="0" applyAlignment="1" applyBorder="1" applyFont="1">
      <alignment horizontal="center" shrinkToFit="0" vertical="center" wrapText="1"/>
    </xf>
    <xf borderId="1" fillId="6" fontId="5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/>
    </xf>
    <xf borderId="1" fillId="0" fontId="3" numFmtId="165" xfId="0" applyAlignment="1" applyBorder="1" applyFont="1" applyNumberFormat="1">
      <alignment horizontal="center" vertical="center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center"/>
    </xf>
    <xf borderId="3" fillId="9" fontId="0" numFmtId="9" xfId="0" applyAlignment="1" applyBorder="1" applyFont="1" applyNumberFormat="1">
      <alignment horizontal="center" vertical="center"/>
    </xf>
    <xf borderId="1" fillId="4" fontId="3" numFmtId="0" xfId="0" applyAlignment="1" applyBorder="1" applyFont="1">
      <alignment horizontal="left" vertical="center"/>
    </xf>
    <xf borderId="2" fillId="10" fontId="0" numFmtId="9" xfId="0" applyAlignment="1" applyBorder="1" applyFont="1" applyNumberFormat="1">
      <alignment horizontal="center"/>
    </xf>
    <xf borderId="3" fillId="7" fontId="0" numFmtId="9" xfId="0" applyAlignment="1" applyBorder="1" applyFont="1" applyNumberFormat="1">
      <alignment horizontal="center" vertical="center"/>
    </xf>
    <xf borderId="3" fillId="8" fontId="0" numFmtId="9" xfId="0" applyAlignment="1" applyBorder="1" applyFont="1" applyNumberFormat="1">
      <alignment horizontal="center" vertical="center"/>
    </xf>
    <xf borderId="3" fillId="10" fontId="0" numFmtId="9" xfId="0" applyAlignment="1" applyBorder="1" applyFont="1" applyNumberFormat="1">
      <alignment horizontal="center" vertical="center"/>
    </xf>
    <xf borderId="3" fillId="11" fontId="0" numFmtId="9" xfId="0" applyAlignment="1" applyBorder="1" applyFont="1" applyNumberFormat="1">
      <alignment horizontal="center" vertical="center"/>
    </xf>
    <xf borderId="3" fillId="12" fontId="0" numFmtId="9" xfId="0" applyAlignment="1" applyBorder="1" applyFont="1" applyNumberFormat="1">
      <alignment horizontal="center" vertical="center"/>
    </xf>
    <xf borderId="3" fillId="14" fontId="0" numFmtId="9" xfId="0" applyAlignment="1" applyBorder="1" applyFont="1" applyNumberFormat="1">
      <alignment horizontal="center" vertical="center"/>
    </xf>
    <xf borderId="0" fillId="0" fontId="0" numFmtId="166" xfId="0" applyAlignment="1" applyFont="1" applyNumberFormat="1">
      <alignment horizontal="left"/>
    </xf>
    <xf borderId="2" fillId="10" fontId="0" numFmtId="10" xfId="0" applyAlignment="1" applyBorder="1" applyFont="1" applyNumberFormat="1">
      <alignment horizontal="center" vertical="center"/>
    </xf>
    <xf borderId="0" fillId="0" fontId="0" numFmtId="10" xfId="0" applyFont="1" applyNumberFormat="1"/>
    <xf borderId="2" fillId="9" fontId="0" numFmtId="9" xfId="0" applyAlignment="1" applyBorder="1" applyFont="1" applyNumberFormat="1">
      <alignment vertical="center"/>
    </xf>
    <xf borderId="2" fillId="9" fontId="0" numFmtId="9" xfId="0" applyAlignment="1" applyBorder="1" applyFont="1" applyNumberFormat="1">
      <alignment horizontal="center" vertical="center"/>
    </xf>
    <xf borderId="2" fillId="14" fontId="0" numFmtId="9" xfId="0" applyAlignment="1" applyBorder="1" applyFont="1" applyNumberFormat="1">
      <alignment horizontal="center" vertical="center"/>
    </xf>
    <xf borderId="2" fillId="10" fontId="0" numFmtId="9" xfId="0" applyAlignment="1" applyBorder="1" applyFont="1" applyNumberFormat="1">
      <alignment horizontal="center" vertical="center"/>
    </xf>
    <xf borderId="1" fillId="6" fontId="12" numFmtId="0" xfId="0" applyAlignment="1" applyBorder="1" applyFont="1">
      <alignment horizontal="center" shrinkToFit="0" vertical="center" wrapText="1"/>
    </xf>
    <xf borderId="2" fillId="7" fontId="0" numFmtId="9" xfId="0" applyAlignment="1" applyBorder="1" applyFont="1" applyNumberFormat="1">
      <alignment horizontal="center" vertical="center"/>
    </xf>
    <xf borderId="2" fillId="8" fontId="0" numFmtId="9" xfId="0" applyAlignment="1" applyBorder="1" applyFont="1" applyNumberFormat="1">
      <alignment horizontal="center" vertical="center"/>
    </xf>
    <xf borderId="0" fillId="0" fontId="0" numFmtId="0" xfId="0" applyAlignment="1" applyFont="1">
      <alignment vertical="center"/>
    </xf>
    <xf borderId="2" fillId="11" fontId="0" numFmtId="9" xfId="0" applyAlignment="1" applyBorder="1" applyFont="1" applyNumberFormat="1">
      <alignment horizontal="center" vertical="center"/>
    </xf>
    <xf borderId="2" fillId="12" fontId="0" numFmtId="9" xfId="0" applyAlignment="1" applyBorder="1" applyFont="1" applyNumberFormat="1">
      <alignment horizontal="center" vertical="center"/>
    </xf>
    <xf borderId="2" fillId="9" fontId="0" numFmtId="0" xfId="0" applyAlignment="1" applyBorder="1" applyFont="1">
      <alignment vertical="center"/>
    </xf>
    <xf borderId="0" fillId="0" fontId="13" numFmtId="10" xfId="0" applyAlignment="1" applyFont="1" applyNumberFormat="1">
      <alignment horizontal="center"/>
    </xf>
    <xf borderId="0" fillId="0" fontId="13" numFmtId="165" xfId="0" applyAlignment="1" applyFont="1" applyNumberFormat="1">
      <alignment horizontal="center"/>
    </xf>
    <xf borderId="0" fillId="0" fontId="0" numFmtId="165" xfId="0" applyAlignment="1" applyFont="1" applyNumberFormat="1">
      <alignment horizontal="center" vertical="center"/>
    </xf>
    <xf borderId="2" fillId="15" fontId="0" numFmtId="0" xfId="0" applyBorder="1" applyFill="1" applyFont="1"/>
    <xf borderId="1" fillId="6" fontId="3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3910770252941144"/>
          <c:y val="0.23376627297447677"/>
          <c:w val="0.5551962511245502"/>
          <c:h val="0.580741215288271"/>
        </c:manualLayout>
      </c:layout>
      <c:radarChart>
        <c:radarStyle val="marker"/>
        <c:ser>
          <c:idx val="0"/>
          <c:order val="0"/>
          <c:spPr>
            <a:ln cmpd="sng" w="19050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'resp Transp'!$AW$8:$BA$8</c:f>
            </c:strRef>
          </c:cat>
          <c:val>
            <c:numRef>
              <c:f>'resp Transp'!$AW$11:$BA$11</c:f>
            </c:numRef>
          </c:val>
          <c:smooth val="1"/>
        </c:ser>
        <c:axId val="467508230"/>
        <c:axId val="1927619745"/>
      </c:radarChart>
      <c:catAx>
        <c:axId val="467508230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927619745"/>
      </c:catAx>
      <c:valAx>
        <c:axId val="192761974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467508230"/>
      </c:valAx>
      <c:spPr>
        <a:solidFill>
          <a:srgbClr val="FFFFFF"/>
        </a:solidFill>
      </c:spPr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Indice de Riesgo de las Asadas</a:t>
            </a:r>
          </a:p>
        </c:rich>
      </c:tx>
      <c:overlay val="0"/>
    </c:title>
    <c:plotArea>
      <c:layout>
        <c:manualLayout>
          <c:xMode val="edge"/>
          <c:yMode val="edge"/>
          <c:x val="0.4735209735377996"/>
          <c:y val="0.04565042471441617"/>
          <c:w val="0.4843683856924027"/>
          <c:h val="0.9278744464928753"/>
        </c:manualLayout>
      </c:layout>
      <c:barChart>
        <c:barDir val="bar"/>
        <c:grouping val="clustered"/>
        <c:ser>
          <c:idx val="0"/>
          <c:order val="0"/>
          <c:tx>
            <c:strRef>
              <c:f>'resp Transp'!$AJ$8</c:f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'resp Transp'!$E$9:$E$82</c:f>
            </c:strRef>
          </c:cat>
          <c:val>
            <c:numRef>
              <c:f>'resp Transp'!$AJ$9:$AJ$82</c:f>
            </c:numRef>
          </c:val>
        </c:ser>
        <c:axId val="1840366744"/>
        <c:axId val="475371506"/>
      </c:barChart>
      <c:catAx>
        <c:axId val="1840366744"/>
        <c:scaling>
          <c:orientation val="maxMin"/>
        </c:scaling>
        <c:delete val="0"/>
        <c:axPos val="l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475371506"/>
      </c:catAx>
      <c:valAx>
        <c:axId val="475371506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840366744"/>
        <c:crosses val="max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52</xdr:col>
      <xdr:colOff>723900</xdr:colOff>
      <xdr:row>8</xdr:row>
      <xdr:rowOff>171450</xdr:rowOff>
    </xdr:from>
    <xdr:ext cx="4419600" cy="33147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28575</xdr:colOff>
      <xdr:row>1</xdr:row>
      <xdr:rowOff>66675</xdr:rowOff>
    </xdr:from>
    <xdr:ext cx="8724900" cy="157353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aliarse.org/wp-content/uploads/2017/08/Guia-Mejores-Pr%C3%A1cticas-Municipales-en-GIRS.pdf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cgrweb.cgr.go.cr/pr02/f?p=142:3:::NO::P3_DESCR_CRITERIO,P3_CRITERIO,P3_REGION_ACTIVA:3.1.2%20Sostenibilidad%20de%20la%20operaci%C3%B3n%20del%20servicio%20de%20recolecci%C3%B3n%20de%20residuos,3.1.2,ESTANDARD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4.43" defaultRowHeight="15.0"/>
  <cols>
    <col customWidth="1" min="1" max="1" width="14.43"/>
    <col customWidth="1" min="2" max="2" width="26.14"/>
    <col customWidth="1" min="3" max="3" width="31.29"/>
    <col customWidth="1" min="4" max="6" width="14.43"/>
    <col customWidth="1" min="77" max="77" width="24.14"/>
  </cols>
  <sheetData>
    <row r="1" ht="12.75" customHeight="1">
      <c r="A1" s="2" t="s">
        <v>1</v>
      </c>
      <c r="B1" s="4"/>
      <c r="C1" s="4"/>
      <c r="D1" s="5">
        <v>155.0</v>
      </c>
      <c r="E1" s="5">
        <v>162.0</v>
      </c>
      <c r="F1" s="5">
        <v>165.0</v>
      </c>
      <c r="G1" s="5">
        <v>166.0</v>
      </c>
      <c r="H1" s="5">
        <v>168.0</v>
      </c>
      <c r="I1" s="5">
        <v>169.0</v>
      </c>
      <c r="J1" s="5">
        <v>170.0</v>
      </c>
      <c r="K1" s="5">
        <v>173.0</v>
      </c>
      <c r="L1" s="5">
        <v>174.0</v>
      </c>
      <c r="M1" s="5">
        <v>217.0</v>
      </c>
      <c r="N1" s="5">
        <v>245.0</v>
      </c>
      <c r="O1" s="5">
        <v>251.0</v>
      </c>
      <c r="P1" s="5">
        <v>253.0</v>
      </c>
      <c r="Q1" s="5">
        <v>258.0</v>
      </c>
      <c r="R1" s="5">
        <v>259.0</v>
      </c>
      <c r="S1" s="5">
        <v>260.0</v>
      </c>
      <c r="T1" s="5">
        <v>261.0</v>
      </c>
      <c r="U1" s="5">
        <v>262.0</v>
      </c>
      <c r="V1" s="5">
        <v>263.0</v>
      </c>
      <c r="W1" s="5">
        <v>265.0</v>
      </c>
      <c r="X1" s="5">
        <v>4317.0</v>
      </c>
      <c r="Y1" s="5">
        <v>4584.0</v>
      </c>
      <c r="Z1" s="5">
        <v>625.0</v>
      </c>
      <c r="AA1" s="5">
        <v>156.0</v>
      </c>
      <c r="AB1" s="5">
        <v>157.0</v>
      </c>
      <c r="AC1" s="5">
        <v>160.0</v>
      </c>
      <c r="AD1" s="5">
        <v>164.0</v>
      </c>
      <c r="AE1" s="5">
        <v>167.0</v>
      </c>
      <c r="AF1" s="5">
        <v>172.0</v>
      </c>
      <c r="AG1" s="5">
        <v>175.0</v>
      </c>
      <c r="AH1" s="5">
        <v>203.0</v>
      </c>
      <c r="AI1" s="5">
        <v>213.0</v>
      </c>
      <c r="AJ1" s="5">
        <v>225.0</v>
      </c>
      <c r="AK1" s="5">
        <v>226.0</v>
      </c>
      <c r="AL1" s="5">
        <v>231.0</v>
      </c>
      <c r="AM1" s="5">
        <v>234.0</v>
      </c>
      <c r="AN1" s="5">
        <v>239.0</v>
      </c>
      <c r="AO1" s="5">
        <v>241.0</v>
      </c>
      <c r="AP1" s="5">
        <v>257.0</v>
      </c>
      <c r="AQ1" s="5">
        <v>264.0</v>
      </c>
      <c r="AR1" s="5">
        <v>4315.0</v>
      </c>
      <c r="AS1" s="5">
        <v>4438.0</v>
      </c>
      <c r="AT1" s="5">
        <v>4778.0</v>
      </c>
      <c r="AU1" s="5">
        <v>220.0</v>
      </c>
      <c r="AV1" s="5">
        <v>222.0</v>
      </c>
      <c r="AW1" s="5">
        <v>223.0</v>
      </c>
      <c r="AX1" s="5">
        <v>229.0</v>
      </c>
      <c r="AY1" s="5">
        <v>232.0</v>
      </c>
      <c r="AZ1" s="5">
        <v>235.0</v>
      </c>
      <c r="BA1" s="5">
        <v>238.0</v>
      </c>
      <c r="BB1" s="5">
        <v>244.0</v>
      </c>
      <c r="BC1" s="5">
        <v>221.0</v>
      </c>
      <c r="BD1" s="5">
        <v>224.0</v>
      </c>
      <c r="BE1" s="5">
        <v>228.0</v>
      </c>
      <c r="BF1" s="5">
        <v>233.0</v>
      </c>
      <c r="BG1" s="5">
        <v>236.0</v>
      </c>
      <c r="BH1" s="5">
        <v>237.0</v>
      </c>
      <c r="BI1" s="5">
        <v>243.0</v>
      </c>
      <c r="BJ1" s="5">
        <v>4578.0</v>
      </c>
      <c r="BK1" s="5">
        <v>246.0</v>
      </c>
      <c r="BL1" s="5">
        <v>247.0</v>
      </c>
      <c r="BM1" s="5">
        <v>248.0</v>
      </c>
      <c r="BN1" s="5">
        <v>249.0</v>
      </c>
      <c r="BO1" s="5">
        <v>250.0</v>
      </c>
      <c r="BP1" s="5">
        <v>254.0</v>
      </c>
      <c r="BQ1" s="5">
        <v>255.0</v>
      </c>
      <c r="BR1" s="5">
        <v>341.0</v>
      </c>
      <c r="BS1" s="5">
        <v>4329.0</v>
      </c>
      <c r="BT1" s="5">
        <v>4627.0</v>
      </c>
      <c r="BU1" s="5">
        <v>621.0</v>
      </c>
      <c r="BV1" s="5">
        <v>626.0</v>
      </c>
      <c r="BW1" s="5">
        <v>627.0</v>
      </c>
      <c r="BX1" s="5">
        <v>628.0</v>
      </c>
      <c r="BY1" s="5">
        <v>629.0</v>
      </c>
    </row>
    <row r="2" ht="15.75" customHeight="1">
      <c r="A2" s="7" t="s">
        <v>9</v>
      </c>
      <c r="B2" s="4"/>
      <c r="C2" s="4"/>
      <c r="D2" s="5" t="s">
        <v>10</v>
      </c>
      <c r="E2" s="5" t="s">
        <v>10</v>
      </c>
      <c r="F2" s="5" t="s">
        <v>10</v>
      </c>
      <c r="G2" s="5" t="s">
        <v>10</v>
      </c>
      <c r="H2" s="5" t="s">
        <v>10</v>
      </c>
      <c r="I2" s="5" t="s">
        <v>10</v>
      </c>
      <c r="J2" s="5" t="s">
        <v>10</v>
      </c>
      <c r="K2" s="5" t="s">
        <v>10</v>
      </c>
      <c r="L2" s="5" t="s">
        <v>10</v>
      </c>
      <c r="M2" s="5" t="s">
        <v>10</v>
      </c>
      <c r="N2" s="5" t="s">
        <v>10</v>
      </c>
      <c r="O2" s="5" t="s">
        <v>10</v>
      </c>
      <c r="P2" s="5" t="s">
        <v>10</v>
      </c>
      <c r="Q2" s="5" t="s">
        <v>10</v>
      </c>
      <c r="R2" s="5" t="s">
        <v>10</v>
      </c>
      <c r="S2" s="5" t="s">
        <v>10</v>
      </c>
      <c r="T2" s="5" t="s">
        <v>10</v>
      </c>
      <c r="U2" s="5" t="s">
        <v>10</v>
      </c>
      <c r="V2" s="5" t="s">
        <v>10</v>
      </c>
      <c r="W2" s="5" t="s">
        <v>10</v>
      </c>
      <c r="X2" s="5" t="s">
        <v>10</v>
      </c>
      <c r="Y2" s="5" t="s">
        <v>10</v>
      </c>
      <c r="Z2" s="5" t="s">
        <v>12</v>
      </c>
      <c r="AA2" s="5" t="s">
        <v>10</v>
      </c>
      <c r="AB2" s="5" t="s">
        <v>10</v>
      </c>
      <c r="AC2" s="5" t="s">
        <v>10</v>
      </c>
      <c r="AD2" s="5" t="s">
        <v>10</v>
      </c>
      <c r="AE2" s="5" t="s">
        <v>10</v>
      </c>
      <c r="AF2" s="5" t="s">
        <v>10</v>
      </c>
      <c r="AG2" s="5" t="s">
        <v>10</v>
      </c>
      <c r="AH2" s="5" t="s">
        <v>10</v>
      </c>
      <c r="AI2" s="5" t="s">
        <v>10</v>
      </c>
      <c r="AJ2" s="5" t="s">
        <v>10</v>
      </c>
      <c r="AK2" s="5" t="s">
        <v>10</v>
      </c>
      <c r="AL2" s="5" t="s">
        <v>10</v>
      </c>
      <c r="AM2" s="5" t="s">
        <v>10</v>
      </c>
      <c r="AN2" s="5" t="s">
        <v>10</v>
      </c>
      <c r="AO2" s="5" t="s">
        <v>10</v>
      </c>
      <c r="AP2" s="5" t="s">
        <v>10</v>
      </c>
      <c r="AQ2" s="5" t="s">
        <v>10</v>
      </c>
      <c r="AR2" s="5" t="s">
        <v>10</v>
      </c>
      <c r="AS2" s="5" t="s">
        <v>10</v>
      </c>
      <c r="AT2" s="5" t="s">
        <v>10</v>
      </c>
      <c r="AU2" s="5" t="s">
        <v>10</v>
      </c>
      <c r="AV2" s="5" t="s">
        <v>10</v>
      </c>
      <c r="AW2" s="5" t="s">
        <v>10</v>
      </c>
      <c r="AX2" s="5" t="s">
        <v>10</v>
      </c>
      <c r="AY2" s="5" t="s">
        <v>10</v>
      </c>
      <c r="AZ2" s="5" t="s">
        <v>10</v>
      </c>
      <c r="BA2" s="5" t="s">
        <v>10</v>
      </c>
      <c r="BB2" s="5" t="s">
        <v>10</v>
      </c>
      <c r="BC2" s="5" t="s">
        <v>10</v>
      </c>
      <c r="BD2" s="5" t="s">
        <v>10</v>
      </c>
      <c r="BE2" s="5" t="s">
        <v>10</v>
      </c>
      <c r="BF2" s="5" t="s">
        <v>10</v>
      </c>
      <c r="BG2" s="5" t="s">
        <v>10</v>
      </c>
      <c r="BH2" s="5" t="s">
        <v>10</v>
      </c>
      <c r="BI2" s="5" t="s">
        <v>10</v>
      </c>
      <c r="BJ2" s="5" t="s">
        <v>10</v>
      </c>
      <c r="BK2" s="5" t="s">
        <v>10</v>
      </c>
      <c r="BL2" s="5" t="s">
        <v>10</v>
      </c>
      <c r="BM2" s="5" t="s">
        <v>10</v>
      </c>
      <c r="BN2" s="5" t="s">
        <v>10</v>
      </c>
      <c r="BO2" s="5" t="s">
        <v>10</v>
      </c>
      <c r="BP2" s="5" t="s">
        <v>10</v>
      </c>
      <c r="BQ2" s="5" t="s">
        <v>10</v>
      </c>
      <c r="BR2" s="5" t="s">
        <v>14</v>
      </c>
      <c r="BS2" s="5" t="s">
        <v>14</v>
      </c>
      <c r="BT2" s="5" t="s">
        <v>14</v>
      </c>
      <c r="BU2" s="5" t="s">
        <v>14</v>
      </c>
      <c r="BV2" s="5" t="s">
        <v>14</v>
      </c>
      <c r="BW2" s="5" t="s">
        <v>14</v>
      </c>
      <c r="BX2" s="5" t="s">
        <v>14</v>
      </c>
      <c r="BY2" s="5" t="s">
        <v>14</v>
      </c>
    </row>
    <row r="3" ht="15.75" customHeight="1">
      <c r="A3" s="7" t="s">
        <v>0</v>
      </c>
      <c r="B3" s="4"/>
      <c r="C3" s="4"/>
      <c r="D3" s="5" t="s">
        <v>15</v>
      </c>
      <c r="E3" s="5" t="s">
        <v>15</v>
      </c>
      <c r="F3" s="5" t="s">
        <v>15</v>
      </c>
      <c r="G3" s="5" t="s">
        <v>15</v>
      </c>
      <c r="H3" s="5" t="s">
        <v>15</v>
      </c>
      <c r="I3" s="5" t="s">
        <v>15</v>
      </c>
      <c r="J3" s="5" t="s">
        <v>15</v>
      </c>
      <c r="K3" s="5" t="s">
        <v>15</v>
      </c>
      <c r="L3" s="5" t="s">
        <v>15</v>
      </c>
      <c r="M3" s="5" t="s">
        <v>11</v>
      </c>
      <c r="N3" s="5" t="s">
        <v>13</v>
      </c>
      <c r="O3" s="5" t="s">
        <v>13</v>
      </c>
      <c r="P3" s="5" t="s">
        <v>13</v>
      </c>
      <c r="Q3" s="5" t="s">
        <v>13</v>
      </c>
      <c r="R3" s="5" t="s">
        <v>13</v>
      </c>
      <c r="S3" s="5" t="s">
        <v>13</v>
      </c>
      <c r="T3" s="5" t="s">
        <v>13</v>
      </c>
      <c r="U3" s="5" t="s">
        <v>13</v>
      </c>
      <c r="V3" s="5" t="s">
        <v>13</v>
      </c>
      <c r="W3" s="5" t="s">
        <v>13</v>
      </c>
      <c r="X3" s="5" t="s">
        <v>13</v>
      </c>
      <c r="Y3" s="5" t="s">
        <v>13</v>
      </c>
      <c r="Z3" s="5" t="s">
        <v>16</v>
      </c>
      <c r="AA3" s="5" t="s">
        <v>15</v>
      </c>
      <c r="AB3" s="5" t="s">
        <v>15</v>
      </c>
      <c r="AC3" s="5" t="s">
        <v>15</v>
      </c>
      <c r="AD3" s="5" t="s">
        <v>15</v>
      </c>
      <c r="AE3" s="5" t="s">
        <v>15</v>
      </c>
      <c r="AF3" s="5" t="s">
        <v>15</v>
      </c>
      <c r="AG3" s="5" t="s">
        <v>15</v>
      </c>
      <c r="AH3" s="5" t="s">
        <v>11</v>
      </c>
      <c r="AI3" s="5" t="s">
        <v>11</v>
      </c>
      <c r="AJ3" s="5" t="s">
        <v>17</v>
      </c>
      <c r="AK3" s="5" t="s">
        <v>17</v>
      </c>
      <c r="AL3" s="5" t="s">
        <v>17</v>
      </c>
      <c r="AM3" s="5" t="s">
        <v>17</v>
      </c>
      <c r="AN3" s="5" t="s">
        <v>17</v>
      </c>
      <c r="AO3" s="5" t="s">
        <v>17</v>
      </c>
      <c r="AP3" s="5" t="s">
        <v>13</v>
      </c>
      <c r="AQ3" s="5" t="s">
        <v>13</v>
      </c>
      <c r="AR3" s="5" t="s">
        <v>15</v>
      </c>
      <c r="AS3" s="5" t="s">
        <v>18</v>
      </c>
      <c r="AT3" s="5" t="s">
        <v>17</v>
      </c>
      <c r="AU3" s="5" t="s">
        <v>17</v>
      </c>
      <c r="AV3" s="5" t="s">
        <v>17</v>
      </c>
      <c r="AW3" s="5" t="s">
        <v>17</v>
      </c>
      <c r="AX3" s="5" t="s">
        <v>17</v>
      </c>
      <c r="AY3" s="5" t="s">
        <v>17</v>
      </c>
      <c r="AZ3" s="5" t="s">
        <v>17</v>
      </c>
      <c r="BA3" s="5" t="s">
        <v>17</v>
      </c>
      <c r="BB3" s="5" t="s">
        <v>17</v>
      </c>
      <c r="BC3" s="5" t="s">
        <v>17</v>
      </c>
      <c r="BD3" s="5" t="s">
        <v>17</v>
      </c>
      <c r="BE3" s="5" t="s">
        <v>17</v>
      </c>
      <c r="BF3" s="5" t="s">
        <v>17</v>
      </c>
      <c r="BG3" s="5" t="s">
        <v>17</v>
      </c>
      <c r="BH3" s="5" t="s">
        <v>19</v>
      </c>
      <c r="BI3" s="5" t="s">
        <v>17</v>
      </c>
      <c r="BJ3" s="5" t="s">
        <v>17</v>
      </c>
      <c r="BK3" s="5" t="s">
        <v>19</v>
      </c>
      <c r="BL3" s="5" t="s">
        <v>19</v>
      </c>
      <c r="BM3" s="5" t="s">
        <v>19</v>
      </c>
      <c r="BN3" s="5" t="s">
        <v>19</v>
      </c>
      <c r="BO3" s="5" t="s">
        <v>19</v>
      </c>
      <c r="BP3" s="5" t="s">
        <v>19</v>
      </c>
      <c r="BQ3" s="5" t="s">
        <v>19</v>
      </c>
      <c r="BR3" s="5" t="s">
        <v>14</v>
      </c>
      <c r="BS3" s="5" t="s">
        <v>14</v>
      </c>
      <c r="BT3" s="5" t="s">
        <v>20</v>
      </c>
      <c r="BU3" s="5" t="s">
        <v>14</v>
      </c>
      <c r="BV3" s="5" t="s">
        <v>20</v>
      </c>
      <c r="BW3" s="5" t="s">
        <v>14</v>
      </c>
      <c r="BX3" s="5" t="s">
        <v>20</v>
      </c>
      <c r="BY3" s="5" t="s">
        <v>20</v>
      </c>
    </row>
    <row r="4" ht="21.0" customHeight="1">
      <c r="A4" s="7" t="s">
        <v>21</v>
      </c>
      <c r="B4" s="4"/>
      <c r="C4" s="4"/>
      <c r="D4" s="5" t="s">
        <v>15</v>
      </c>
      <c r="E4" s="5" t="s">
        <v>15</v>
      </c>
      <c r="F4" s="5" t="s">
        <v>22</v>
      </c>
      <c r="G4" s="5" t="s">
        <v>22</v>
      </c>
      <c r="H4" s="5" t="s">
        <v>22</v>
      </c>
      <c r="I4" s="5" t="s">
        <v>23</v>
      </c>
      <c r="J4" s="5" t="s">
        <v>23</v>
      </c>
      <c r="K4" s="5" t="s">
        <v>23</v>
      </c>
      <c r="L4" s="5" t="s">
        <v>23</v>
      </c>
      <c r="M4" s="5" t="s">
        <v>24</v>
      </c>
      <c r="N4" s="5" t="s">
        <v>13</v>
      </c>
      <c r="O4" s="5" t="s">
        <v>25</v>
      </c>
      <c r="P4" s="5" t="s">
        <v>25</v>
      </c>
      <c r="Q4" s="5" t="s">
        <v>26</v>
      </c>
      <c r="R4" s="5" t="s">
        <v>26</v>
      </c>
      <c r="S4" s="5" t="s">
        <v>25</v>
      </c>
      <c r="T4" s="5" t="s">
        <v>27</v>
      </c>
      <c r="U4" s="5" t="s">
        <v>27</v>
      </c>
      <c r="V4" s="5" t="s">
        <v>27</v>
      </c>
      <c r="W4" s="5" t="s">
        <v>28</v>
      </c>
      <c r="X4" s="5" t="s">
        <v>25</v>
      </c>
      <c r="Y4" s="5" t="s">
        <v>25</v>
      </c>
      <c r="Z4" s="5" t="s">
        <v>29</v>
      </c>
      <c r="AA4" s="5" t="s">
        <v>15</v>
      </c>
      <c r="AB4" s="5" t="s">
        <v>15</v>
      </c>
      <c r="AC4" s="5" t="s">
        <v>15</v>
      </c>
      <c r="AD4" s="5" t="s">
        <v>22</v>
      </c>
      <c r="AE4" s="5" t="s">
        <v>30</v>
      </c>
      <c r="AF4" s="5" t="s">
        <v>23</v>
      </c>
      <c r="AG4" s="5" t="s">
        <v>23</v>
      </c>
      <c r="AH4" s="5" t="s">
        <v>11</v>
      </c>
      <c r="AI4" s="5" t="s">
        <v>11</v>
      </c>
      <c r="AJ4" s="5" t="s">
        <v>31</v>
      </c>
      <c r="AK4" s="5" t="s">
        <v>32</v>
      </c>
      <c r="AL4" s="5" t="s">
        <v>32</v>
      </c>
      <c r="AM4" s="5" t="s">
        <v>33</v>
      </c>
      <c r="AN4" s="5" t="s">
        <v>32</v>
      </c>
      <c r="AO4" s="5" t="s">
        <v>31</v>
      </c>
      <c r="AP4" s="5" t="s">
        <v>26</v>
      </c>
      <c r="AQ4" s="5" t="s">
        <v>34</v>
      </c>
      <c r="AR4" s="5" t="s">
        <v>32</v>
      </c>
      <c r="AS4" s="5" t="s">
        <v>35</v>
      </c>
      <c r="AT4" s="5" t="s">
        <v>32</v>
      </c>
      <c r="AU4" s="5" t="s">
        <v>36</v>
      </c>
      <c r="AV4" s="5" t="s">
        <v>36</v>
      </c>
      <c r="AW4" s="5" t="s">
        <v>36</v>
      </c>
      <c r="AX4" s="5" t="s">
        <v>32</v>
      </c>
      <c r="AY4" s="5" t="s">
        <v>32</v>
      </c>
      <c r="AZ4" s="5" t="s">
        <v>33</v>
      </c>
      <c r="BA4" s="5" t="s">
        <v>33</v>
      </c>
      <c r="BB4" s="5" t="s">
        <v>31</v>
      </c>
      <c r="BC4" s="5" t="s">
        <v>36</v>
      </c>
      <c r="BD4" s="5" t="s">
        <v>36</v>
      </c>
      <c r="BE4" s="5" t="s">
        <v>32</v>
      </c>
      <c r="BF4" s="5" t="s">
        <v>32</v>
      </c>
      <c r="BG4" s="5" t="s">
        <v>33</v>
      </c>
      <c r="BH4" s="5" t="s">
        <v>32</v>
      </c>
      <c r="BI4" s="5" t="s">
        <v>31</v>
      </c>
      <c r="BJ4" s="5" t="s">
        <v>36</v>
      </c>
      <c r="BK4" s="5" t="s">
        <v>19</v>
      </c>
      <c r="BL4" s="5" t="s">
        <v>19</v>
      </c>
      <c r="BM4" s="5" t="s">
        <v>25</v>
      </c>
      <c r="BN4" s="5" t="s">
        <v>26</v>
      </c>
      <c r="BO4" s="5" t="s">
        <v>25</v>
      </c>
      <c r="BP4" s="5" t="s">
        <v>28</v>
      </c>
      <c r="BQ4" s="5" t="s">
        <v>28</v>
      </c>
      <c r="BR4" s="5" t="s">
        <v>37</v>
      </c>
      <c r="BS4" s="5" t="s">
        <v>37</v>
      </c>
      <c r="BT4" s="5" t="s">
        <v>38</v>
      </c>
      <c r="BU4" s="5" t="s">
        <v>39</v>
      </c>
      <c r="BV4" s="8" t="s">
        <v>39</v>
      </c>
      <c r="BW4" s="5" t="s">
        <v>39</v>
      </c>
      <c r="BX4" s="5" t="s">
        <v>39</v>
      </c>
      <c r="BY4" s="5" t="s">
        <v>39</v>
      </c>
    </row>
    <row r="5" ht="137.25" customHeight="1">
      <c r="A5" s="10" t="s">
        <v>41</v>
      </c>
      <c r="B5" s="10"/>
      <c r="C5" s="10"/>
      <c r="D5" s="12" t="s">
        <v>43</v>
      </c>
      <c r="E5" s="12" t="s">
        <v>45</v>
      </c>
      <c r="F5" s="10" t="s">
        <v>46</v>
      </c>
      <c r="G5" s="10" t="s">
        <v>47</v>
      </c>
      <c r="H5" s="12" t="s">
        <v>48</v>
      </c>
      <c r="I5" s="12" t="s">
        <v>49</v>
      </c>
      <c r="J5" s="12" t="s">
        <v>50</v>
      </c>
      <c r="K5" s="12" t="s">
        <v>51</v>
      </c>
      <c r="L5" s="12" t="s">
        <v>52</v>
      </c>
      <c r="M5" s="12" t="s">
        <v>53</v>
      </c>
      <c r="N5" s="12" t="s">
        <v>54</v>
      </c>
      <c r="O5" s="12" t="s">
        <v>55</v>
      </c>
      <c r="P5" s="12" t="s">
        <v>56</v>
      </c>
      <c r="Q5" s="10" t="s">
        <v>57</v>
      </c>
      <c r="R5" s="12" t="s">
        <v>58</v>
      </c>
      <c r="S5" s="12" t="s">
        <v>59</v>
      </c>
      <c r="T5" s="10" t="s">
        <v>60</v>
      </c>
      <c r="U5" s="12" t="s">
        <v>61</v>
      </c>
      <c r="V5" s="12" t="s">
        <v>62</v>
      </c>
      <c r="W5" s="12" t="s">
        <v>63</v>
      </c>
      <c r="X5" s="12" t="s">
        <v>64</v>
      </c>
      <c r="Y5" s="12" t="s">
        <v>65</v>
      </c>
      <c r="Z5" s="12" t="s">
        <v>66</v>
      </c>
      <c r="AA5" s="12" t="s">
        <v>67</v>
      </c>
      <c r="AB5" s="12" t="s">
        <v>68</v>
      </c>
      <c r="AC5" s="12" t="s">
        <v>69</v>
      </c>
      <c r="AD5" s="12" t="s">
        <v>70</v>
      </c>
      <c r="AE5" s="12" t="s">
        <v>71</v>
      </c>
      <c r="AF5" s="12" t="s">
        <v>72</v>
      </c>
      <c r="AG5" s="12" t="s">
        <v>73</v>
      </c>
      <c r="AH5" s="12" t="s">
        <v>74</v>
      </c>
      <c r="AI5" s="12" t="s">
        <v>75</v>
      </c>
      <c r="AJ5" s="12" t="s">
        <v>76</v>
      </c>
      <c r="AK5" s="12" t="s">
        <v>77</v>
      </c>
      <c r="AL5" s="12" t="s">
        <v>78</v>
      </c>
      <c r="AM5" s="12" t="s">
        <v>79</v>
      </c>
      <c r="AN5" s="12" t="s">
        <v>80</v>
      </c>
      <c r="AO5" s="12" t="s">
        <v>81</v>
      </c>
      <c r="AP5" s="12" t="s">
        <v>82</v>
      </c>
      <c r="AQ5" s="12" t="s">
        <v>83</v>
      </c>
      <c r="AR5" s="12" t="s">
        <v>84</v>
      </c>
      <c r="AS5" s="12" t="s">
        <v>85</v>
      </c>
      <c r="AT5" s="12" t="s">
        <v>86</v>
      </c>
      <c r="AU5" s="12" t="s">
        <v>87</v>
      </c>
      <c r="AV5" s="12" t="s">
        <v>88</v>
      </c>
      <c r="AW5" s="12" t="s">
        <v>89</v>
      </c>
      <c r="AX5" s="12" t="s">
        <v>90</v>
      </c>
      <c r="AY5" s="12" t="s">
        <v>91</v>
      </c>
      <c r="AZ5" s="12" t="s">
        <v>92</v>
      </c>
      <c r="BA5" s="12" t="s">
        <v>93</v>
      </c>
      <c r="BB5" s="12" t="s">
        <v>94</v>
      </c>
      <c r="BC5" s="12" t="s">
        <v>95</v>
      </c>
      <c r="BD5" s="12" t="s">
        <v>96</v>
      </c>
      <c r="BE5" s="12" t="s">
        <v>97</v>
      </c>
      <c r="BF5" s="12" t="s">
        <v>98</v>
      </c>
      <c r="BG5" s="12" t="s">
        <v>99</v>
      </c>
      <c r="BH5" s="12" t="s">
        <v>100</v>
      </c>
      <c r="BI5" s="12" t="s">
        <v>102</v>
      </c>
      <c r="BJ5" s="12" t="s">
        <v>103</v>
      </c>
      <c r="BK5" s="12" t="s">
        <v>104</v>
      </c>
      <c r="BL5" s="12" t="s">
        <v>105</v>
      </c>
      <c r="BM5" s="12" t="s">
        <v>106</v>
      </c>
      <c r="BN5" s="12" t="s">
        <v>107</v>
      </c>
      <c r="BO5" s="12" t="s">
        <v>108</v>
      </c>
      <c r="BP5" s="12" t="s">
        <v>109</v>
      </c>
      <c r="BQ5" s="12" t="s">
        <v>110</v>
      </c>
      <c r="BR5" s="12" t="s">
        <v>111</v>
      </c>
      <c r="BS5" s="12" t="s">
        <v>112</v>
      </c>
      <c r="BT5" s="12" t="s">
        <v>113</v>
      </c>
      <c r="BU5" s="12" t="s">
        <v>114</v>
      </c>
      <c r="BV5" s="12" t="s">
        <v>115</v>
      </c>
      <c r="BW5" s="12" t="s">
        <v>116</v>
      </c>
      <c r="BX5" s="12" t="s">
        <v>117</v>
      </c>
      <c r="BY5" s="12" t="s">
        <v>118</v>
      </c>
    </row>
    <row r="6" ht="57.0" customHeight="1">
      <c r="A6" s="17" t="s">
        <v>119</v>
      </c>
      <c r="B6" s="18" t="s">
        <v>121</v>
      </c>
      <c r="C6" s="18" t="s">
        <v>122</v>
      </c>
      <c r="D6" s="20" t="s">
        <v>123</v>
      </c>
      <c r="E6" s="20" t="s">
        <v>125</v>
      </c>
      <c r="F6" s="20" t="s">
        <v>125</v>
      </c>
      <c r="G6" s="20" t="s">
        <v>125</v>
      </c>
      <c r="H6" s="20" t="s">
        <v>125</v>
      </c>
      <c r="I6" s="20" t="s">
        <v>125</v>
      </c>
      <c r="J6" s="20" t="s">
        <v>125</v>
      </c>
      <c r="K6" s="20" t="s">
        <v>125</v>
      </c>
      <c r="L6" s="20" t="s">
        <v>125</v>
      </c>
      <c r="M6" s="20" t="s">
        <v>125</v>
      </c>
      <c r="N6" s="20" t="s">
        <v>125</v>
      </c>
      <c r="O6" s="20" t="s">
        <v>125</v>
      </c>
      <c r="P6" s="20" t="s">
        <v>125</v>
      </c>
      <c r="Q6" s="20" t="s">
        <v>125</v>
      </c>
      <c r="R6" s="20" t="s">
        <v>125</v>
      </c>
      <c r="S6" s="20" t="s">
        <v>125</v>
      </c>
      <c r="T6" s="20" t="s">
        <v>125</v>
      </c>
      <c r="U6" s="20" t="s">
        <v>125</v>
      </c>
      <c r="V6" s="20" t="s">
        <v>125</v>
      </c>
      <c r="W6" s="20" t="s">
        <v>125</v>
      </c>
      <c r="X6" s="20" t="s">
        <v>125</v>
      </c>
      <c r="Y6" s="20" t="s">
        <v>125</v>
      </c>
      <c r="Z6" s="20" t="s">
        <v>125</v>
      </c>
      <c r="AA6" s="20" t="s">
        <v>125</v>
      </c>
      <c r="AB6" s="20" t="s">
        <v>125</v>
      </c>
      <c r="AC6" s="20" t="s">
        <v>125</v>
      </c>
      <c r="AD6" s="20" t="s">
        <v>125</v>
      </c>
      <c r="AE6" s="20" t="s">
        <v>125</v>
      </c>
      <c r="AF6" s="20" t="s">
        <v>125</v>
      </c>
      <c r="AG6" s="20" t="s">
        <v>125</v>
      </c>
      <c r="AH6" s="20" t="s">
        <v>125</v>
      </c>
      <c r="AI6" s="20" t="s">
        <v>125</v>
      </c>
      <c r="AJ6" s="20" t="s">
        <v>125</v>
      </c>
      <c r="AK6" s="20" t="s">
        <v>125</v>
      </c>
      <c r="AL6" s="20" t="s">
        <v>125</v>
      </c>
      <c r="AM6" s="20" t="s">
        <v>125</v>
      </c>
      <c r="AN6" s="20" t="s">
        <v>125</v>
      </c>
      <c r="AO6" s="20" t="s">
        <v>125</v>
      </c>
      <c r="AP6" s="20" t="s">
        <v>125</v>
      </c>
      <c r="AQ6" s="20" t="s">
        <v>125</v>
      </c>
      <c r="AR6" s="20" t="s">
        <v>125</v>
      </c>
      <c r="AS6" s="20" t="s">
        <v>125</v>
      </c>
      <c r="AT6" s="20" t="s">
        <v>125</v>
      </c>
      <c r="AU6" s="20" t="s">
        <v>125</v>
      </c>
      <c r="AV6" s="20" t="s">
        <v>125</v>
      </c>
      <c r="AW6" s="20" t="s">
        <v>125</v>
      </c>
      <c r="AX6" s="20" t="s">
        <v>126</v>
      </c>
      <c r="AY6" s="20" t="s">
        <v>125</v>
      </c>
      <c r="AZ6" s="20" t="s">
        <v>125</v>
      </c>
      <c r="BA6" s="20" t="s">
        <v>125</v>
      </c>
      <c r="BB6" s="20" t="s">
        <v>125</v>
      </c>
      <c r="BC6" s="20" t="s">
        <v>125</v>
      </c>
      <c r="BD6" s="20" t="s">
        <v>125</v>
      </c>
      <c r="BE6" s="20" t="s">
        <v>125</v>
      </c>
      <c r="BF6" s="20" t="s">
        <v>125</v>
      </c>
      <c r="BG6" s="20" t="s">
        <v>126</v>
      </c>
      <c r="BH6" s="20" t="s">
        <v>125</v>
      </c>
      <c r="BI6" s="20" t="s">
        <v>125</v>
      </c>
      <c r="BJ6" s="20" t="s">
        <v>125</v>
      </c>
      <c r="BK6" s="20" t="s">
        <v>125</v>
      </c>
      <c r="BL6" s="20" t="s">
        <v>125</v>
      </c>
      <c r="BM6" s="20" t="s">
        <v>125</v>
      </c>
      <c r="BN6" s="20" t="s">
        <v>125</v>
      </c>
      <c r="BO6" s="20" t="s">
        <v>125</v>
      </c>
      <c r="BP6" s="20" t="s">
        <v>125</v>
      </c>
      <c r="BQ6" s="20" t="s">
        <v>125</v>
      </c>
      <c r="BR6" s="20" t="s">
        <v>125</v>
      </c>
      <c r="BS6" s="20" t="s">
        <v>125</v>
      </c>
      <c r="BT6" s="20" t="s">
        <v>125</v>
      </c>
      <c r="BU6" s="20" t="s">
        <v>125</v>
      </c>
      <c r="BV6" s="20" t="s">
        <v>125</v>
      </c>
      <c r="BW6" s="20" t="s">
        <v>125</v>
      </c>
      <c r="BX6" s="20" t="s">
        <v>125</v>
      </c>
      <c r="BY6" s="20" t="s">
        <v>125</v>
      </c>
    </row>
    <row r="7" ht="15.75" customHeight="1">
      <c r="A7" s="21" t="s">
        <v>127</v>
      </c>
      <c r="B7" s="18" t="s">
        <v>128</v>
      </c>
      <c r="C7" s="18" t="s">
        <v>129</v>
      </c>
      <c r="D7" s="20" t="s">
        <v>125</v>
      </c>
      <c r="E7" s="20" t="s">
        <v>125</v>
      </c>
      <c r="F7" s="20" t="s">
        <v>125</v>
      </c>
      <c r="G7" s="20" t="s">
        <v>125</v>
      </c>
      <c r="H7" s="20" t="s">
        <v>125</v>
      </c>
      <c r="I7" s="20" t="s">
        <v>123</v>
      </c>
      <c r="J7" s="20" t="s">
        <v>125</v>
      </c>
      <c r="K7" s="20" t="s">
        <v>125</v>
      </c>
      <c r="L7" s="20" t="s">
        <v>125</v>
      </c>
      <c r="M7" s="20" t="s">
        <v>125</v>
      </c>
      <c r="N7" s="20" t="s">
        <v>125</v>
      </c>
      <c r="O7" s="20" t="s">
        <v>125</v>
      </c>
      <c r="P7" s="20" t="s">
        <v>125</v>
      </c>
      <c r="Q7" s="20" t="s">
        <v>125</v>
      </c>
      <c r="R7" s="20" t="s">
        <v>123</v>
      </c>
      <c r="S7" s="20" t="s">
        <v>125</v>
      </c>
      <c r="T7" s="20" t="s">
        <v>125</v>
      </c>
      <c r="U7" s="20" t="s">
        <v>125</v>
      </c>
      <c r="V7" s="20" t="s">
        <v>125</v>
      </c>
      <c r="W7" s="20" t="s">
        <v>125</v>
      </c>
      <c r="X7" s="20" t="s">
        <v>123</v>
      </c>
      <c r="Y7" s="20" t="s">
        <v>125</v>
      </c>
      <c r="Z7" s="20" t="s">
        <v>125</v>
      </c>
      <c r="AA7" s="20" t="s">
        <v>125</v>
      </c>
      <c r="AB7" s="20" t="s">
        <v>123</v>
      </c>
      <c r="AC7" s="20" t="s">
        <v>123</v>
      </c>
      <c r="AD7" s="20" t="s">
        <v>125</v>
      </c>
      <c r="AE7" s="22" t="s">
        <v>123</v>
      </c>
      <c r="AF7" s="20" t="s">
        <v>125</v>
      </c>
      <c r="AG7" s="20" t="s">
        <v>125</v>
      </c>
      <c r="AH7" s="20" t="s">
        <v>125</v>
      </c>
      <c r="AI7" s="20" t="s">
        <v>123</v>
      </c>
      <c r="AJ7" s="20" t="s">
        <v>123</v>
      </c>
      <c r="AK7" s="20" t="s">
        <v>125</v>
      </c>
      <c r="AL7" s="20" t="s">
        <v>125</v>
      </c>
      <c r="AM7" s="20" t="s">
        <v>125</v>
      </c>
      <c r="AN7" s="20" t="s">
        <v>125</v>
      </c>
      <c r="AO7" s="20" t="s">
        <v>125</v>
      </c>
      <c r="AP7" s="20" t="s">
        <v>125</v>
      </c>
      <c r="AQ7" s="20" t="s">
        <v>125</v>
      </c>
      <c r="AR7" s="20" t="s">
        <v>125</v>
      </c>
      <c r="AS7" s="20" t="s">
        <v>123</v>
      </c>
      <c r="AT7" s="20" t="s">
        <v>123</v>
      </c>
      <c r="AU7" s="20" t="s">
        <v>125</v>
      </c>
      <c r="AV7" s="20" t="s">
        <v>125</v>
      </c>
      <c r="AW7" s="20" t="s">
        <v>125</v>
      </c>
      <c r="AX7" s="20" t="s">
        <v>125</v>
      </c>
      <c r="AY7" s="20" t="s">
        <v>125</v>
      </c>
      <c r="AZ7" s="20" t="s">
        <v>125</v>
      </c>
      <c r="BA7" s="20" t="s">
        <v>125</v>
      </c>
      <c r="BB7" s="20" t="s">
        <v>125</v>
      </c>
      <c r="BC7" s="20" t="s">
        <v>125</v>
      </c>
      <c r="BD7" s="20" t="s">
        <v>125</v>
      </c>
      <c r="BE7" s="20" t="s">
        <v>123</v>
      </c>
      <c r="BF7" s="20" t="s">
        <v>125</v>
      </c>
      <c r="BG7" s="20" t="s">
        <v>125</v>
      </c>
      <c r="BH7" s="20" t="s">
        <v>123</v>
      </c>
      <c r="BI7" s="20" t="s">
        <v>125</v>
      </c>
      <c r="BJ7" s="20" t="s">
        <v>125</v>
      </c>
      <c r="BK7" s="20" t="s">
        <v>125</v>
      </c>
      <c r="BL7" s="20" t="s">
        <v>125</v>
      </c>
      <c r="BM7" s="20" t="s">
        <v>125</v>
      </c>
      <c r="BN7" s="20" t="s">
        <v>125</v>
      </c>
      <c r="BO7" s="20" t="s">
        <v>125</v>
      </c>
      <c r="BP7" s="20" t="s">
        <v>125</v>
      </c>
      <c r="BQ7" s="20" t="s">
        <v>125</v>
      </c>
      <c r="BR7" s="20" t="s">
        <v>125</v>
      </c>
      <c r="BS7" s="20" t="s">
        <v>125</v>
      </c>
      <c r="BT7" s="20" t="s">
        <v>125</v>
      </c>
      <c r="BU7" s="20" t="s">
        <v>125</v>
      </c>
      <c r="BV7" s="20" t="s">
        <v>125</v>
      </c>
      <c r="BW7" s="20" t="s">
        <v>125</v>
      </c>
      <c r="BX7" s="20" t="s">
        <v>125</v>
      </c>
      <c r="BY7" s="20" t="s">
        <v>125</v>
      </c>
    </row>
    <row r="8" ht="15.75" customHeight="1">
      <c r="A8" s="21" t="s">
        <v>130</v>
      </c>
      <c r="B8" s="18" t="s">
        <v>131</v>
      </c>
      <c r="C8" s="18" t="s">
        <v>132</v>
      </c>
      <c r="D8" s="20" t="s">
        <v>123</v>
      </c>
      <c r="E8" s="20" t="s">
        <v>123</v>
      </c>
      <c r="F8" s="20" t="s">
        <v>125</v>
      </c>
      <c r="G8" s="20" t="s">
        <v>123</v>
      </c>
      <c r="H8" s="20" t="s">
        <v>123</v>
      </c>
      <c r="I8" s="20" t="s">
        <v>125</v>
      </c>
      <c r="J8" s="20" t="s">
        <v>123</v>
      </c>
      <c r="K8" s="20" t="s">
        <v>123</v>
      </c>
      <c r="L8" s="20" t="s">
        <v>123</v>
      </c>
      <c r="M8" s="20" t="s">
        <v>123</v>
      </c>
      <c r="N8" s="20" t="s">
        <v>123</v>
      </c>
      <c r="O8" s="20" t="s">
        <v>125</v>
      </c>
      <c r="P8" s="20" t="s">
        <v>123</v>
      </c>
      <c r="Q8" s="20" t="s">
        <v>123</v>
      </c>
      <c r="R8" s="20" t="s">
        <v>123</v>
      </c>
      <c r="S8" s="20" t="s">
        <v>123</v>
      </c>
      <c r="T8" s="20" t="s">
        <v>123</v>
      </c>
      <c r="U8" s="20" t="s">
        <v>123</v>
      </c>
      <c r="V8" s="20" t="s">
        <v>123</v>
      </c>
      <c r="W8" s="20" t="s">
        <v>123</v>
      </c>
      <c r="X8" s="20" t="s">
        <v>123</v>
      </c>
      <c r="Y8" s="20" t="s">
        <v>123</v>
      </c>
      <c r="Z8" s="20" t="s">
        <v>123</v>
      </c>
      <c r="AA8" s="20" t="s">
        <v>123</v>
      </c>
      <c r="AB8" s="20" t="s">
        <v>123</v>
      </c>
      <c r="AC8" s="20" t="s">
        <v>123</v>
      </c>
      <c r="AD8" s="20" t="s">
        <v>123</v>
      </c>
      <c r="AE8" s="22" t="s">
        <v>123</v>
      </c>
      <c r="AF8" s="20" t="s">
        <v>123</v>
      </c>
      <c r="AG8" s="20" t="s">
        <v>123</v>
      </c>
      <c r="AH8" s="20" t="s">
        <v>123</v>
      </c>
      <c r="AI8" s="20" t="s">
        <v>123</v>
      </c>
      <c r="AJ8" s="20" t="s">
        <v>123</v>
      </c>
      <c r="AK8" s="20" t="s">
        <v>123</v>
      </c>
      <c r="AL8" s="20" t="s">
        <v>123</v>
      </c>
      <c r="AM8" s="20" t="s">
        <v>123</v>
      </c>
      <c r="AN8" s="20" t="s">
        <v>123</v>
      </c>
      <c r="AO8" s="20" t="s">
        <v>123</v>
      </c>
      <c r="AP8" s="20" t="s">
        <v>123</v>
      </c>
      <c r="AQ8" s="20" t="s">
        <v>123</v>
      </c>
      <c r="AR8" s="20" t="s">
        <v>123</v>
      </c>
      <c r="AS8" s="20" t="s">
        <v>123</v>
      </c>
      <c r="AT8" s="20" t="s">
        <v>123</v>
      </c>
      <c r="AU8" s="20" t="s">
        <v>123</v>
      </c>
      <c r="AV8" s="20" t="s">
        <v>123</v>
      </c>
      <c r="AW8" s="20" t="s">
        <v>123</v>
      </c>
      <c r="AX8" s="20" t="s">
        <v>123</v>
      </c>
      <c r="AY8" s="20" t="s">
        <v>123</v>
      </c>
      <c r="AZ8" s="20" t="s">
        <v>123</v>
      </c>
      <c r="BA8" s="20" t="s">
        <v>123</v>
      </c>
      <c r="BB8" s="20" t="s">
        <v>123</v>
      </c>
      <c r="BC8" s="20" t="s">
        <v>123</v>
      </c>
      <c r="BD8" s="20" t="s">
        <v>125</v>
      </c>
      <c r="BE8" s="20" t="s">
        <v>123</v>
      </c>
      <c r="BF8" s="20" t="s">
        <v>125</v>
      </c>
      <c r="BG8" s="20" t="s">
        <v>125</v>
      </c>
      <c r="BH8" s="20" t="s">
        <v>123</v>
      </c>
      <c r="BI8" s="20" t="s">
        <v>123</v>
      </c>
      <c r="BJ8" s="20" t="s">
        <v>125</v>
      </c>
      <c r="BK8" s="20" t="s">
        <v>123</v>
      </c>
      <c r="BL8" s="20" t="s">
        <v>123</v>
      </c>
      <c r="BM8" s="20" t="s">
        <v>123</v>
      </c>
      <c r="BN8" s="20" t="s">
        <v>123</v>
      </c>
      <c r="BO8" s="20" t="s">
        <v>123</v>
      </c>
      <c r="BP8" s="20" t="s">
        <v>123</v>
      </c>
      <c r="BQ8" s="20" t="s">
        <v>123</v>
      </c>
      <c r="BR8" s="20" t="s">
        <v>123</v>
      </c>
      <c r="BS8" s="20" t="s">
        <v>123</v>
      </c>
      <c r="BT8" s="20" t="s">
        <v>123</v>
      </c>
      <c r="BU8" s="20" t="s">
        <v>123</v>
      </c>
      <c r="BV8" s="20" t="s">
        <v>123</v>
      </c>
      <c r="BW8" s="20" t="s">
        <v>123</v>
      </c>
      <c r="BX8" s="20" t="s">
        <v>123</v>
      </c>
      <c r="BY8" s="20" t="s">
        <v>123</v>
      </c>
    </row>
    <row r="9" ht="15.75" customHeight="1">
      <c r="A9" s="23" t="s">
        <v>133</v>
      </c>
      <c r="B9" s="18" t="s">
        <v>134</v>
      </c>
      <c r="C9" s="18" t="s">
        <v>135</v>
      </c>
      <c r="D9" s="20" t="s">
        <v>123</v>
      </c>
      <c r="E9" s="20" t="s">
        <v>123</v>
      </c>
      <c r="F9" s="20" t="s">
        <v>123</v>
      </c>
      <c r="G9" s="20" t="s">
        <v>123</v>
      </c>
      <c r="H9" s="20" t="s">
        <v>123</v>
      </c>
      <c r="I9" s="20" t="s">
        <v>123</v>
      </c>
      <c r="J9" s="20" t="s">
        <v>123</v>
      </c>
      <c r="K9" s="20" t="s">
        <v>123</v>
      </c>
      <c r="L9" s="20" t="s">
        <v>123</v>
      </c>
      <c r="M9" s="20" t="s">
        <v>123</v>
      </c>
      <c r="N9" s="20" t="s">
        <v>123</v>
      </c>
      <c r="O9" s="20" t="s">
        <v>123</v>
      </c>
      <c r="P9" s="20" t="s">
        <v>123</v>
      </c>
      <c r="Q9" s="20" t="s">
        <v>123</v>
      </c>
      <c r="R9" s="20" t="s">
        <v>123</v>
      </c>
      <c r="S9" s="20" t="s">
        <v>123</v>
      </c>
      <c r="T9" s="20" t="s">
        <v>123</v>
      </c>
      <c r="U9" s="20" t="s">
        <v>123</v>
      </c>
      <c r="V9" s="20" t="s">
        <v>123</v>
      </c>
      <c r="W9" s="20" t="s">
        <v>123</v>
      </c>
      <c r="X9" s="20" t="s">
        <v>123</v>
      </c>
      <c r="Y9" s="20" t="s">
        <v>123</v>
      </c>
      <c r="Z9" s="20" t="s">
        <v>123</v>
      </c>
      <c r="AA9" s="20" t="s">
        <v>123</v>
      </c>
      <c r="AB9" s="20" t="s">
        <v>123</v>
      </c>
      <c r="AC9" s="20" t="s">
        <v>123</v>
      </c>
      <c r="AD9" s="20" t="s">
        <v>123</v>
      </c>
      <c r="AE9" s="20" t="s">
        <v>123</v>
      </c>
      <c r="AF9" s="20" t="s">
        <v>123</v>
      </c>
      <c r="AG9" s="20" t="s">
        <v>123</v>
      </c>
      <c r="AH9" s="20" t="s">
        <v>123</v>
      </c>
      <c r="AI9" s="20" t="s">
        <v>123</v>
      </c>
      <c r="AJ9" s="20" t="s">
        <v>123</v>
      </c>
      <c r="AK9" s="20" t="s">
        <v>123</v>
      </c>
      <c r="AL9" s="20" t="s">
        <v>123</v>
      </c>
      <c r="AM9" s="20" t="s">
        <v>123</v>
      </c>
      <c r="AN9" s="20" t="s">
        <v>123</v>
      </c>
      <c r="AO9" s="20" t="s">
        <v>123</v>
      </c>
      <c r="AP9" s="20" t="s">
        <v>123</v>
      </c>
      <c r="AQ9" s="20" t="s">
        <v>123</v>
      </c>
      <c r="AR9" s="20" t="s">
        <v>123</v>
      </c>
      <c r="AS9" s="20" t="s">
        <v>123</v>
      </c>
      <c r="AT9" s="20" t="s">
        <v>123</v>
      </c>
      <c r="AU9" s="20" t="s">
        <v>123</v>
      </c>
      <c r="AV9" s="20" t="s">
        <v>123</v>
      </c>
      <c r="AW9" s="20" t="s">
        <v>123</v>
      </c>
      <c r="AX9" s="20" t="s">
        <v>123</v>
      </c>
      <c r="AY9" s="20" t="s">
        <v>123</v>
      </c>
      <c r="AZ9" s="20" t="s">
        <v>123</v>
      </c>
      <c r="BA9" s="20" t="s">
        <v>123</v>
      </c>
      <c r="BB9" s="20" t="s">
        <v>123</v>
      </c>
      <c r="BC9" s="20" t="s">
        <v>123</v>
      </c>
      <c r="BD9" s="20" t="s">
        <v>123</v>
      </c>
      <c r="BE9" s="20" t="s">
        <v>123</v>
      </c>
      <c r="BF9" s="20" t="s">
        <v>123</v>
      </c>
      <c r="BG9" s="20" t="s">
        <v>123</v>
      </c>
      <c r="BH9" s="20" t="s">
        <v>123</v>
      </c>
      <c r="BI9" s="20" t="s">
        <v>123</v>
      </c>
      <c r="BJ9" s="20" t="s">
        <v>123</v>
      </c>
      <c r="BK9" s="20" t="s">
        <v>123</v>
      </c>
      <c r="BL9" s="20" t="s">
        <v>123</v>
      </c>
      <c r="BM9" s="20" t="s">
        <v>123</v>
      </c>
      <c r="BN9" s="20" t="s">
        <v>123</v>
      </c>
      <c r="BO9" s="20" t="s">
        <v>123</v>
      </c>
      <c r="BP9" s="20" t="s">
        <v>123</v>
      </c>
      <c r="BQ9" s="20" t="s">
        <v>123</v>
      </c>
      <c r="BR9" s="20" t="s">
        <v>123</v>
      </c>
      <c r="BS9" s="20" t="s">
        <v>123</v>
      </c>
      <c r="BT9" s="20" t="s">
        <v>123</v>
      </c>
      <c r="BU9" s="20" t="s">
        <v>123</v>
      </c>
      <c r="BV9" s="20" t="s">
        <v>123</v>
      </c>
      <c r="BW9" s="20" t="s">
        <v>123</v>
      </c>
      <c r="BX9" s="20" t="s">
        <v>123</v>
      </c>
      <c r="BY9" s="20" t="s">
        <v>123</v>
      </c>
    </row>
    <row r="10" ht="52.5" customHeight="1">
      <c r="A10" s="23" t="s">
        <v>136</v>
      </c>
      <c r="B10" s="18" t="s">
        <v>137</v>
      </c>
      <c r="C10" s="18" t="s">
        <v>138</v>
      </c>
      <c r="D10" s="20" t="s">
        <v>139</v>
      </c>
      <c r="E10" s="20" t="s">
        <v>139</v>
      </c>
      <c r="F10" s="20" t="s">
        <v>139</v>
      </c>
      <c r="G10" s="20" t="s">
        <v>139</v>
      </c>
      <c r="H10" s="20" t="s">
        <v>139</v>
      </c>
      <c r="I10" s="20" t="s">
        <v>139</v>
      </c>
      <c r="J10" s="20" t="s">
        <v>139</v>
      </c>
      <c r="K10" s="20" t="s">
        <v>139</v>
      </c>
      <c r="L10" s="20" t="s">
        <v>139</v>
      </c>
      <c r="M10" s="20" t="s">
        <v>139</v>
      </c>
      <c r="N10" s="20" t="s">
        <v>139</v>
      </c>
      <c r="O10" s="20" t="s">
        <v>139</v>
      </c>
      <c r="P10" s="20" t="s">
        <v>139</v>
      </c>
      <c r="Q10" s="20" t="s">
        <v>139</v>
      </c>
      <c r="R10" s="20" t="s">
        <v>139</v>
      </c>
      <c r="S10" s="20" t="s">
        <v>139</v>
      </c>
      <c r="T10" s="20" t="s">
        <v>139</v>
      </c>
      <c r="U10" s="20" t="s">
        <v>139</v>
      </c>
      <c r="V10" s="20" t="s">
        <v>139</v>
      </c>
      <c r="W10" s="20" t="s">
        <v>139</v>
      </c>
      <c r="X10" s="20" t="s">
        <v>139</v>
      </c>
      <c r="Y10" s="20" t="s">
        <v>139</v>
      </c>
      <c r="Z10" s="20" t="s">
        <v>139</v>
      </c>
      <c r="AA10" s="20" t="s">
        <v>139</v>
      </c>
      <c r="AB10" s="20" t="s">
        <v>139</v>
      </c>
      <c r="AC10" s="20" t="s">
        <v>139</v>
      </c>
      <c r="AD10" s="20" t="s">
        <v>139</v>
      </c>
      <c r="AE10" s="20" t="s">
        <v>139</v>
      </c>
      <c r="AF10" s="20" t="s">
        <v>139</v>
      </c>
      <c r="AG10" s="20" t="s">
        <v>139</v>
      </c>
      <c r="AH10" s="20" t="s">
        <v>139</v>
      </c>
      <c r="AI10" s="20" t="s">
        <v>139</v>
      </c>
      <c r="AJ10" s="20" t="s">
        <v>140</v>
      </c>
      <c r="AK10" s="20" t="s">
        <v>139</v>
      </c>
      <c r="AL10" s="20" t="s">
        <v>139</v>
      </c>
      <c r="AM10" s="20" t="s">
        <v>139</v>
      </c>
      <c r="AN10" s="20" t="s">
        <v>139</v>
      </c>
      <c r="AO10" s="20" t="s">
        <v>139</v>
      </c>
      <c r="AP10" s="20" t="s">
        <v>139</v>
      </c>
      <c r="AQ10" s="20" t="s">
        <v>139</v>
      </c>
      <c r="AR10" s="20" t="s">
        <v>139</v>
      </c>
      <c r="AS10" s="20" t="s">
        <v>139</v>
      </c>
      <c r="AT10" s="20" t="s">
        <v>139</v>
      </c>
      <c r="AU10" s="20" t="s">
        <v>139</v>
      </c>
      <c r="AV10" s="20" t="s">
        <v>141</v>
      </c>
      <c r="AW10" s="20" t="s">
        <v>141</v>
      </c>
      <c r="AX10" s="20" t="s">
        <v>142</v>
      </c>
      <c r="AY10" s="20" t="s">
        <v>139</v>
      </c>
      <c r="AZ10" s="20" t="s">
        <v>139</v>
      </c>
      <c r="BA10" s="20" t="s">
        <v>141</v>
      </c>
      <c r="BB10" s="20" t="s">
        <v>139</v>
      </c>
      <c r="BC10" s="20" t="s">
        <v>139</v>
      </c>
      <c r="BD10" s="20" t="s">
        <v>139</v>
      </c>
      <c r="BE10" s="20" t="s">
        <v>139</v>
      </c>
      <c r="BF10" s="20" t="s">
        <v>140</v>
      </c>
      <c r="BG10" s="20" t="s">
        <v>139</v>
      </c>
      <c r="BH10" s="20" t="s">
        <v>139</v>
      </c>
      <c r="BI10" s="20" t="s">
        <v>139</v>
      </c>
      <c r="BJ10" s="20" t="s">
        <v>139</v>
      </c>
      <c r="BK10" s="20" t="s">
        <v>139</v>
      </c>
      <c r="BL10" s="20" t="s">
        <v>139</v>
      </c>
      <c r="BM10" s="20" t="s">
        <v>139</v>
      </c>
      <c r="BN10" s="20" t="s">
        <v>140</v>
      </c>
      <c r="BO10" s="20" t="s">
        <v>139</v>
      </c>
      <c r="BP10" s="20" t="s">
        <v>139</v>
      </c>
      <c r="BQ10" s="20" t="s">
        <v>139</v>
      </c>
      <c r="BR10" s="20" t="s">
        <v>139</v>
      </c>
      <c r="BS10" s="20" t="s">
        <v>139</v>
      </c>
      <c r="BT10" s="20" t="s">
        <v>139</v>
      </c>
      <c r="BU10" s="20" t="s">
        <v>139</v>
      </c>
      <c r="BV10" s="20" t="s">
        <v>139</v>
      </c>
      <c r="BW10" s="20" t="s">
        <v>139</v>
      </c>
      <c r="BX10" s="20" t="s">
        <v>139</v>
      </c>
      <c r="BY10" s="20" t="s">
        <v>139</v>
      </c>
    </row>
    <row r="11" ht="15.75" customHeight="1">
      <c r="A11" s="23" t="s">
        <v>143</v>
      </c>
      <c r="B11" s="24" t="s">
        <v>144</v>
      </c>
      <c r="C11" s="25" t="s">
        <v>145</v>
      </c>
      <c r="D11" s="26">
        <v>54.0</v>
      </c>
      <c r="E11" s="20">
        <v>54.0</v>
      </c>
      <c r="F11" s="20">
        <v>54.0</v>
      </c>
      <c r="G11" s="20">
        <v>54.0</v>
      </c>
      <c r="H11" s="20">
        <v>54.0</v>
      </c>
      <c r="I11" s="20">
        <v>54.0</v>
      </c>
      <c r="J11" s="20">
        <v>54.0</v>
      </c>
      <c r="K11" s="20">
        <v>54.0</v>
      </c>
      <c r="L11" s="20">
        <v>54.0</v>
      </c>
      <c r="M11" s="20">
        <v>74.0</v>
      </c>
      <c r="N11" s="20">
        <v>75.0</v>
      </c>
      <c r="O11" s="20">
        <v>75.0</v>
      </c>
      <c r="P11" s="20">
        <v>75.0</v>
      </c>
      <c r="Q11" s="20">
        <v>75.0</v>
      </c>
      <c r="R11" s="20">
        <v>75.0</v>
      </c>
      <c r="S11" s="20">
        <v>75.0</v>
      </c>
      <c r="T11" s="20">
        <v>75.0</v>
      </c>
      <c r="U11" s="20">
        <v>75.0</v>
      </c>
      <c r="V11" s="20">
        <v>75.0</v>
      </c>
      <c r="W11" s="20">
        <v>75.0</v>
      </c>
      <c r="X11" s="20">
        <v>75.0</v>
      </c>
      <c r="Y11" s="20">
        <v>75.0</v>
      </c>
      <c r="Z11" s="20">
        <v>85.0</v>
      </c>
      <c r="AA11" s="20">
        <v>54.0</v>
      </c>
      <c r="AB11" s="20">
        <v>54.0</v>
      </c>
      <c r="AC11" s="20">
        <v>54.0</v>
      </c>
      <c r="AD11" s="20">
        <v>54.0</v>
      </c>
      <c r="AE11" s="20">
        <v>54.0</v>
      </c>
      <c r="AF11" s="20">
        <v>54.0</v>
      </c>
      <c r="AG11" s="20">
        <v>54.0</v>
      </c>
      <c r="AH11" s="20">
        <v>74.0</v>
      </c>
      <c r="AI11" s="20">
        <v>74.0</v>
      </c>
      <c r="AJ11" s="20">
        <v>81.0</v>
      </c>
      <c r="AK11" s="20">
        <v>81.0</v>
      </c>
      <c r="AL11" s="20">
        <v>81.0</v>
      </c>
      <c r="AM11" s="20">
        <v>81.0</v>
      </c>
      <c r="AN11" s="20">
        <v>81.0</v>
      </c>
      <c r="AO11" s="20">
        <v>81.0</v>
      </c>
      <c r="AP11" s="20">
        <v>75.0</v>
      </c>
      <c r="AQ11" s="20">
        <v>75.0</v>
      </c>
      <c r="AR11" s="20">
        <v>54.0</v>
      </c>
      <c r="AS11" s="20">
        <v>87.0</v>
      </c>
      <c r="AT11" s="20">
        <v>81.0</v>
      </c>
      <c r="AU11" s="20">
        <v>81.0</v>
      </c>
      <c r="AV11" s="20">
        <v>81.0</v>
      </c>
      <c r="AW11" s="20">
        <v>81.0</v>
      </c>
      <c r="AX11" s="20">
        <v>81.0</v>
      </c>
      <c r="AY11" s="20">
        <v>81.0</v>
      </c>
      <c r="AZ11" s="20">
        <v>81.0</v>
      </c>
      <c r="BA11" s="20">
        <v>81.0</v>
      </c>
      <c r="BB11" s="20">
        <v>81.0</v>
      </c>
      <c r="BC11" s="20">
        <v>81.0</v>
      </c>
      <c r="BD11" s="20">
        <v>81.0</v>
      </c>
      <c r="BE11" s="20">
        <v>81.0</v>
      </c>
      <c r="BF11" s="20">
        <v>81.0</v>
      </c>
      <c r="BG11" s="20">
        <v>81.0</v>
      </c>
      <c r="BH11" s="20">
        <v>75.0</v>
      </c>
      <c r="BI11" s="20">
        <v>81.0</v>
      </c>
      <c r="BJ11" s="20">
        <v>81.0</v>
      </c>
      <c r="BK11" s="20">
        <v>75.0</v>
      </c>
      <c r="BL11" s="20">
        <v>75.0</v>
      </c>
      <c r="BM11" s="20">
        <v>75.0</v>
      </c>
      <c r="BN11" s="20">
        <v>75.0</v>
      </c>
      <c r="BO11" s="20">
        <v>75.0</v>
      </c>
      <c r="BP11" s="20">
        <v>75.0</v>
      </c>
      <c r="BQ11" s="20">
        <v>75.0</v>
      </c>
      <c r="BR11" s="20">
        <v>62.0</v>
      </c>
      <c r="BS11" s="20">
        <v>62.0</v>
      </c>
      <c r="BT11" s="20">
        <v>92.0</v>
      </c>
      <c r="BU11" s="20">
        <v>62.0</v>
      </c>
      <c r="BV11" s="20">
        <v>92.0</v>
      </c>
      <c r="BW11" s="20">
        <v>62.0</v>
      </c>
      <c r="BX11" s="20">
        <v>92.0</v>
      </c>
      <c r="BY11" s="20">
        <v>92.0</v>
      </c>
    </row>
    <row r="12" ht="15.75" customHeight="1">
      <c r="A12" s="21" t="s">
        <v>146</v>
      </c>
      <c r="B12" s="24" t="s">
        <v>144</v>
      </c>
      <c r="C12" s="25" t="s">
        <v>147</v>
      </c>
      <c r="D12" s="20" t="s">
        <v>126</v>
      </c>
      <c r="E12" s="20" t="s">
        <v>126</v>
      </c>
      <c r="F12" s="20" t="s">
        <v>126</v>
      </c>
      <c r="G12" s="20" t="s">
        <v>126</v>
      </c>
      <c r="H12" s="20" t="s">
        <v>126</v>
      </c>
      <c r="I12" s="20" t="s">
        <v>126</v>
      </c>
      <c r="J12" s="20" t="s">
        <v>126</v>
      </c>
      <c r="K12" s="20" t="s">
        <v>126</v>
      </c>
      <c r="L12" s="20" t="s">
        <v>126</v>
      </c>
      <c r="M12" s="20" t="s">
        <v>126</v>
      </c>
      <c r="N12" s="20" t="s">
        <v>148</v>
      </c>
      <c r="O12" s="20" t="s">
        <v>148</v>
      </c>
      <c r="P12" s="20" t="s">
        <v>148</v>
      </c>
      <c r="Q12" s="20" t="s">
        <v>148</v>
      </c>
      <c r="R12" s="20" t="s">
        <v>148</v>
      </c>
      <c r="S12" s="20" t="s">
        <v>148</v>
      </c>
      <c r="T12" s="20" t="s">
        <v>148</v>
      </c>
      <c r="U12" s="20" t="s">
        <v>148</v>
      </c>
      <c r="V12" s="20" t="s">
        <v>148</v>
      </c>
      <c r="W12" s="20" t="s">
        <v>148</v>
      </c>
      <c r="X12" s="20" t="s">
        <v>148</v>
      </c>
      <c r="Y12" s="20" t="s">
        <v>148</v>
      </c>
      <c r="Z12" s="20" t="s">
        <v>126</v>
      </c>
      <c r="AA12" s="20" t="s">
        <v>126</v>
      </c>
      <c r="AB12" s="20" t="s">
        <v>126</v>
      </c>
      <c r="AC12" s="20" t="s">
        <v>126</v>
      </c>
      <c r="AD12" s="20" t="s">
        <v>126</v>
      </c>
      <c r="AE12" s="20" t="s">
        <v>126</v>
      </c>
      <c r="AF12" s="20" t="s">
        <v>126</v>
      </c>
      <c r="AG12" s="20" t="s">
        <v>126</v>
      </c>
      <c r="AH12" s="20" t="s">
        <v>126</v>
      </c>
      <c r="AI12" s="20" t="s">
        <v>126</v>
      </c>
      <c r="AJ12" s="20" t="s">
        <v>148</v>
      </c>
      <c r="AK12" s="20" t="s">
        <v>148</v>
      </c>
      <c r="AL12" s="20" t="s">
        <v>148</v>
      </c>
      <c r="AM12" s="20" t="s">
        <v>148</v>
      </c>
      <c r="AN12" s="20" t="s">
        <v>148</v>
      </c>
      <c r="AO12" s="20" t="s">
        <v>148</v>
      </c>
      <c r="AP12" s="20" t="s">
        <v>148</v>
      </c>
      <c r="AQ12" s="20" t="s">
        <v>148</v>
      </c>
      <c r="AR12" s="20" t="s">
        <v>126</v>
      </c>
      <c r="AS12" s="20" t="s">
        <v>148</v>
      </c>
      <c r="AT12" s="20" t="s">
        <v>148</v>
      </c>
      <c r="AU12" s="20" t="s">
        <v>148</v>
      </c>
      <c r="AV12" s="20" t="s">
        <v>148</v>
      </c>
      <c r="AW12" s="20" t="s">
        <v>148</v>
      </c>
      <c r="AX12" s="20" t="s">
        <v>148</v>
      </c>
      <c r="AY12" s="20" t="s">
        <v>148</v>
      </c>
      <c r="AZ12" s="20" t="s">
        <v>148</v>
      </c>
      <c r="BA12" s="20" t="s">
        <v>148</v>
      </c>
      <c r="BB12" s="20" t="s">
        <v>148</v>
      </c>
      <c r="BC12" s="20" t="s">
        <v>148</v>
      </c>
      <c r="BD12" s="20" t="s">
        <v>148</v>
      </c>
      <c r="BE12" s="20" t="s">
        <v>148</v>
      </c>
      <c r="BF12" s="20" t="s">
        <v>148</v>
      </c>
      <c r="BG12" s="20" t="s">
        <v>148</v>
      </c>
      <c r="BH12" s="20" t="s">
        <v>148</v>
      </c>
      <c r="BI12" s="20" t="s">
        <v>148</v>
      </c>
      <c r="BJ12" s="20" t="s">
        <v>148</v>
      </c>
      <c r="BK12" s="20" t="s">
        <v>148</v>
      </c>
      <c r="BL12" s="20" t="s">
        <v>148</v>
      </c>
      <c r="BM12" s="20" t="s">
        <v>148</v>
      </c>
      <c r="BN12" s="20" t="s">
        <v>148</v>
      </c>
      <c r="BO12" s="20" t="s">
        <v>148</v>
      </c>
      <c r="BP12" s="20" t="s">
        <v>148</v>
      </c>
      <c r="BQ12" s="20" t="s">
        <v>148</v>
      </c>
      <c r="BR12" s="20" t="s">
        <v>148</v>
      </c>
      <c r="BS12" s="20" t="s">
        <v>148</v>
      </c>
      <c r="BT12" s="20" t="s">
        <v>148</v>
      </c>
      <c r="BU12" s="20" t="s">
        <v>148</v>
      </c>
      <c r="BV12" s="20" t="s">
        <v>148</v>
      </c>
      <c r="BW12" s="20" t="s">
        <v>148</v>
      </c>
      <c r="BX12" s="20" t="s">
        <v>148</v>
      </c>
      <c r="BY12" s="20" t="s">
        <v>148</v>
      </c>
    </row>
    <row r="13" ht="205.5" customHeight="1">
      <c r="A13" s="21" t="s">
        <v>149</v>
      </c>
      <c r="B13" s="24" t="s">
        <v>144</v>
      </c>
      <c r="C13" s="27" t="s">
        <v>150</v>
      </c>
      <c r="D13" s="20" t="s">
        <v>151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8" t="s">
        <v>152</v>
      </c>
      <c r="AJ13" s="20" t="s">
        <v>148</v>
      </c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</row>
    <row r="14" ht="15.75" customHeight="1">
      <c r="A14" s="23" t="s">
        <v>153</v>
      </c>
      <c r="B14" s="24" t="s">
        <v>144</v>
      </c>
      <c r="C14" s="25" t="s">
        <v>154</v>
      </c>
      <c r="D14" s="20">
        <v>0.7</v>
      </c>
      <c r="E14" s="20">
        <v>0.7</v>
      </c>
      <c r="F14" s="20">
        <v>0.7</v>
      </c>
      <c r="G14" s="20">
        <v>0.7</v>
      </c>
      <c r="H14" s="20">
        <v>0.7</v>
      </c>
      <c r="I14" s="20">
        <v>0.7</v>
      </c>
      <c r="J14" s="20">
        <v>0.7</v>
      </c>
      <c r="K14" s="20">
        <v>0.7</v>
      </c>
      <c r="L14" s="20">
        <v>0.7</v>
      </c>
      <c r="M14" s="20">
        <v>0.7</v>
      </c>
      <c r="N14" s="20">
        <v>0.7</v>
      </c>
      <c r="O14" s="20">
        <v>0.7</v>
      </c>
      <c r="P14" s="20">
        <v>0.7</v>
      </c>
      <c r="Q14" s="20">
        <v>0.7</v>
      </c>
      <c r="R14" s="20">
        <v>0.7</v>
      </c>
      <c r="S14" s="20">
        <v>0.7</v>
      </c>
      <c r="T14" s="20">
        <v>0.7</v>
      </c>
      <c r="U14" s="20">
        <v>0.7</v>
      </c>
      <c r="V14" s="20">
        <v>0.7</v>
      </c>
      <c r="W14" s="20">
        <v>0.7</v>
      </c>
      <c r="X14" s="20">
        <v>0.7</v>
      </c>
      <c r="Y14" s="20">
        <v>0.7</v>
      </c>
      <c r="Z14" s="20">
        <v>0.8</v>
      </c>
      <c r="AA14" s="20">
        <v>0.7</v>
      </c>
      <c r="AB14" s="20">
        <v>0.7</v>
      </c>
      <c r="AC14" s="20">
        <v>0.7</v>
      </c>
      <c r="AD14" s="20">
        <v>0.7</v>
      </c>
      <c r="AE14" s="20">
        <v>0.7</v>
      </c>
      <c r="AF14" s="20">
        <v>0.7</v>
      </c>
      <c r="AG14" s="20">
        <v>0.7</v>
      </c>
      <c r="AH14" s="20">
        <v>0.7</v>
      </c>
      <c r="AI14" s="29">
        <v>0.8</v>
      </c>
      <c r="AJ14" s="20">
        <v>0.7</v>
      </c>
      <c r="AK14" s="20">
        <v>0.7</v>
      </c>
      <c r="AL14" s="20">
        <v>0.7</v>
      </c>
      <c r="AM14" s="20">
        <v>0.7</v>
      </c>
      <c r="AN14" s="20">
        <v>0.7</v>
      </c>
      <c r="AO14" s="20">
        <v>0.7</v>
      </c>
      <c r="AP14" s="20">
        <v>0.7</v>
      </c>
      <c r="AQ14" s="20">
        <v>0.7</v>
      </c>
      <c r="AR14" s="20">
        <v>0.7</v>
      </c>
      <c r="AS14" s="20">
        <v>0.8</v>
      </c>
      <c r="AT14" s="20">
        <v>0.7</v>
      </c>
      <c r="AU14" s="20">
        <v>0.7</v>
      </c>
      <c r="AV14" s="20">
        <v>0.7</v>
      </c>
      <c r="AW14" s="20">
        <v>0.7</v>
      </c>
      <c r="AX14" s="20">
        <v>0.7</v>
      </c>
      <c r="AY14" s="20">
        <v>0.7</v>
      </c>
      <c r="AZ14" s="20">
        <v>0.7</v>
      </c>
      <c r="BA14" s="20">
        <v>0.7</v>
      </c>
      <c r="BB14" s="20">
        <v>0.7</v>
      </c>
      <c r="BC14" s="20">
        <v>0.7</v>
      </c>
      <c r="BD14" s="20">
        <v>0.7</v>
      </c>
      <c r="BE14" s="20">
        <v>0.7</v>
      </c>
      <c r="BF14" s="20">
        <v>0.7</v>
      </c>
      <c r="BG14" s="20">
        <v>0.7</v>
      </c>
      <c r="BH14" s="20">
        <v>0.7</v>
      </c>
      <c r="BI14" s="20">
        <v>0.7</v>
      </c>
      <c r="BJ14" s="20">
        <v>0.7</v>
      </c>
      <c r="BK14" s="20">
        <v>0.7</v>
      </c>
      <c r="BL14" s="20">
        <v>0.7</v>
      </c>
      <c r="BM14" s="20">
        <v>0.7</v>
      </c>
      <c r="BN14" s="20">
        <v>0.7</v>
      </c>
      <c r="BO14" s="20">
        <v>0.7</v>
      </c>
      <c r="BP14" s="20">
        <v>0.7</v>
      </c>
      <c r="BQ14" s="20">
        <v>0.7</v>
      </c>
      <c r="BR14" s="20">
        <v>0.8</v>
      </c>
      <c r="BS14" s="20">
        <v>0.8</v>
      </c>
      <c r="BT14" s="20">
        <v>0.7</v>
      </c>
      <c r="BU14" s="20">
        <v>0.8</v>
      </c>
      <c r="BV14" s="20">
        <v>0.7</v>
      </c>
      <c r="BW14" s="20">
        <v>0.8</v>
      </c>
      <c r="BX14" s="20">
        <v>0.7</v>
      </c>
      <c r="BY14" s="20">
        <v>0.7</v>
      </c>
    </row>
    <row r="15" ht="92.25" customHeight="1">
      <c r="A15" s="23" t="s">
        <v>155</v>
      </c>
      <c r="B15" s="24" t="s">
        <v>144</v>
      </c>
      <c r="C15" s="25" t="s">
        <v>156</v>
      </c>
      <c r="D15" s="20">
        <v>0.0</v>
      </c>
      <c r="E15" s="20">
        <v>0.0</v>
      </c>
      <c r="F15" s="20">
        <v>0.0</v>
      </c>
      <c r="G15" s="20">
        <v>0.0</v>
      </c>
      <c r="H15" s="20">
        <v>0.0</v>
      </c>
      <c r="I15" s="20">
        <v>0.0</v>
      </c>
      <c r="J15" s="20">
        <v>0.0</v>
      </c>
      <c r="K15" s="20">
        <v>0.0</v>
      </c>
      <c r="L15" s="20">
        <v>0.0</v>
      </c>
      <c r="M15" s="20">
        <v>280.28</v>
      </c>
      <c r="N15" s="20">
        <v>139.7</v>
      </c>
      <c r="O15" s="20">
        <v>139.7</v>
      </c>
      <c r="P15" s="20">
        <v>139.7</v>
      </c>
      <c r="Q15" s="20">
        <v>139.7</v>
      </c>
      <c r="R15" s="20">
        <v>139.7</v>
      </c>
      <c r="S15" s="20">
        <v>139.7</v>
      </c>
      <c r="T15" s="20">
        <v>139.7</v>
      </c>
      <c r="U15" s="20">
        <v>139.7</v>
      </c>
      <c r="V15" s="20">
        <v>139.7</v>
      </c>
      <c r="W15" s="20">
        <v>139.7</v>
      </c>
      <c r="X15" s="20">
        <v>139.7</v>
      </c>
      <c r="Y15" s="20">
        <v>139.7</v>
      </c>
      <c r="Z15" s="22">
        <v>5.13</v>
      </c>
      <c r="AA15" s="20">
        <v>0.0</v>
      </c>
      <c r="AB15" s="20">
        <v>0.0</v>
      </c>
      <c r="AC15" s="20">
        <v>0.0</v>
      </c>
      <c r="AD15" s="20">
        <v>0.0</v>
      </c>
      <c r="AE15" s="20">
        <v>0.0</v>
      </c>
      <c r="AF15" s="20">
        <v>0.0</v>
      </c>
      <c r="AG15" s="20">
        <v>0.0</v>
      </c>
      <c r="AH15" s="30">
        <v>280.28</v>
      </c>
      <c r="AI15" s="30">
        <v>280.28</v>
      </c>
      <c r="AJ15" s="20">
        <v>0.0</v>
      </c>
      <c r="AK15" s="20">
        <v>0.0</v>
      </c>
      <c r="AL15" s="20">
        <v>0.0</v>
      </c>
      <c r="AM15" s="20">
        <v>0.0</v>
      </c>
      <c r="AN15" s="20">
        <v>0.0</v>
      </c>
      <c r="AO15" s="20">
        <v>0.0</v>
      </c>
      <c r="AP15" s="30">
        <v>139.7</v>
      </c>
      <c r="AQ15" s="30">
        <v>139.7</v>
      </c>
      <c r="AR15" s="20">
        <v>0.0</v>
      </c>
      <c r="AS15" s="30">
        <v>0.0</v>
      </c>
      <c r="AT15" s="20">
        <v>0.0</v>
      </c>
      <c r="AU15" s="20">
        <v>0.0</v>
      </c>
      <c r="AV15" s="20">
        <v>0.0</v>
      </c>
      <c r="AW15" s="20">
        <v>0.0</v>
      </c>
      <c r="AX15" s="20">
        <v>0.0</v>
      </c>
      <c r="AY15" s="20">
        <v>0.0</v>
      </c>
      <c r="AZ15" s="20">
        <v>0.0</v>
      </c>
      <c r="BA15" s="20">
        <v>0.0</v>
      </c>
      <c r="BB15" s="20">
        <v>0.0</v>
      </c>
      <c r="BC15" s="20">
        <v>0.0</v>
      </c>
      <c r="BD15" s="20">
        <v>0.0</v>
      </c>
      <c r="BE15" s="20">
        <v>0.0</v>
      </c>
      <c r="BF15" s="20">
        <v>0.0</v>
      </c>
      <c r="BG15" s="20">
        <v>0.0</v>
      </c>
      <c r="BH15" s="20">
        <v>139.7</v>
      </c>
      <c r="BI15" s="20">
        <v>0.0</v>
      </c>
      <c r="BJ15" s="20">
        <v>0.0</v>
      </c>
      <c r="BK15" s="20">
        <v>139.7</v>
      </c>
      <c r="BL15" s="20">
        <v>139.7</v>
      </c>
      <c r="BM15" s="20">
        <v>139.7</v>
      </c>
      <c r="BN15" s="20">
        <v>139.7</v>
      </c>
      <c r="BO15" s="20">
        <v>139.7</v>
      </c>
      <c r="BP15" s="20">
        <v>139.7</v>
      </c>
      <c r="BQ15" s="20">
        <v>139.7</v>
      </c>
      <c r="BR15" s="28">
        <v>111.54</v>
      </c>
      <c r="BS15" s="28">
        <v>111.54</v>
      </c>
      <c r="BT15" s="30">
        <v>380.75</v>
      </c>
      <c r="BU15" s="28">
        <v>111.54</v>
      </c>
      <c r="BV15" s="30">
        <v>380.75</v>
      </c>
      <c r="BW15" s="28">
        <v>111.54</v>
      </c>
      <c r="BX15" s="30">
        <v>380.75</v>
      </c>
      <c r="BY15" s="30">
        <v>380.75</v>
      </c>
    </row>
    <row r="16" ht="15.75" customHeight="1">
      <c r="A16" s="23" t="s">
        <v>157</v>
      </c>
      <c r="B16" s="24" t="s">
        <v>144</v>
      </c>
      <c r="C16" s="25" t="s">
        <v>158</v>
      </c>
      <c r="D16" s="20">
        <v>2777.0</v>
      </c>
      <c r="E16" s="20">
        <v>2777.0</v>
      </c>
      <c r="F16" s="20">
        <v>2777.0</v>
      </c>
      <c r="G16" s="20">
        <v>2777.0</v>
      </c>
      <c r="H16" s="20">
        <v>2777.0</v>
      </c>
      <c r="I16" s="20">
        <v>2777.0</v>
      </c>
      <c r="J16" s="20">
        <v>2777.0</v>
      </c>
      <c r="K16" s="20">
        <v>2777.0</v>
      </c>
      <c r="L16" s="20">
        <v>2777.0</v>
      </c>
      <c r="M16" s="20">
        <v>4284.0</v>
      </c>
      <c r="N16" s="20">
        <v>2679.0</v>
      </c>
      <c r="O16" s="20">
        <v>2679.0</v>
      </c>
      <c r="P16" s="20">
        <v>2679.0</v>
      </c>
      <c r="Q16" s="20">
        <v>2679.0</v>
      </c>
      <c r="R16" s="20">
        <v>2679.0</v>
      </c>
      <c r="S16" s="20">
        <v>2679.0</v>
      </c>
      <c r="T16" s="20">
        <v>2679.0</v>
      </c>
      <c r="U16" s="20">
        <v>2679.0</v>
      </c>
      <c r="V16" s="20">
        <v>2679.0</v>
      </c>
      <c r="W16" s="20">
        <v>2679.0</v>
      </c>
      <c r="X16" s="20">
        <v>2679.0</v>
      </c>
      <c r="Y16" s="20">
        <v>2679.0</v>
      </c>
      <c r="Z16" s="20">
        <v>1945.0</v>
      </c>
      <c r="AA16" s="20">
        <v>2777.0</v>
      </c>
      <c r="AB16" s="20">
        <v>2777.0</v>
      </c>
      <c r="AC16" s="20">
        <v>2777.0</v>
      </c>
      <c r="AD16" s="20">
        <v>2777.0</v>
      </c>
      <c r="AE16" s="20">
        <v>2777.0</v>
      </c>
      <c r="AF16" s="20">
        <v>2777.0</v>
      </c>
      <c r="AG16" s="20">
        <v>2777.0</v>
      </c>
      <c r="AH16" s="20">
        <v>4284.0</v>
      </c>
      <c r="AI16" s="20">
        <v>4284.0</v>
      </c>
      <c r="AJ16" s="20">
        <v>4924.0</v>
      </c>
      <c r="AK16" s="20">
        <v>4924.0</v>
      </c>
      <c r="AL16" s="20">
        <v>4924.0</v>
      </c>
      <c r="AM16" s="20">
        <v>4924.0</v>
      </c>
      <c r="AN16" s="20">
        <v>4924.0</v>
      </c>
      <c r="AO16" s="20">
        <v>4924.0</v>
      </c>
      <c r="AP16" s="20">
        <v>2679.0</v>
      </c>
      <c r="AQ16" s="20">
        <v>2679.0</v>
      </c>
      <c r="AR16" s="20">
        <v>2777.0</v>
      </c>
      <c r="AS16" s="20">
        <v>1741.0</v>
      </c>
      <c r="AT16" s="20">
        <v>4924.0</v>
      </c>
      <c r="AU16" s="20">
        <v>4924.0</v>
      </c>
      <c r="AV16" s="20">
        <v>4924.0</v>
      </c>
      <c r="AW16" s="20">
        <v>4924.0</v>
      </c>
      <c r="AX16" s="20">
        <v>4924.0</v>
      </c>
      <c r="AY16" s="20">
        <v>4924.0</v>
      </c>
      <c r="AZ16" s="20">
        <v>4924.0</v>
      </c>
      <c r="BA16" s="20">
        <v>4924.0</v>
      </c>
      <c r="BB16" s="20">
        <v>4924.0</v>
      </c>
      <c r="BC16" s="20">
        <v>4924.0</v>
      </c>
      <c r="BD16" s="20">
        <v>4924.0</v>
      </c>
      <c r="BE16" s="20">
        <v>4924.0</v>
      </c>
      <c r="BF16" s="20">
        <v>4924.0</v>
      </c>
      <c r="BG16" s="20">
        <v>4924.0</v>
      </c>
      <c r="BH16" s="20">
        <v>2679.0</v>
      </c>
      <c r="BI16" s="20">
        <v>4924.0</v>
      </c>
      <c r="BJ16" s="20">
        <v>4924.0</v>
      </c>
      <c r="BK16" s="20">
        <v>2679.0</v>
      </c>
      <c r="BL16" s="20">
        <v>2679.0</v>
      </c>
      <c r="BM16" s="20">
        <v>2679.0</v>
      </c>
      <c r="BN16" s="20">
        <v>2679.0</v>
      </c>
      <c r="BO16" s="20">
        <v>2679.0</v>
      </c>
      <c r="BP16" s="20">
        <v>2679.0</v>
      </c>
      <c r="BQ16" s="20">
        <v>2679.0</v>
      </c>
      <c r="BR16" s="20">
        <v>1784.0</v>
      </c>
      <c r="BS16" s="20">
        <v>1784.0</v>
      </c>
      <c r="BT16" s="20" t="s">
        <v>159</v>
      </c>
      <c r="BU16" s="20">
        <v>1784.0</v>
      </c>
      <c r="BV16" s="20" t="s">
        <v>159</v>
      </c>
      <c r="BW16" s="20">
        <v>1784.0</v>
      </c>
      <c r="BX16" s="20" t="s">
        <v>159</v>
      </c>
      <c r="BY16" s="20" t="s">
        <v>159</v>
      </c>
    </row>
    <row r="17" ht="15.75" customHeight="1">
      <c r="A17" s="23" t="s">
        <v>160</v>
      </c>
      <c r="B17" s="31" t="s">
        <v>161</v>
      </c>
      <c r="C17" s="18" t="s">
        <v>162</v>
      </c>
      <c r="D17" s="20" t="s">
        <v>123</v>
      </c>
      <c r="E17" s="20" t="s">
        <v>123</v>
      </c>
      <c r="F17" s="20" t="s">
        <v>125</v>
      </c>
      <c r="G17" s="20" t="s">
        <v>123</v>
      </c>
      <c r="H17" s="20" t="s">
        <v>123</v>
      </c>
      <c r="I17" s="20" t="s">
        <v>123</v>
      </c>
      <c r="J17" s="20" t="s">
        <v>123</v>
      </c>
      <c r="K17" s="20" t="s">
        <v>123</v>
      </c>
      <c r="L17" s="20" t="s">
        <v>123</v>
      </c>
      <c r="M17" s="20" t="s">
        <v>123</v>
      </c>
      <c r="N17" s="20" t="s">
        <v>123</v>
      </c>
      <c r="O17" s="20" t="s">
        <v>125</v>
      </c>
      <c r="P17" s="20" t="s">
        <v>123</v>
      </c>
      <c r="Q17" s="20" t="s">
        <v>123</v>
      </c>
      <c r="R17" s="20" t="s">
        <v>123</v>
      </c>
      <c r="S17" s="20" t="s">
        <v>123</v>
      </c>
      <c r="T17" s="20" t="s">
        <v>125</v>
      </c>
      <c r="U17" s="20" t="s">
        <v>123</v>
      </c>
      <c r="V17" s="20" t="s">
        <v>123</v>
      </c>
      <c r="W17" s="20" t="s">
        <v>123</v>
      </c>
      <c r="X17" s="20" t="s">
        <v>123</v>
      </c>
      <c r="Y17" s="20" t="s">
        <v>123</v>
      </c>
      <c r="Z17" s="20" t="s">
        <v>125</v>
      </c>
      <c r="AA17" s="20" t="s">
        <v>123</v>
      </c>
      <c r="AB17" s="20" t="s">
        <v>123</v>
      </c>
      <c r="AC17" s="20" t="s">
        <v>123</v>
      </c>
      <c r="AD17" s="20" t="s">
        <v>123</v>
      </c>
      <c r="AE17" s="20" t="s">
        <v>123</v>
      </c>
      <c r="AF17" s="20" t="s">
        <v>123</v>
      </c>
      <c r="AG17" s="20" t="s">
        <v>125</v>
      </c>
      <c r="AH17" s="20" t="s">
        <v>123</v>
      </c>
      <c r="AI17" s="20" t="s">
        <v>123</v>
      </c>
      <c r="AJ17" s="20" t="s">
        <v>123</v>
      </c>
      <c r="AK17" s="20" t="s">
        <v>123</v>
      </c>
      <c r="AL17" s="20" t="s">
        <v>123</v>
      </c>
      <c r="AM17" s="20" t="s">
        <v>123</v>
      </c>
      <c r="AN17" s="20" t="s">
        <v>123</v>
      </c>
      <c r="AO17" s="20" t="s">
        <v>123</v>
      </c>
      <c r="AP17" s="20" t="s">
        <v>123</v>
      </c>
      <c r="AQ17" s="20" t="s">
        <v>123</v>
      </c>
      <c r="AR17" s="20" t="s">
        <v>123</v>
      </c>
      <c r="AS17" s="20" t="s">
        <v>123</v>
      </c>
      <c r="AT17" s="20" t="s">
        <v>123</v>
      </c>
      <c r="AU17" s="20" t="s">
        <v>123</v>
      </c>
      <c r="AV17" s="20" t="s">
        <v>123</v>
      </c>
      <c r="AW17" s="20" t="s">
        <v>123</v>
      </c>
      <c r="AX17" s="20" t="s">
        <v>123</v>
      </c>
      <c r="AY17" s="20" t="s">
        <v>123</v>
      </c>
      <c r="AZ17" s="20" t="s">
        <v>123</v>
      </c>
      <c r="BA17" s="20" t="s">
        <v>123</v>
      </c>
      <c r="BB17" s="20" t="s">
        <v>123</v>
      </c>
      <c r="BC17" s="20" t="s">
        <v>123</v>
      </c>
      <c r="BD17" s="20" t="s">
        <v>123</v>
      </c>
      <c r="BE17" s="20" t="s">
        <v>123</v>
      </c>
      <c r="BF17" s="20" t="s">
        <v>123</v>
      </c>
      <c r="BG17" s="20" t="s">
        <v>123</v>
      </c>
      <c r="BH17" s="20" t="s">
        <v>123</v>
      </c>
      <c r="BI17" s="20" t="s">
        <v>123</v>
      </c>
      <c r="BJ17" s="20" t="s">
        <v>125</v>
      </c>
      <c r="BK17" s="20" t="s">
        <v>123</v>
      </c>
      <c r="BL17" s="20" t="s">
        <v>123</v>
      </c>
      <c r="BM17" s="20" t="s">
        <v>123</v>
      </c>
      <c r="BN17" s="20" t="s">
        <v>123</v>
      </c>
      <c r="BO17" s="20" t="s">
        <v>123</v>
      </c>
      <c r="BP17" s="20" t="s">
        <v>123</v>
      </c>
      <c r="BQ17" s="20" t="s">
        <v>123</v>
      </c>
      <c r="BR17" s="20" t="s">
        <v>123</v>
      </c>
      <c r="BS17" s="20" t="s">
        <v>125</v>
      </c>
      <c r="BT17" s="20" t="s">
        <v>123</v>
      </c>
      <c r="BU17" s="20" t="s">
        <v>123</v>
      </c>
      <c r="BV17" s="20" t="s">
        <v>123</v>
      </c>
      <c r="BW17" s="20" t="s">
        <v>123</v>
      </c>
      <c r="BX17" s="20" t="s">
        <v>125</v>
      </c>
      <c r="BY17" s="20" t="s">
        <v>123</v>
      </c>
    </row>
    <row r="18" ht="15.75" customHeight="1">
      <c r="A18" s="23" t="s">
        <v>163</v>
      </c>
      <c r="B18" s="31" t="s">
        <v>164</v>
      </c>
      <c r="C18" s="18" t="s">
        <v>165</v>
      </c>
      <c r="D18" s="20" t="s">
        <v>123</v>
      </c>
      <c r="E18" s="20" t="s">
        <v>123</v>
      </c>
      <c r="F18" s="20" t="s">
        <v>125</v>
      </c>
      <c r="G18" s="20" t="s">
        <v>125</v>
      </c>
      <c r="H18" s="20" t="s">
        <v>123</v>
      </c>
      <c r="I18" s="20" t="s">
        <v>123</v>
      </c>
      <c r="J18" s="20" t="s">
        <v>123</v>
      </c>
      <c r="K18" s="20" t="s">
        <v>123</v>
      </c>
      <c r="L18" s="20" t="s">
        <v>123</v>
      </c>
      <c r="M18" s="20" t="s">
        <v>123</v>
      </c>
      <c r="N18" s="20" t="s">
        <v>125</v>
      </c>
      <c r="O18" s="20" t="s">
        <v>123</v>
      </c>
      <c r="P18" s="20" t="s">
        <v>167</v>
      </c>
      <c r="Q18" s="20" t="s">
        <v>123</v>
      </c>
      <c r="R18" s="20" t="s">
        <v>125</v>
      </c>
      <c r="S18" s="20" t="s">
        <v>123</v>
      </c>
      <c r="T18" s="20" t="s">
        <v>125</v>
      </c>
      <c r="U18" s="20" t="s">
        <v>125</v>
      </c>
      <c r="V18" s="20" t="s">
        <v>125</v>
      </c>
      <c r="W18" s="20" t="s">
        <v>125</v>
      </c>
      <c r="X18" s="20" t="s">
        <v>123</v>
      </c>
      <c r="Y18" s="20" t="s">
        <v>125</v>
      </c>
      <c r="Z18" s="20" t="s">
        <v>123</v>
      </c>
      <c r="AA18" s="20" t="s">
        <v>125</v>
      </c>
      <c r="AB18" s="20" t="s">
        <v>125</v>
      </c>
      <c r="AC18" s="20" t="s">
        <v>125</v>
      </c>
      <c r="AD18" s="20" t="s">
        <v>125</v>
      </c>
      <c r="AE18" s="20" t="s">
        <v>123</v>
      </c>
      <c r="AF18" s="20" t="s">
        <v>123</v>
      </c>
      <c r="AG18" s="20" t="s">
        <v>123</v>
      </c>
      <c r="AH18" s="20" t="s">
        <v>123</v>
      </c>
      <c r="AI18" s="20" t="s">
        <v>123</v>
      </c>
      <c r="AJ18" s="20" t="s">
        <v>125</v>
      </c>
      <c r="AK18" s="20" t="s">
        <v>123</v>
      </c>
      <c r="AL18" s="20" t="s">
        <v>123</v>
      </c>
      <c r="AM18" s="20" t="s">
        <v>123</v>
      </c>
      <c r="AN18" s="20" t="s">
        <v>123</v>
      </c>
      <c r="AO18" s="20" t="s">
        <v>123</v>
      </c>
      <c r="AP18" s="20" t="s">
        <v>123</v>
      </c>
      <c r="AQ18" s="20" t="s">
        <v>123</v>
      </c>
      <c r="AR18" s="20" t="s">
        <v>123</v>
      </c>
      <c r="AS18" s="20" t="s">
        <v>123</v>
      </c>
      <c r="AT18" s="20" t="s">
        <v>123</v>
      </c>
      <c r="AU18" s="20" t="s">
        <v>123</v>
      </c>
      <c r="AV18" s="20" t="s">
        <v>168</v>
      </c>
      <c r="AW18" s="20" t="s">
        <v>123</v>
      </c>
      <c r="AX18" s="20" t="s">
        <v>123</v>
      </c>
      <c r="AY18" s="20" t="s">
        <v>123</v>
      </c>
      <c r="AZ18" s="20" t="s">
        <v>126</v>
      </c>
      <c r="BA18" s="20" t="s">
        <v>123</v>
      </c>
      <c r="BB18" s="20" t="s">
        <v>126</v>
      </c>
      <c r="BC18" s="20" t="s">
        <v>123</v>
      </c>
      <c r="BD18" s="20" t="s">
        <v>123</v>
      </c>
      <c r="BE18" s="20" t="s">
        <v>123</v>
      </c>
      <c r="BF18" s="20" t="s">
        <v>125</v>
      </c>
      <c r="BG18" s="20" t="s">
        <v>123</v>
      </c>
      <c r="BH18" s="20" t="s">
        <v>123</v>
      </c>
      <c r="BI18" s="20" t="s">
        <v>123</v>
      </c>
      <c r="BJ18" s="20" t="s">
        <v>123</v>
      </c>
      <c r="BK18" s="20" t="s">
        <v>123</v>
      </c>
      <c r="BL18" s="20" t="s">
        <v>123</v>
      </c>
      <c r="BM18" s="20" t="s">
        <v>123</v>
      </c>
      <c r="BN18" s="20" t="s">
        <v>123</v>
      </c>
      <c r="BO18" s="20" t="s">
        <v>123</v>
      </c>
      <c r="BP18" s="20" t="s">
        <v>123</v>
      </c>
      <c r="BQ18" s="20" t="s">
        <v>123</v>
      </c>
      <c r="BR18" s="20" t="s">
        <v>125</v>
      </c>
      <c r="BS18" s="20" t="s">
        <v>125</v>
      </c>
      <c r="BT18" s="20" t="s">
        <v>125</v>
      </c>
      <c r="BU18" s="20" t="s">
        <v>125</v>
      </c>
      <c r="BV18" s="20" t="s">
        <v>125</v>
      </c>
      <c r="BW18" s="20" t="s">
        <v>125</v>
      </c>
      <c r="BX18" s="20" t="s">
        <v>125</v>
      </c>
      <c r="BY18" s="20" t="s">
        <v>125</v>
      </c>
    </row>
    <row r="19" ht="15.75" customHeight="1">
      <c r="A19" s="23" t="s">
        <v>172</v>
      </c>
      <c r="B19" s="31" t="s">
        <v>173</v>
      </c>
      <c r="C19" s="18" t="s">
        <v>174</v>
      </c>
      <c r="D19" s="25" t="s">
        <v>126</v>
      </c>
      <c r="E19" s="25" t="s">
        <v>126</v>
      </c>
      <c r="F19" s="25" t="s">
        <v>126</v>
      </c>
      <c r="G19" s="25" t="s">
        <v>126</v>
      </c>
      <c r="H19" s="25" t="s">
        <v>126</v>
      </c>
      <c r="I19" s="25" t="s">
        <v>175</v>
      </c>
      <c r="J19" s="25" t="s">
        <v>126</v>
      </c>
      <c r="K19" s="25" t="s">
        <v>126</v>
      </c>
      <c r="L19" s="25" t="s">
        <v>126</v>
      </c>
      <c r="M19" s="25" t="s">
        <v>126</v>
      </c>
      <c r="N19" s="25" t="s">
        <v>126</v>
      </c>
      <c r="O19" s="25" t="s">
        <v>126</v>
      </c>
      <c r="P19" s="25" t="s">
        <v>126</v>
      </c>
      <c r="Q19" s="25" t="s">
        <v>126</v>
      </c>
      <c r="R19" s="25" t="s">
        <v>126</v>
      </c>
      <c r="S19" s="25" t="s">
        <v>126</v>
      </c>
      <c r="T19" s="25" t="s">
        <v>126</v>
      </c>
      <c r="U19" s="25" t="s">
        <v>126</v>
      </c>
      <c r="V19" s="25" t="s">
        <v>126</v>
      </c>
      <c r="W19" s="25" t="s">
        <v>126</v>
      </c>
      <c r="X19" s="25" t="s">
        <v>126</v>
      </c>
      <c r="Y19" s="25" t="s">
        <v>126</v>
      </c>
      <c r="Z19" s="25" t="s">
        <v>126</v>
      </c>
      <c r="AA19" s="25" t="s">
        <v>126</v>
      </c>
      <c r="AB19" s="25" t="s">
        <v>126</v>
      </c>
      <c r="AC19" s="25" t="s">
        <v>126</v>
      </c>
      <c r="AD19" s="25" t="s">
        <v>126</v>
      </c>
      <c r="AE19" s="25" t="s">
        <v>126</v>
      </c>
      <c r="AF19" s="25" t="s">
        <v>126</v>
      </c>
      <c r="AG19" s="25" t="s">
        <v>126</v>
      </c>
      <c r="AH19" s="25" t="s">
        <v>126</v>
      </c>
      <c r="AI19" s="25" t="s">
        <v>126</v>
      </c>
      <c r="AJ19" s="25" t="s">
        <v>175</v>
      </c>
      <c r="AK19" s="25" t="s">
        <v>126</v>
      </c>
      <c r="AL19" s="25" t="s">
        <v>126</v>
      </c>
      <c r="AM19" s="25" t="s">
        <v>126</v>
      </c>
      <c r="AN19" s="25" t="s">
        <v>126</v>
      </c>
      <c r="AO19" s="25" t="s">
        <v>126</v>
      </c>
      <c r="AP19" s="25" t="s">
        <v>126</v>
      </c>
      <c r="AQ19" s="25" t="s">
        <v>126</v>
      </c>
      <c r="AR19" s="25" t="s">
        <v>126</v>
      </c>
      <c r="AS19" s="25" t="s">
        <v>126</v>
      </c>
      <c r="AT19" s="25" t="s">
        <v>126</v>
      </c>
      <c r="AU19" s="25" t="s">
        <v>126</v>
      </c>
      <c r="AV19" s="25" t="s">
        <v>175</v>
      </c>
      <c r="AW19" s="25" t="s">
        <v>126</v>
      </c>
      <c r="AX19" s="25" t="s">
        <v>126</v>
      </c>
      <c r="AY19" s="25" t="s">
        <v>126</v>
      </c>
      <c r="AZ19" s="25" t="s">
        <v>126</v>
      </c>
      <c r="BA19" s="25" t="s">
        <v>126</v>
      </c>
      <c r="BB19" s="25" t="s">
        <v>126</v>
      </c>
      <c r="BC19" s="25" t="s">
        <v>126</v>
      </c>
      <c r="BD19" s="25" t="s">
        <v>126</v>
      </c>
      <c r="BE19" s="25" t="s">
        <v>126</v>
      </c>
      <c r="BF19" s="25" t="s">
        <v>126</v>
      </c>
      <c r="BG19" s="25" t="s">
        <v>126</v>
      </c>
      <c r="BH19" s="25" t="s">
        <v>126</v>
      </c>
      <c r="BI19" s="25" t="s">
        <v>126</v>
      </c>
      <c r="BJ19" s="25" t="s">
        <v>126</v>
      </c>
      <c r="BK19" s="25" t="s">
        <v>126</v>
      </c>
      <c r="BL19" s="25" t="s">
        <v>126</v>
      </c>
      <c r="BM19" s="25" t="s">
        <v>126</v>
      </c>
      <c r="BN19" s="25" t="s">
        <v>175</v>
      </c>
      <c r="BO19" s="25" t="s">
        <v>126</v>
      </c>
      <c r="BP19" s="25" t="s">
        <v>126</v>
      </c>
      <c r="BQ19" s="25" t="s">
        <v>126</v>
      </c>
      <c r="BR19" s="25" t="s">
        <v>126</v>
      </c>
      <c r="BS19" s="25" t="s">
        <v>126</v>
      </c>
      <c r="BT19" s="25" t="s">
        <v>126</v>
      </c>
      <c r="BU19" s="25" t="s">
        <v>126</v>
      </c>
      <c r="BV19" s="25" t="s">
        <v>126</v>
      </c>
      <c r="BW19" s="25" t="s">
        <v>126</v>
      </c>
      <c r="BX19" s="25" t="s">
        <v>126</v>
      </c>
      <c r="BY19" s="25" t="s">
        <v>126</v>
      </c>
    </row>
    <row r="20" ht="15.75" customHeight="1">
      <c r="A20" s="31" t="s">
        <v>176</v>
      </c>
      <c r="B20" s="31" t="s">
        <v>177</v>
      </c>
      <c r="C20" s="18" t="s">
        <v>178</v>
      </c>
      <c r="D20" s="18">
        <v>252.86</v>
      </c>
      <c r="E20" s="18">
        <v>200.0</v>
      </c>
      <c r="F20" s="18">
        <v>160.0</v>
      </c>
      <c r="G20" s="18">
        <v>180.0</v>
      </c>
      <c r="H20" s="18">
        <v>110.0</v>
      </c>
      <c r="I20" s="18">
        <v>140.19</v>
      </c>
      <c r="J20" s="18">
        <v>200.0</v>
      </c>
      <c r="K20" s="18">
        <v>147.0</v>
      </c>
      <c r="L20" s="18">
        <v>205.0</v>
      </c>
      <c r="M20" s="18">
        <v>178.0</v>
      </c>
      <c r="N20" s="18">
        <v>210.0</v>
      </c>
      <c r="O20" s="18">
        <v>250.0</v>
      </c>
      <c r="P20" s="18">
        <v>280.0</v>
      </c>
      <c r="Q20" s="18">
        <v>300.0</v>
      </c>
      <c r="R20" s="18">
        <v>245.0</v>
      </c>
      <c r="S20" s="18">
        <v>310.0</v>
      </c>
      <c r="T20" s="18">
        <v>195.0</v>
      </c>
      <c r="U20" s="18">
        <v>325.0</v>
      </c>
      <c r="V20" s="18">
        <v>185.0</v>
      </c>
      <c r="W20" s="18">
        <v>250.0</v>
      </c>
      <c r="X20" s="18">
        <v>215.0</v>
      </c>
      <c r="Y20" s="18">
        <v>175.0</v>
      </c>
      <c r="Z20" s="18">
        <v>260.0</v>
      </c>
      <c r="AA20" s="18">
        <v>215.0</v>
      </c>
      <c r="AB20" s="18">
        <v>345.0</v>
      </c>
      <c r="AC20" s="18">
        <v>187.72</v>
      </c>
      <c r="AD20" s="18">
        <v>180.0</v>
      </c>
      <c r="AE20" s="18">
        <v>150.0</v>
      </c>
      <c r="AF20" s="18">
        <v>200.0</v>
      </c>
      <c r="AG20" s="18">
        <v>190.0</v>
      </c>
      <c r="AH20" s="18">
        <v>175.0</v>
      </c>
      <c r="AI20" s="18">
        <v>250.0</v>
      </c>
      <c r="AJ20" s="18">
        <v>170.0</v>
      </c>
      <c r="AK20" s="18">
        <v>150.0</v>
      </c>
      <c r="AL20" s="18">
        <v>205.0</v>
      </c>
      <c r="AM20" s="18">
        <v>160.0</v>
      </c>
      <c r="AN20" s="18">
        <v>201.0</v>
      </c>
      <c r="AO20" s="18">
        <v>270.0</v>
      </c>
      <c r="AP20" s="18">
        <v>180.0</v>
      </c>
      <c r="AQ20" s="18">
        <v>183.49</v>
      </c>
      <c r="AR20" s="18">
        <v>175.0</v>
      </c>
      <c r="AS20" s="18">
        <v>130.0</v>
      </c>
      <c r="AT20" s="18">
        <v>190.0</v>
      </c>
      <c r="AU20" s="18">
        <v>150.0</v>
      </c>
      <c r="AV20" s="18">
        <v>145.0</v>
      </c>
      <c r="AW20" s="18">
        <v>165.0</v>
      </c>
      <c r="AX20" s="18">
        <v>300.0</v>
      </c>
      <c r="AY20" s="18">
        <v>285.0</v>
      </c>
      <c r="AZ20" s="18">
        <v>130.0</v>
      </c>
      <c r="BA20" s="18">
        <v>195.0</v>
      </c>
      <c r="BB20" s="18">
        <v>180.0</v>
      </c>
      <c r="BC20" s="18">
        <v>150.0</v>
      </c>
      <c r="BD20" s="18">
        <v>230.0</v>
      </c>
      <c r="BE20" s="18">
        <v>210.0</v>
      </c>
      <c r="BF20" s="18">
        <v>190.0</v>
      </c>
      <c r="BG20" s="18">
        <v>130.0</v>
      </c>
      <c r="BH20" s="18">
        <v>125.0</v>
      </c>
      <c r="BI20" s="18">
        <v>200.0</v>
      </c>
      <c r="BJ20" s="18">
        <v>255.0</v>
      </c>
      <c r="BK20" s="18">
        <v>190.0</v>
      </c>
      <c r="BL20" s="18">
        <v>404.89</v>
      </c>
      <c r="BM20" s="18">
        <v>240.0</v>
      </c>
      <c r="BN20" s="18">
        <v>130.0</v>
      </c>
      <c r="BO20" s="18">
        <v>180.0</v>
      </c>
      <c r="BP20" s="18">
        <v>290.0</v>
      </c>
      <c r="BQ20" s="18">
        <v>130.0</v>
      </c>
      <c r="BR20" s="18">
        <v>270.0</v>
      </c>
      <c r="BS20" s="18">
        <v>125.0</v>
      </c>
      <c r="BT20" s="18">
        <v>340.0</v>
      </c>
      <c r="BU20" s="18">
        <v>215.0</v>
      </c>
      <c r="BV20" s="18">
        <v>125.0</v>
      </c>
      <c r="BW20" s="18">
        <v>160.0</v>
      </c>
      <c r="BX20" s="18">
        <v>200.0</v>
      </c>
      <c r="BY20" s="18">
        <v>250.0</v>
      </c>
    </row>
    <row r="21" ht="15.75" customHeight="1">
      <c r="A21" s="23" t="s">
        <v>179</v>
      </c>
      <c r="B21" s="31" t="s">
        <v>180</v>
      </c>
      <c r="C21" s="18" t="s">
        <v>181</v>
      </c>
      <c r="D21" s="28" t="s">
        <v>123</v>
      </c>
      <c r="E21" s="28" t="s">
        <v>123</v>
      </c>
      <c r="F21" s="28" t="s">
        <v>123</v>
      </c>
      <c r="G21" s="28" t="s">
        <v>123</v>
      </c>
      <c r="H21" s="28" t="s">
        <v>123</v>
      </c>
      <c r="I21" s="28" t="s">
        <v>123</v>
      </c>
      <c r="J21" s="28" t="s">
        <v>123</v>
      </c>
      <c r="K21" s="28" t="s">
        <v>123</v>
      </c>
      <c r="L21" s="28" t="s">
        <v>123</v>
      </c>
      <c r="M21" s="28" t="s">
        <v>123</v>
      </c>
      <c r="N21" s="35" t="s">
        <v>123</v>
      </c>
      <c r="O21" s="28" t="s">
        <v>123</v>
      </c>
      <c r="P21" s="28" t="s">
        <v>123</v>
      </c>
      <c r="Q21" s="28" t="s">
        <v>123</v>
      </c>
      <c r="R21" s="28" t="s">
        <v>123</v>
      </c>
      <c r="S21" s="28" t="s">
        <v>123</v>
      </c>
      <c r="T21" s="28" t="s">
        <v>123</v>
      </c>
      <c r="U21" s="28" t="s">
        <v>123</v>
      </c>
      <c r="V21" s="28" t="s">
        <v>123</v>
      </c>
      <c r="W21" s="28" t="s">
        <v>123</v>
      </c>
      <c r="X21" s="28" t="s">
        <v>123</v>
      </c>
      <c r="Y21" s="28" t="s">
        <v>123</v>
      </c>
      <c r="Z21" s="28" t="s">
        <v>123</v>
      </c>
      <c r="AA21" s="28" t="s">
        <v>123</v>
      </c>
      <c r="AB21" s="28" t="s">
        <v>123</v>
      </c>
      <c r="AC21" s="28" t="s">
        <v>123</v>
      </c>
      <c r="AD21" s="28" t="s">
        <v>123</v>
      </c>
      <c r="AE21" s="20" t="s">
        <v>126</v>
      </c>
      <c r="AF21" s="20" t="s">
        <v>123</v>
      </c>
      <c r="AG21" s="20" t="s">
        <v>123</v>
      </c>
      <c r="AH21" s="20" t="s">
        <v>123</v>
      </c>
      <c r="AI21" s="20" t="s">
        <v>123</v>
      </c>
      <c r="AJ21" s="20" t="s">
        <v>123</v>
      </c>
      <c r="AK21" s="20" t="s">
        <v>123</v>
      </c>
      <c r="AL21" s="20" t="s">
        <v>123</v>
      </c>
      <c r="AM21" s="20" t="s">
        <v>123</v>
      </c>
      <c r="AN21" s="20" t="s">
        <v>123</v>
      </c>
      <c r="AO21" s="20" t="s">
        <v>123</v>
      </c>
      <c r="AP21" s="20" t="s">
        <v>123</v>
      </c>
      <c r="AQ21" s="20" t="s">
        <v>123</v>
      </c>
      <c r="AR21" s="20" t="s">
        <v>123</v>
      </c>
      <c r="AS21" s="20" t="s">
        <v>123</v>
      </c>
      <c r="AT21" s="20" t="s">
        <v>123</v>
      </c>
      <c r="AU21" s="20" t="s">
        <v>123</v>
      </c>
      <c r="AV21" s="20" t="s">
        <v>126</v>
      </c>
      <c r="AW21" s="20" t="s">
        <v>123</v>
      </c>
      <c r="AX21" s="20" t="s">
        <v>123</v>
      </c>
      <c r="AY21" s="20" t="s">
        <v>123</v>
      </c>
      <c r="AZ21" s="20" t="s">
        <v>126</v>
      </c>
      <c r="BA21" s="20" t="s">
        <v>123</v>
      </c>
      <c r="BB21" s="20" t="s">
        <v>123</v>
      </c>
      <c r="BC21" s="20" t="s">
        <v>123</v>
      </c>
      <c r="BD21" s="20" t="s">
        <v>123</v>
      </c>
      <c r="BE21" s="20" t="s">
        <v>123</v>
      </c>
      <c r="BF21" s="20" t="s">
        <v>125</v>
      </c>
      <c r="BG21" s="20" t="s">
        <v>123</v>
      </c>
      <c r="BH21" s="20" t="s">
        <v>126</v>
      </c>
      <c r="BI21" s="20" t="s">
        <v>123</v>
      </c>
      <c r="BJ21" s="20" t="s">
        <v>123</v>
      </c>
      <c r="BK21" s="20" t="s">
        <v>123</v>
      </c>
      <c r="BL21" s="20" t="s">
        <v>123</v>
      </c>
      <c r="BM21" s="20" t="s">
        <v>123</v>
      </c>
      <c r="BN21" s="20" t="s">
        <v>126</v>
      </c>
      <c r="BO21" s="20" t="s">
        <v>123</v>
      </c>
      <c r="BP21" s="20" t="s">
        <v>123</v>
      </c>
      <c r="BQ21" s="20" t="s">
        <v>123</v>
      </c>
      <c r="BR21" s="20" t="s">
        <v>123</v>
      </c>
      <c r="BS21" s="20"/>
      <c r="BT21" s="20" t="s">
        <v>123</v>
      </c>
      <c r="BU21" s="20" t="s">
        <v>123</v>
      </c>
      <c r="BV21" s="20" t="s">
        <v>123</v>
      </c>
      <c r="BW21" s="20" t="s">
        <v>123</v>
      </c>
      <c r="BX21" s="20" t="s">
        <v>123</v>
      </c>
      <c r="BY21" s="20" t="s">
        <v>123</v>
      </c>
    </row>
    <row r="22" ht="15.75" customHeight="1">
      <c r="A22" s="23" t="s">
        <v>182</v>
      </c>
      <c r="B22" s="31" t="s">
        <v>183</v>
      </c>
      <c r="C22" s="18" t="s">
        <v>184</v>
      </c>
      <c r="D22" s="25" t="s">
        <v>126</v>
      </c>
      <c r="E22" s="25" t="s">
        <v>126</v>
      </c>
      <c r="F22" s="25" t="s">
        <v>126</v>
      </c>
      <c r="G22" s="25" t="s">
        <v>126</v>
      </c>
      <c r="H22" s="25" t="s">
        <v>126</v>
      </c>
      <c r="I22" s="25" t="s">
        <v>126</v>
      </c>
      <c r="J22" s="25" t="s">
        <v>126</v>
      </c>
      <c r="K22" s="25" t="s">
        <v>126</v>
      </c>
      <c r="L22" s="25" t="s">
        <v>126</v>
      </c>
      <c r="M22" s="25" t="s">
        <v>126</v>
      </c>
      <c r="N22" s="25" t="s">
        <v>126</v>
      </c>
      <c r="O22" s="25" t="s">
        <v>126</v>
      </c>
      <c r="P22" s="25" t="s">
        <v>126</v>
      </c>
      <c r="Q22" s="25" t="s">
        <v>126</v>
      </c>
      <c r="R22" s="25" t="s">
        <v>126</v>
      </c>
      <c r="S22" s="25" t="s">
        <v>126</v>
      </c>
      <c r="T22" s="25" t="s">
        <v>126</v>
      </c>
      <c r="U22" s="25" t="s">
        <v>126</v>
      </c>
      <c r="V22" s="25" t="s">
        <v>126</v>
      </c>
      <c r="W22" s="25" t="s">
        <v>126</v>
      </c>
      <c r="X22" s="25" t="s">
        <v>126</v>
      </c>
      <c r="Y22" s="25" t="s">
        <v>126</v>
      </c>
      <c r="Z22" s="25" t="s">
        <v>126</v>
      </c>
      <c r="AA22" s="25" t="s">
        <v>126</v>
      </c>
      <c r="AB22" s="25" t="s">
        <v>126</v>
      </c>
      <c r="AC22" s="25" t="s">
        <v>126</v>
      </c>
      <c r="AD22" s="25" t="s">
        <v>126</v>
      </c>
      <c r="AE22" s="25" t="s">
        <v>126</v>
      </c>
      <c r="AF22" s="25" t="s">
        <v>126</v>
      </c>
      <c r="AG22" s="25" t="s">
        <v>126</v>
      </c>
      <c r="AH22" s="25" t="s">
        <v>126</v>
      </c>
      <c r="AI22" s="25" t="s">
        <v>126</v>
      </c>
      <c r="AJ22" s="25" t="s">
        <v>126</v>
      </c>
      <c r="AK22" s="25" t="s">
        <v>126</v>
      </c>
      <c r="AL22" s="25" t="s">
        <v>126</v>
      </c>
      <c r="AM22" s="25" t="s">
        <v>126</v>
      </c>
      <c r="AN22" s="25" t="s">
        <v>126</v>
      </c>
      <c r="AO22" s="25" t="s">
        <v>126</v>
      </c>
      <c r="AP22" s="25" t="s">
        <v>126</v>
      </c>
      <c r="AQ22" s="25" t="s">
        <v>126</v>
      </c>
      <c r="AR22" s="25" t="s">
        <v>126</v>
      </c>
      <c r="AS22" s="25" t="s">
        <v>126</v>
      </c>
      <c r="AT22" s="25" t="s">
        <v>126</v>
      </c>
      <c r="AU22" s="25" t="s">
        <v>126</v>
      </c>
      <c r="AV22" s="25" t="s">
        <v>126</v>
      </c>
      <c r="AW22" s="25" t="s">
        <v>126</v>
      </c>
      <c r="AX22" s="25" t="s">
        <v>126</v>
      </c>
      <c r="AY22" s="25" t="s">
        <v>126</v>
      </c>
      <c r="AZ22" s="25" t="s">
        <v>126</v>
      </c>
      <c r="BA22" s="25" t="s">
        <v>126</v>
      </c>
      <c r="BB22" s="25" t="s">
        <v>126</v>
      </c>
      <c r="BC22" s="25" t="s">
        <v>126</v>
      </c>
      <c r="BD22" s="25" t="s">
        <v>126</v>
      </c>
      <c r="BE22" s="25" t="s">
        <v>126</v>
      </c>
      <c r="BF22" s="25" t="s">
        <v>126</v>
      </c>
      <c r="BG22" s="25" t="s">
        <v>126</v>
      </c>
      <c r="BH22" s="25" t="s">
        <v>126</v>
      </c>
      <c r="BI22" s="25" t="s">
        <v>126</v>
      </c>
      <c r="BJ22" s="25" t="s">
        <v>126</v>
      </c>
      <c r="BK22" s="25" t="s">
        <v>126</v>
      </c>
      <c r="BL22" s="25" t="s">
        <v>126</v>
      </c>
      <c r="BM22" s="25" t="s">
        <v>126</v>
      </c>
      <c r="BN22" s="25" t="s">
        <v>126</v>
      </c>
      <c r="BO22" s="25" t="s">
        <v>126</v>
      </c>
      <c r="BP22" s="25" t="s">
        <v>126</v>
      </c>
      <c r="BQ22" s="25" t="s">
        <v>126</v>
      </c>
      <c r="BR22" s="25" t="s">
        <v>126</v>
      </c>
      <c r="BS22" s="25" t="s">
        <v>126</v>
      </c>
      <c r="BT22" s="25" t="s">
        <v>126</v>
      </c>
      <c r="BU22" s="25" t="s">
        <v>126</v>
      </c>
      <c r="BV22" s="25" t="s">
        <v>126</v>
      </c>
      <c r="BW22" s="25" t="s">
        <v>126</v>
      </c>
      <c r="BX22" s="25" t="s">
        <v>126</v>
      </c>
      <c r="BY22" s="25" t="s">
        <v>126</v>
      </c>
    </row>
    <row r="23" ht="15.75" customHeight="1">
      <c r="A23" s="23" t="s">
        <v>185</v>
      </c>
      <c r="B23" s="31" t="s">
        <v>186</v>
      </c>
      <c r="C23" s="18" t="s">
        <v>187</v>
      </c>
      <c r="D23" s="20" t="s">
        <v>188</v>
      </c>
      <c r="E23" s="20" t="s">
        <v>123</v>
      </c>
      <c r="F23" s="20" t="s">
        <v>125</v>
      </c>
      <c r="G23" s="20" t="s">
        <v>123</v>
      </c>
      <c r="H23" s="20" t="s">
        <v>123</v>
      </c>
      <c r="I23" s="20" t="s">
        <v>125</v>
      </c>
      <c r="J23" s="20" t="s">
        <v>123</v>
      </c>
      <c r="K23" s="20" t="s">
        <v>123</v>
      </c>
      <c r="L23" s="20" t="s">
        <v>125</v>
      </c>
      <c r="M23" s="20" t="s">
        <v>125</v>
      </c>
      <c r="N23" s="20" t="s">
        <v>123</v>
      </c>
      <c r="O23" s="20" t="s">
        <v>123</v>
      </c>
      <c r="P23" s="20" t="s">
        <v>123</v>
      </c>
      <c r="Q23" s="20" t="s">
        <v>123</v>
      </c>
      <c r="R23" s="20" t="s">
        <v>123</v>
      </c>
      <c r="S23" s="20" t="s">
        <v>123</v>
      </c>
      <c r="T23" s="20" t="s">
        <v>123</v>
      </c>
      <c r="U23" s="20" t="s">
        <v>123</v>
      </c>
      <c r="V23" s="20" t="s">
        <v>123</v>
      </c>
      <c r="W23" s="20" t="s">
        <v>123</v>
      </c>
      <c r="X23" s="20" t="s">
        <v>123</v>
      </c>
      <c r="Y23" s="20" t="s">
        <v>125</v>
      </c>
      <c r="Z23" s="20" t="s">
        <v>123</v>
      </c>
      <c r="AA23" s="20" t="s">
        <v>125</v>
      </c>
      <c r="AB23" s="20" t="s">
        <v>125</v>
      </c>
      <c r="AC23" s="20" t="s">
        <v>125</v>
      </c>
      <c r="AD23" s="20" t="s">
        <v>125</v>
      </c>
      <c r="AE23" s="20" t="s">
        <v>123</v>
      </c>
      <c r="AF23" s="20" t="s">
        <v>123</v>
      </c>
      <c r="AG23" s="20" t="s">
        <v>123</v>
      </c>
      <c r="AH23" s="20" t="s">
        <v>123</v>
      </c>
      <c r="AI23" s="20" t="s">
        <v>123</v>
      </c>
      <c r="AJ23" s="20" t="s">
        <v>125</v>
      </c>
      <c r="AK23" s="20" t="s">
        <v>123</v>
      </c>
      <c r="AL23" s="20" t="s">
        <v>123</v>
      </c>
      <c r="AM23" s="20" t="s">
        <v>125</v>
      </c>
      <c r="AN23" s="20" t="s">
        <v>125</v>
      </c>
      <c r="AO23" s="20" t="s">
        <v>125</v>
      </c>
      <c r="AP23" s="20" t="s">
        <v>123</v>
      </c>
      <c r="AQ23" s="20" t="s">
        <v>125</v>
      </c>
      <c r="AR23" s="20" t="s">
        <v>123</v>
      </c>
      <c r="AS23" s="20" t="s">
        <v>123</v>
      </c>
      <c r="AT23" s="20" t="s">
        <v>123</v>
      </c>
      <c r="AU23" s="20" t="s">
        <v>123</v>
      </c>
      <c r="AV23" s="20" t="s">
        <v>125</v>
      </c>
      <c r="AW23" s="20" t="s">
        <v>125</v>
      </c>
      <c r="AX23" s="20" t="s">
        <v>125</v>
      </c>
      <c r="AY23" s="20" t="s">
        <v>123</v>
      </c>
      <c r="AZ23" s="20" t="s">
        <v>123</v>
      </c>
      <c r="BA23" s="20" t="s">
        <v>123</v>
      </c>
      <c r="BB23" s="20" t="s">
        <v>123</v>
      </c>
      <c r="BC23" s="20" t="s">
        <v>123</v>
      </c>
      <c r="BD23" s="20" t="s">
        <v>125</v>
      </c>
      <c r="BE23" s="20" t="s">
        <v>123</v>
      </c>
      <c r="BF23" s="20" t="s">
        <v>125</v>
      </c>
      <c r="BG23" s="20" t="s">
        <v>125</v>
      </c>
      <c r="BH23" s="20" t="s">
        <v>125</v>
      </c>
      <c r="BI23" s="20" t="s">
        <v>123</v>
      </c>
      <c r="BJ23" s="20" t="s">
        <v>123</v>
      </c>
      <c r="BK23" s="20" t="s">
        <v>123</v>
      </c>
      <c r="BL23" s="20" t="s">
        <v>125</v>
      </c>
      <c r="BM23" s="20" t="s">
        <v>125</v>
      </c>
      <c r="BN23" s="20" t="s">
        <v>125</v>
      </c>
      <c r="BO23" s="20" t="s">
        <v>125</v>
      </c>
      <c r="BP23" s="20" t="s">
        <v>123</v>
      </c>
      <c r="BQ23" s="20" t="s">
        <v>123</v>
      </c>
      <c r="BR23" s="20" t="s">
        <v>125</v>
      </c>
      <c r="BS23" s="20" t="s">
        <v>123</v>
      </c>
      <c r="BT23" s="20" t="s">
        <v>123</v>
      </c>
      <c r="BU23" s="20" t="s">
        <v>123</v>
      </c>
      <c r="BV23" s="20" t="s">
        <v>123</v>
      </c>
      <c r="BW23" s="20" t="s">
        <v>125</v>
      </c>
      <c r="BX23" s="20" t="s">
        <v>123</v>
      </c>
      <c r="BY23" s="20" t="s">
        <v>123</v>
      </c>
    </row>
    <row r="24" ht="15.75" customHeight="1">
      <c r="A24" s="23" t="s">
        <v>189</v>
      </c>
      <c r="B24" s="31" t="s">
        <v>190</v>
      </c>
      <c r="C24" s="18" t="s">
        <v>191</v>
      </c>
      <c r="D24" s="20" t="s">
        <v>126</v>
      </c>
      <c r="E24" s="20" t="s">
        <v>126</v>
      </c>
      <c r="F24" s="20" t="s">
        <v>126</v>
      </c>
      <c r="G24" s="20" t="s">
        <v>126</v>
      </c>
      <c r="H24" s="20" t="s">
        <v>126</v>
      </c>
      <c r="I24" s="20" t="s">
        <v>126</v>
      </c>
      <c r="J24" s="20" t="s">
        <v>126</v>
      </c>
      <c r="K24" s="20" t="s">
        <v>126</v>
      </c>
      <c r="L24" s="20" t="s">
        <v>126</v>
      </c>
      <c r="M24" s="20" t="s">
        <v>126</v>
      </c>
      <c r="N24" s="20" t="s">
        <v>126</v>
      </c>
      <c r="O24" s="20" t="s">
        <v>126</v>
      </c>
      <c r="P24" s="20" t="s">
        <v>126</v>
      </c>
      <c r="Q24" s="20" t="s">
        <v>126</v>
      </c>
      <c r="R24" s="20" t="s">
        <v>126</v>
      </c>
      <c r="S24" s="20" t="s">
        <v>126</v>
      </c>
      <c r="T24" s="20" t="s">
        <v>126</v>
      </c>
      <c r="U24" s="20" t="s">
        <v>126</v>
      </c>
      <c r="V24" s="20" t="s">
        <v>126</v>
      </c>
      <c r="W24" s="20" t="s">
        <v>126</v>
      </c>
      <c r="X24" s="20" t="s">
        <v>126</v>
      </c>
      <c r="Y24" s="20" t="s">
        <v>126</v>
      </c>
      <c r="Z24" s="20" t="s">
        <v>126</v>
      </c>
      <c r="AA24" s="20" t="s">
        <v>126</v>
      </c>
      <c r="AB24" s="20" t="s">
        <v>126</v>
      </c>
      <c r="AC24" s="20" t="s">
        <v>126</v>
      </c>
      <c r="AD24" s="20" t="s">
        <v>126</v>
      </c>
      <c r="AE24" s="20" t="s">
        <v>126</v>
      </c>
      <c r="AF24" s="20" t="s">
        <v>126</v>
      </c>
      <c r="AG24" s="20" t="s">
        <v>126</v>
      </c>
      <c r="AH24" s="20" t="s">
        <v>126</v>
      </c>
      <c r="AI24" s="20" t="s">
        <v>126</v>
      </c>
      <c r="AJ24" s="20" t="s">
        <v>126</v>
      </c>
      <c r="AK24" s="20" t="s">
        <v>126</v>
      </c>
      <c r="AL24" s="20" t="s">
        <v>126</v>
      </c>
      <c r="AM24" s="20" t="s">
        <v>126</v>
      </c>
      <c r="AN24" s="20" t="s">
        <v>126</v>
      </c>
      <c r="AO24" s="20" t="s">
        <v>126</v>
      </c>
      <c r="AP24" s="20" t="s">
        <v>126</v>
      </c>
      <c r="AQ24" s="20" t="s">
        <v>126</v>
      </c>
      <c r="AR24" s="20" t="s">
        <v>126</v>
      </c>
      <c r="AS24" s="20" t="s">
        <v>126</v>
      </c>
      <c r="AT24" s="20" t="s">
        <v>126</v>
      </c>
      <c r="AU24" s="20" t="s">
        <v>126</v>
      </c>
      <c r="AV24" s="20" t="s">
        <v>126</v>
      </c>
      <c r="AW24" s="20" t="s">
        <v>126</v>
      </c>
      <c r="AX24" s="20" t="s">
        <v>126</v>
      </c>
      <c r="AY24" s="20" t="s">
        <v>126</v>
      </c>
      <c r="AZ24" s="20" t="s">
        <v>126</v>
      </c>
      <c r="BA24" s="20" t="s">
        <v>126</v>
      </c>
      <c r="BB24" s="20" t="s">
        <v>126</v>
      </c>
      <c r="BC24" s="20" t="s">
        <v>126</v>
      </c>
      <c r="BD24" s="20" t="s">
        <v>126</v>
      </c>
      <c r="BE24" s="20" t="s">
        <v>126</v>
      </c>
      <c r="BF24" s="20" t="s">
        <v>126</v>
      </c>
      <c r="BG24" s="20" t="s">
        <v>126</v>
      </c>
      <c r="BH24" s="20" t="s">
        <v>126</v>
      </c>
      <c r="BI24" s="20" t="s">
        <v>126</v>
      </c>
      <c r="BJ24" s="20" t="s">
        <v>126</v>
      </c>
      <c r="BK24" s="20" t="s">
        <v>126</v>
      </c>
      <c r="BL24" s="20" t="s">
        <v>126</v>
      </c>
      <c r="BM24" s="20" t="s">
        <v>126</v>
      </c>
      <c r="BN24" s="20" t="s">
        <v>126</v>
      </c>
      <c r="BO24" s="20" t="s">
        <v>126</v>
      </c>
      <c r="BP24" s="20" t="s">
        <v>126</v>
      </c>
      <c r="BQ24" s="20" t="s">
        <v>126</v>
      </c>
      <c r="BR24" s="20" t="s">
        <v>126</v>
      </c>
      <c r="BS24" s="20" t="s">
        <v>126</v>
      </c>
      <c r="BT24" s="20" t="s">
        <v>126</v>
      </c>
      <c r="BU24" s="20" t="s">
        <v>126</v>
      </c>
      <c r="BV24" s="20" t="s">
        <v>126</v>
      </c>
      <c r="BW24" s="20" t="s">
        <v>126</v>
      </c>
      <c r="BX24" s="20" t="s">
        <v>126</v>
      </c>
      <c r="BY24" s="20" t="s">
        <v>126</v>
      </c>
    </row>
    <row r="25" ht="15.75" customHeight="1">
      <c r="A25" s="23" t="s">
        <v>192</v>
      </c>
      <c r="B25" s="31" t="s">
        <v>193</v>
      </c>
      <c r="C25" s="18" t="s">
        <v>194</v>
      </c>
      <c r="D25" s="20" t="s">
        <v>188</v>
      </c>
      <c r="E25" s="20" t="s">
        <v>195</v>
      </c>
      <c r="F25" s="20" t="s">
        <v>188</v>
      </c>
      <c r="G25" s="20" t="s">
        <v>195</v>
      </c>
      <c r="H25" s="20" t="s">
        <v>188</v>
      </c>
      <c r="I25" s="20" t="s">
        <v>188</v>
      </c>
      <c r="J25" s="20" t="s">
        <v>188</v>
      </c>
      <c r="K25" s="20" t="s">
        <v>188</v>
      </c>
      <c r="L25" s="20" t="s">
        <v>195</v>
      </c>
      <c r="M25" s="20" t="s">
        <v>188</v>
      </c>
      <c r="N25" s="20" t="s">
        <v>188</v>
      </c>
      <c r="O25" s="20" t="s">
        <v>188</v>
      </c>
      <c r="P25" s="20" t="s">
        <v>188</v>
      </c>
      <c r="Q25" s="20" t="s">
        <v>188</v>
      </c>
      <c r="R25" s="20" t="s">
        <v>188</v>
      </c>
      <c r="S25" s="20" t="s">
        <v>195</v>
      </c>
      <c r="T25" s="20" t="s">
        <v>188</v>
      </c>
      <c r="U25" s="20" t="s">
        <v>125</v>
      </c>
      <c r="V25" s="20" t="s">
        <v>188</v>
      </c>
      <c r="W25" s="20" t="s">
        <v>188</v>
      </c>
      <c r="X25" s="20" t="s">
        <v>188</v>
      </c>
      <c r="Y25" s="20" t="s">
        <v>195</v>
      </c>
      <c r="Z25" s="20" t="s">
        <v>195</v>
      </c>
      <c r="AA25" s="20" t="s">
        <v>188</v>
      </c>
      <c r="AB25" s="20" t="s">
        <v>188</v>
      </c>
      <c r="AC25" s="20" t="s">
        <v>188</v>
      </c>
      <c r="AD25" s="20" t="s">
        <v>195</v>
      </c>
      <c r="AE25" s="20" t="s">
        <v>195</v>
      </c>
      <c r="AF25" s="20" t="s">
        <v>195</v>
      </c>
      <c r="AG25" s="20" t="s">
        <v>188</v>
      </c>
      <c r="AH25" s="20" t="s">
        <v>188</v>
      </c>
      <c r="AI25" s="20" t="s">
        <v>195</v>
      </c>
      <c r="AJ25" s="20" t="s">
        <v>188</v>
      </c>
      <c r="AK25" s="20" t="s">
        <v>195</v>
      </c>
      <c r="AL25" s="20" t="s">
        <v>195</v>
      </c>
      <c r="AM25" s="20" t="s">
        <v>195</v>
      </c>
      <c r="AN25" s="20" t="s">
        <v>188</v>
      </c>
      <c r="AO25" s="20" t="s">
        <v>188</v>
      </c>
      <c r="AP25" s="20" t="s">
        <v>126</v>
      </c>
      <c r="AQ25" s="20" t="s">
        <v>188</v>
      </c>
      <c r="AR25" s="20" t="s">
        <v>195</v>
      </c>
      <c r="AS25" s="20" t="s">
        <v>188</v>
      </c>
      <c r="AT25" s="20" t="s">
        <v>195</v>
      </c>
      <c r="AU25" s="20" t="s">
        <v>188</v>
      </c>
      <c r="AV25" s="20" t="s">
        <v>188</v>
      </c>
      <c r="AW25" s="20" t="s">
        <v>188</v>
      </c>
      <c r="AX25" s="20" t="s">
        <v>188</v>
      </c>
      <c r="AY25" s="20" t="s">
        <v>195</v>
      </c>
      <c r="AZ25" s="20" t="s">
        <v>188</v>
      </c>
      <c r="BA25" s="20" t="s">
        <v>195</v>
      </c>
      <c r="BB25" s="20" t="s">
        <v>195</v>
      </c>
      <c r="BC25" s="20" t="s">
        <v>188</v>
      </c>
      <c r="BD25" s="20" t="s">
        <v>188</v>
      </c>
      <c r="BE25" s="20" t="s">
        <v>188</v>
      </c>
      <c r="BF25" s="20" t="s">
        <v>188</v>
      </c>
      <c r="BG25" s="20" t="s">
        <v>195</v>
      </c>
      <c r="BH25" s="20" t="s">
        <v>195</v>
      </c>
      <c r="BI25" s="20" t="s">
        <v>195</v>
      </c>
      <c r="BJ25" s="20" t="s">
        <v>195</v>
      </c>
      <c r="BK25" s="20" t="s">
        <v>195</v>
      </c>
      <c r="BL25" s="20" t="s">
        <v>188</v>
      </c>
      <c r="BM25" s="20" t="s">
        <v>188</v>
      </c>
      <c r="BN25" s="20" t="s">
        <v>188</v>
      </c>
      <c r="BO25" s="20" t="s">
        <v>188</v>
      </c>
      <c r="BP25" s="20" t="s">
        <v>188</v>
      </c>
      <c r="BQ25" s="20" t="s">
        <v>188</v>
      </c>
      <c r="BR25" s="20" t="s">
        <v>188</v>
      </c>
      <c r="BS25" s="20" t="s">
        <v>188</v>
      </c>
      <c r="BT25" s="20" t="s">
        <v>188</v>
      </c>
      <c r="BU25" s="20" t="s">
        <v>188</v>
      </c>
      <c r="BV25" s="20" t="s">
        <v>188</v>
      </c>
      <c r="BW25" s="20" t="s">
        <v>188</v>
      </c>
      <c r="BX25" s="20" t="s">
        <v>188</v>
      </c>
      <c r="BY25" s="20" t="s">
        <v>188</v>
      </c>
    </row>
    <row r="26" ht="41.25" customHeight="1">
      <c r="A26" s="23" t="s">
        <v>196</v>
      </c>
      <c r="B26" s="41" t="s">
        <v>197</v>
      </c>
      <c r="C26" s="18" t="s">
        <v>198</v>
      </c>
      <c r="D26" s="25" t="s">
        <v>126</v>
      </c>
      <c r="E26" s="25" t="s">
        <v>126</v>
      </c>
      <c r="F26" s="25" t="s">
        <v>126</v>
      </c>
      <c r="G26" s="25" t="s">
        <v>126</v>
      </c>
      <c r="H26" s="25" t="s">
        <v>126</v>
      </c>
      <c r="I26" s="25" t="s">
        <v>126</v>
      </c>
      <c r="J26" s="25" t="s">
        <v>126</v>
      </c>
      <c r="K26" s="25" t="s">
        <v>126</v>
      </c>
      <c r="L26" s="25" t="s">
        <v>126</v>
      </c>
      <c r="M26" s="25" t="s">
        <v>126</v>
      </c>
      <c r="N26" s="25" t="s">
        <v>126</v>
      </c>
      <c r="O26" s="25" t="s">
        <v>126</v>
      </c>
      <c r="P26" s="25" t="s">
        <v>126</v>
      </c>
      <c r="Q26" s="25" t="s">
        <v>126</v>
      </c>
      <c r="R26" s="25" t="s">
        <v>126</v>
      </c>
      <c r="S26" s="25" t="s">
        <v>126</v>
      </c>
      <c r="T26" s="25" t="s">
        <v>126</v>
      </c>
      <c r="U26" s="25" t="s">
        <v>126</v>
      </c>
      <c r="V26" s="25" t="s">
        <v>126</v>
      </c>
      <c r="W26" s="25" t="s">
        <v>126</v>
      </c>
      <c r="X26" s="25" t="s">
        <v>126</v>
      </c>
      <c r="Y26" s="25" t="s">
        <v>126</v>
      </c>
      <c r="Z26" s="25" t="s">
        <v>126</v>
      </c>
      <c r="AA26" s="25" t="s">
        <v>126</v>
      </c>
      <c r="AB26" s="25" t="s">
        <v>126</v>
      </c>
      <c r="AC26" s="25" t="s">
        <v>126</v>
      </c>
      <c r="AD26" s="25" t="s">
        <v>126</v>
      </c>
      <c r="AE26" s="25" t="s">
        <v>126</v>
      </c>
      <c r="AF26" s="25" t="s">
        <v>126</v>
      </c>
      <c r="AG26" s="25" t="s">
        <v>126</v>
      </c>
      <c r="AH26" s="25" t="s">
        <v>126</v>
      </c>
      <c r="AI26" s="25" t="s">
        <v>126</v>
      </c>
      <c r="AJ26" s="25" t="s">
        <v>126</v>
      </c>
      <c r="AK26" s="25" t="s">
        <v>126</v>
      </c>
      <c r="AL26" s="25" t="s">
        <v>126</v>
      </c>
      <c r="AM26" s="25" t="s">
        <v>126</v>
      </c>
      <c r="AN26" s="25" t="s">
        <v>126</v>
      </c>
      <c r="AO26" s="25" t="s">
        <v>126</v>
      </c>
      <c r="AP26" s="25" t="s">
        <v>126</v>
      </c>
      <c r="AQ26" s="25" t="s">
        <v>126</v>
      </c>
      <c r="AR26" s="25" t="s">
        <v>126</v>
      </c>
      <c r="AS26" s="25" t="s">
        <v>126</v>
      </c>
      <c r="AT26" s="25" t="s">
        <v>126</v>
      </c>
      <c r="AU26" s="25" t="s">
        <v>126</v>
      </c>
      <c r="AV26" s="25" t="s">
        <v>126</v>
      </c>
      <c r="AW26" s="25" t="s">
        <v>126</v>
      </c>
      <c r="AX26" s="25" t="s">
        <v>126</v>
      </c>
      <c r="AY26" s="25" t="s">
        <v>126</v>
      </c>
      <c r="AZ26" s="25" t="s">
        <v>126</v>
      </c>
      <c r="BA26" s="25" t="s">
        <v>126</v>
      </c>
      <c r="BB26" s="25" t="s">
        <v>126</v>
      </c>
      <c r="BC26" s="25" t="s">
        <v>126</v>
      </c>
      <c r="BD26" s="25" t="s">
        <v>126</v>
      </c>
      <c r="BE26" s="25" t="s">
        <v>126</v>
      </c>
      <c r="BF26" s="25" t="s">
        <v>126</v>
      </c>
      <c r="BG26" s="25" t="s">
        <v>126</v>
      </c>
      <c r="BH26" s="25" t="s">
        <v>126</v>
      </c>
      <c r="BI26" s="25" t="s">
        <v>126</v>
      </c>
      <c r="BJ26" s="25" t="s">
        <v>126</v>
      </c>
      <c r="BK26" s="25" t="s">
        <v>126</v>
      </c>
      <c r="BL26" s="25" t="s">
        <v>126</v>
      </c>
      <c r="BM26" s="25" t="s">
        <v>126</v>
      </c>
      <c r="BN26" s="25" t="s">
        <v>126</v>
      </c>
      <c r="BO26" s="25" t="s">
        <v>126</v>
      </c>
      <c r="BP26" s="25" t="s">
        <v>126</v>
      </c>
      <c r="BQ26" s="25" t="s">
        <v>126</v>
      </c>
      <c r="BR26" s="25" t="s">
        <v>126</v>
      </c>
      <c r="BS26" s="25" t="s">
        <v>126</v>
      </c>
      <c r="BT26" s="25" t="s">
        <v>126</v>
      </c>
      <c r="BU26" s="25" t="s">
        <v>126</v>
      </c>
      <c r="BV26" s="25" t="s">
        <v>126</v>
      </c>
      <c r="BW26" s="25" t="s">
        <v>126</v>
      </c>
      <c r="BX26" s="25" t="s">
        <v>126</v>
      </c>
      <c r="BY26" s="25" t="s">
        <v>126</v>
      </c>
    </row>
    <row r="27" ht="15.75" customHeight="1">
      <c r="A27" s="42" t="s">
        <v>199</v>
      </c>
      <c r="B27" s="43" t="s">
        <v>200</v>
      </c>
      <c r="C27" s="45" t="s">
        <v>201</v>
      </c>
      <c r="D27" s="20" t="s">
        <v>123</v>
      </c>
      <c r="E27" s="20" t="s">
        <v>123</v>
      </c>
      <c r="F27" s="20" t="s">
        <v>123</v>
      </c>
      <c r="G27" s="20" t="s">
        <v>123</v>
      </c>
      <c r="H27" s="20" t="s">
        <v>123</v>
      </c>
      <c r="I27" s="20" t="s">
        <v>123</v>
      </c>
      <c r="J27" s="20" t="s">
        <v>123</v>
      </c>
      <c r="K27" s="20" t="s">
        <v>123</v>
      </c>
      <c r="L27" s="20" t="s">
        <v>123</v>
      </c>
      <c r="M27" s="20" t="s">
        <v>123</v>
      </c>
      <c r="N27" s="20" t="s">
        <v>123</v>
      </c>
      <c r="O27" s="20" t="s">
        <v>123</v>
      </c>
      <c r="P27" s="20" t="s">
        <v>123</v>
      </c>
      <c r="Q27" s="20" t="s">
        <v>123</v>
      </c>
      <c r="R27" s="20" t="s">
        <v>123</v>
      </c>
      <c r="S27" s="20" t="s">
        <v>123</v>
      </c>
      <c r="T27" s="20" t="s">
        <v>123</v>
      </c>
      <c r="U27" s="20" t="s">
        <v>125</v>
      </c>
      <c r="V27" s="20" t="s">
        <v>123</v>
      </c>
      <c r="W27" s="20" t="s">
        <v>123</v>
      </c>
      <c r="X27" s="20" t="s">
        <v>123</v>
      </c>
      <c r="Y27" s="20" t="s">
        <v>123</v>
      </c>
      <c r="Z27" s="20" t="s">
        <v>123</v>
      </c>
      <c r="AA27" s="20" t="s">
        <v>123</v>
      </c>
      <c r="AB27" s="20" t="s">
        <v>123</v>
      </c>
      <c r="AC27" s="20" t="s">
        <v>123</v>
      </c>
      <c r="AD27" s="20" t="s">
        <v>123</v>
      </c>
      <c r="AE27" s="20" t="s">
        <v>123</v>
      </c>
      <c r="AF27" s="20" t="s">
        <v>123</v>
      </c>
      <c r="AG27" s="20" t="s">
        <v>123</v>
      </c>
      <c r="AH27" s="20" t="s">
        <v>123</v>
      </c>
      <c r="AI27" s="20" t="s">
        <v>123</v>
      </c>
      <c r="AJ27" s="20" t="s">
        <v>123</v>
      </c>
      <c r="AK27" s="20" t="s">
        <v>123</v>
      </c>
      <c r="AL27" s="20" t="s">
        <v>123</v>
      </c>
      <c r="AM27" s="20" t="s">
        <v>123</v>
      </c>
      <c r="AN27" s="20" t="s">
        <v>123</v>
      </c>
      <c r="AO27" s="20" t="s">
        <v>123</v>
      </c>
      <c r="AP27" s="20" t="s">
        <v>123</v>
      </c>
      <c r="AQ27" s="20" t="s">
        <v>123</v>
      </c>
      <c r="AR27" s="20" t="s">
        <v>123</v>
      </c>
      <c r="AS27" s="20" t="s">
        <v>123</v>
      </c>
      <c r="AT27" s="20" t="s">
        <v>123</v>
      </c>
      <c r="AU27" s="20" t="s">
        <v>123</v>
      </c>
      <c r="AV27" s="20" t="s">
        <v>123</v>
      </c>
      <c r="AW27" s="20" t="s">
        <v>125</v>
      </c>
      <c r="AX27" s="20" t="s">
        <v>123</v>
      </c>
      <c r="AY27" s="20" t="s">
        <v>123</v>
      </c>
      <c r="AZ27" s="20" t="s">
        <v>123</v>
      </c>
      <c r="BA27" s="20" t="s">
        <v>123</v>
      </c>
      <c r="BB27" s="20" t="s">
        <v>123</v>
      </c>
      <c r="BC27" s="20" t="s">
        <v>123</v>
      </c>
      <c r="BD27" s="20" t="s">
        <v>123</v>
      </c>
      <c r="BE27" s="20" t="s">
        <v>123</v>
      </c>
      <c r="BF27" s="20" t="s">
        <v>123</v>
      </c>
      <c r="BG27" s="20" t="s">
        <v>123</v>
      </c>
      <c r="BH27" s="20" t="s">
        <v>123</v>
      </c>
      <c r="BI27" s="20" t="s">
        <v>123</v>
      </c>
      <c r="BJ27" s="20" t="s">
        <v>123</v>
      </c>
      <c r="BK27" s="20" t="s">
        <v>123</v>
      </c>
      <c r="BL27" s="20" t="s">
        <v>123</v>
      </c>
      <c r="BM27" s="20" t="s">
        <v>123</v>
      </c>
      <c r="BN27" s="20" t="s">
        <v>123</v>
      </c>
      <c r="BO27" s="20" t="s">
        <v>123</v>
      </c>
      <c r="BP27" s="20" t="s">
        <v>123</v>
      </c>
      <c r="BQ27" s="20" t="s">
        <v>123</v>
      </c>
      <c r="BR27" s="20" t="s">
        <v>123</v>
      </c>
      <c r="BS27" s="20" t="s">
        <v>123</v>
      </c>
      <c r="BT27" s="20" t="s">
        <v>123</v>
      </c>
      <c r="BU27" s="20" t="s">
        <v>123</v>
      </c>
      <c r="BV27" s="20" t="s">
        <v>123</v>
      </c>
      <c r="BW27" s="20" t="s">
        <v>123</v>
      </c>
      <c r="BX27" s="20" t="s">
        <v>123</v>
      </c>
      <c r="BY27" s="46" t="s">
        <v>123</v>
      </c>
    </row>
    <row r="28" ht="15.75" customHeight="1">
      <c r="A28" s="23" t="s">
        <v>202</v>
      </c>
      <c r="B28" s="31" t="s">
        <v>203</v>
      </c>
      <c r="C28" s="47" t="s">
        <v>204</v>
      </c>
      <c r="D28" s="49">
        <v>0.0</v>
      </c>
      <c r="E28" s="24" t="s">
        <v>205</v>
      </c>
      <c r="F28" s="49">
        <v>0.0</v>
      </c>
      <c r="G28" s="31" t="s">
        <v>206</v>
      </c>
      <c r="H28" s="31" t="s">
        <v>206</v>
      </c>
      <c r="I28" s="31" t="s">
        <v>206</v>
      </c>
      <c r="J28" s="49">
        <v>0.0</v>
      </c>
      <c r="K28" s="31" t="s">
        <v>206</v>
      </c>
      <c r="L28" s="24" t="s">
        <v>205</v>
      </c>
      <c r="M28" s="49">
        <v>0.0</v>
      </c>
      <c r="N28" s="31" t="s">
        <v>206</v>
      </c>
      <c r="O28" s="49">
        <v>0.0</v>
      </c>
      <c r="P28" s="31" t="s">
        <v>206</v>
      </c>
      <c r="Q28" s="49">
        <v>0.0</v>
      </c>
      <c r="R28" s="49">
        <v>0.0</v>
      </c>
      <c r="S28" s="31" t="s">
        <v>206</v>
      </c>
      <c r="T28" s="24" t="s">
        <v>205</v>
      </c>
      <c r="U28" s="31" t="s">
        <v>206</v>
      </c>
      <c r="V28" s="49">
        <v>0.0</v>
      </c>
      <c r="W28" s="31" t="s">
        <v>206</v>
      </c>
      <c r="X28" s="24" t="s">
        <v>205</v>
      </c>
      <c r="Y28" s="49">
        <v>0.0</v>
      </c>
      <c r="Z28" s="31" t="s">
        <v>206</v>
      </c>
      <c r="AA28" s="49">
        <v>0.0</v>
      </c>
      <c r="AB28" s="31" t="s">
        <v>206</v>
      </c>
      <c r="AC28" s="24" t="s">
        <v>205</v>
      </c>
      <c r="AD28" s="49">
        <v>0.0</v>
      </c>
      <c r="AE28" s="49">
        <v>0.0</v>
      </c>
      <c r="AF28" s="49">
        <v>0.0</v>
      </c>
      <c r="AG28" s="49">
        <v>0.0</v>
      </c>
      <c r="AH28" s="31" t="s">
        <v>206</v>
      </c>
      <c r="AI28" s="24" t="s">
        <v>205</v>
      </c>
      <c r="AJ28" s="49">
        <v>0.0</v>
      </c>
      <c r="AK28" s="49">
        <v>0.0</v>
      </c>
      <c r="AL28" s="31" t="s">
        <v>206</v>
      </c>
      <c r="AM28" s="31" t="s">
        <v>206</v>
      </c>
      <c r="AN28" s="49">
        <v>0.0</v>
      </c>
      <c r="AO28" s="49">
        <v>0.0</v>
      </c>
      <c r="AP28" s="24" t="s">
        <v>205</v>
      </c>
      <c r="AQ28" s="31" t="s">
        <v>206</v>
      </c>
      <c r="AR28" s="24" t="s">
        <v>207</v>
      </c>
      <c r="AS28" s="31" t="s">
        <v>206</v>
      </c>
      <c r="AT28" s="49">
        <v>0.0</v>
      </c>
      <c r="AU28" s="49">
        <v>0.0</v>
      </c>
      <c r="AV28" s="31" t="s">
        <v>206</v>
      </c>
      <c r="AW28" s="31" t="s">
        <v>206</v>
      </c>
      <c r="AX28" s="31" t="s">
        <v>206</v>
      </c>
      <c r="AY28" s="49">
        <v>0.0</v>
      </c>
      <c r="AZ28" s="31" t="s">
        <v>206</v>
      </c>
      <c r="BA28" s="24" t="s">
        <v>205</v>
      </c>
      <c r="BB28" s="24" t="s">
        <v>205</v>
      </c>
      <c r="BC28" s="31" t="s">
        <v>206</v>
      </c>
      <c r="BD28" s="31" t="s">
        <v>206</v>
      </c>
      <c r="BE28" s="31" t="s">
        <v>206</v>
      </c>
      <c r="BF28" s="31" t="s">
        <v>206</v>
      </c>
      <c r="BG28" s="31" t="s">
        <v>206</v>
      </c>
      <c r="BH28" s="31" t="s">
        <v>206</v>
      </c>
      <c r="BI28" s="24" t="s">
        <v>205</v>
      </c>
      <c r="BJ28" s="31" t="s">
        <v>206</v>
      </c>
      <c r="BK28" s="24" t="s">
        <v>205</v>
      </c>
      <c r="BL28" s="31" t="s">
        <v>206</v>
      </c>
      <c r="BM28" s="24" t="s">
        <v>208</v>
      </c>
      <c r="BN28" s="49">
        <v>0.0</v>
      </c>
      <c r="BO28" s="49">
        <v>0.0</v>
      </c>
      <c r="BP28" s="24" t="s">
        <v>205</v>
      </c>
      <c r="BQ28" s="49">
        <v>0.0</v>
      </c>
      <c r="BR28" s="24" t="s">
        <v>205</v>
      </c>
      <c r="BS28" s="49">
        <v>0.0</v>
      </c>
      <c r="BT28" s="31" t="s">
        <v>206</v>
      </c>
      <c r="BU28" s="24" t="s">
        <v>205</v>
      </c>
      <c r="BV28" s="49">
        <v>0.0</v>
      </c>
      <c r="BW28" s="31" t="s">
        <v>206</v>
      </c>
      <c r="BX28" s="49">
        <v>0.0</v>
      </c>
      <c r="BY28" s="31" t="s">
        <v>206</v>
      </c>
    </row>
    <row r="29" ht="15.75" customHeight="1">
      <c r="A29" s="51" t="s">
        <v>209</v>
      </c>
      <c r="B29" s="52" t="s">
        <v>210</v>
      </c>
      <c r="C29" s="52" t="s">
        <v>211</v>
      </c>
      <c r="D29" s="53" t="s">
        <v>212</v>
      </c>
      <c r="E29" s="53" t="s">
        <v>212</v>
      </c>
      <c r="F29" s="53" t="s">
        <v>212</v>
      </c>
      <c r="G29" s="53" t="s">
        <v>212</v>
      </c>
      <c r="H29" s="53" t="s">
        <v>212</v>
      </c>
      <c r="I29" s="53" t="s">
        <v>212</v>
      </c>
      <c r="J29" s="53" t="s">
        <v>212</v>
      </c>
      <c r="K29" s="53" t="s">
        <v>212</v>
      </c>
      <c r="L29" s="53" t="s">
        <v>212</v>
      </c>
      <c r="M29" s="53" t="s">
        <v>212</v>
      </c>
      <c r="N29" s="53" t="s">
        <v>212</v>
      </c>
      <c r="O29" s="53" t="s">
        <v>212</v>
      </c>
      <c r="P29" s="53" t="s">
        <v>212</v>
      </c>
      <c r="Q29" s="53" t="s">
        <v>212</v>
      </c>
      <c r="R29" s="53" t="s">
        <v>212</v>
      </c>
      <c r="S29" s="53" t="s">
        <v>212</v>
      </c>
      <c r="T29" s="53" t="s">
        <v>212</v>
      </c>
      <c r="U29" s="53" t="s">
        <v>212</v>
      </c>
      <c r="V29" s="53" t="s">
        <v>212</v>
      </c>
      <c r="W29" s="53" t="s">
        <v>212</v>
      </c>
      <c r="X29" s="53" t="s">
        <v>212</v>
      </c>
      <c r="Y29" s="53" t="s">
        <v>212</v>
      </c>
      <c r="Z29" s="53" t="s">
        <v>212</v>
      </c>
      <c r="AA29" s="53" t="s">
        <v>212</v>
      </c>
      <c r="AB29" s="53" t="s">
        <v>212</v>
      </c>
      <c r="AC29" s="53" t="s">
        <v>212</v>
      </c>
      <c r="AD29" s="53" t="s">
        <v>212</v>
      </c>
      <c r="AE29" s="53" t="s">
        <v>212</v>
      </c>
      <c r="AF29" s="53" t="s">
        <v>212</v>
      </c>
      <c r="AG29" s="53" t="s">
        <v>212</v>
      </c>
      <c r="AH29" s="53" t="s">
        <v>212</v>
      </c>
      <c r="AI29" s="53" t="s">
        <v>212</v>
      </c>
      <c r="AJ29" s="53" t="s">
        <v>212</v>
      </c>
      <c r="AK29" s="53" t="s">
        <v>212</v>
      </c>
      <c r="AL29" s="53" t="s">
        <v>212</v>
      </c>
      <c r="AM29" s="53" t="s">
        <v>212</v>
      </c>
      <c r="AN29" s="53" t="s">
        <v>212</v>
      </c>
      <c r="AO29" s="53" t="s">
        <v>212</v>
      </c>
      <c r="AP29" s="53" t="s">
        <v>212</v>
      </c>
      <c r="AQ29" s="53" t="s">
        <v>212</v>
      </c>
      <c r="AR29" s="53" t="s">
        <v>212</v>
      </c>
      <c r="AS29" s="53" t="s">
        <v>212</v>
      </c>
      <c r="AT29" s="53" t="s">
        <v>212</v>
      </c>
      <c r="AU29" s="53" t="s">
        <v>212</v>
      </c>
      <c r="AV29" s="54" t="s">
        <v>214</v>
      </c>
      <c r="AW29" s="53" t="s">
        <v>212</v>
      </c>
      <c r="AX29" s="53" t="s">
        <v>212</v>
      </c>
      <c r="AY29" s="53" t="s">
        <v>212</v>
      </c>
      <c r="AZ29" s="53" t="s">
        <v>212</v>
      </c>
      <c r="BA29" s="53" t="s">
        <v>212</v>
      </c>
      <c r="BB29" s="53" t="s">
        <v>212</v>
      </c>
      <c r="BC29" s="53" t="s">
        <v>212</v>
      </c>
      <c r="BD29" s="53" t="s">
        <v>212</v>
      </c>
      <c r="BE29" s="53" t="s">
        <v>212</v>
      </c>
      <c r="BF29" s="53" t="s">
        <v>212</v>
      </c>
      <c r="BG29" s="53" t="s">
        <v>212</v>
      </c>
      <c r="BH29" s="53" t="s">
        <v>212</v>
      </c>
      <c r="BI29" s="53" t="s">
        <v>212</v>
      </c>
      <c r="BJ29" s="53" t="s">
        <v>212</v>
      </c>
      <c r="BK29" s="53" t="s">
        <v>212</v>
      </c>
      <c r="BL29" s="53" t="s">
        <v>212</v>
      </c>
      <c r="BM29" s="53" t="s">
        <v>212</v>
      </c>
      <c r="BN29" s="53" t="s">
        <v>212</v>
      </c>
      <c r="BO29" s="53" t="s">
        <v>212</v>
      </c>
      <c r="BP29" s="53" t="s">
        <v>212</v>
      </c>
      <c r="BQ29" s="53" t="s">
        <v>212</v>
      </c>
      <c r="BR29" s="53" t="s">
        <v>212</v>
      </c>
      <c r="BS29" s="53" t="s">
        <v>212</v>
      </c>
      <c r="BT29" s="53" t="s">
        <v>212</v>
      </c>
      <c r="BU29" s="53" t="s">
        <v>212</v>
      </c>
      <c r="BV29" s="53" t="s">
        <v>212</v>
      </c>
      <c r="BW29" s="53" t="s">
        <v>212</v>
      </c>
      <c r="BX29" s="53" t="s">
        <v>212</v>
      </c>
      <c r="BY29" s="53" t="s">
        <v>212</v>
      </c>
    </row>
    <row r="30" ht="35.25" customHeight="1">
      <c r="A30" s="56" t="s">
        <v>215</v>
      </c>
      <c r="B30" s="57"/>
      <c r="C30" s="58" t="s">
        <v>216</v>
      </c>
      <c r="D30" s="60" t="s">
        <v>217</v>
      </c>
      <c r="E30" s="60" t="s">
        <v>217</v>
      </c>
      <c r="F30" s="60" t="s">
        <v>218</v>
      </c>
      <c r="G30" s="60" t="s">
        <v>218</v>
      </c>
      <c r="H30" s="60" t="s">
        <v>218</v>
      </c>
      <c r="I30" s="60" t="s">
        <v>219</v>
      </c>
      <c r="J30" s="60" t="s">
        <v>219</v>
      </c>
      <c r="K30" s="60" t="s">
        <v>219</v>
      </c>
      <c r="L30" s="60" t="s">
        <v>219</v>
      </c>
      <c r="M30" s="60" t="s">
        <v>220</v>
      </c>
      <c r="N30" s="60" t="s">
        <v>221</v>
      </c>
      <c r="O30" s="60" t="s">
        <v>222</v>
      </c>
      <c r="P30" s="60" t="s">
        <v>222</v>
      </c>
      <c r="Q30" s="60" t="s">
        <v>223</v>
      </c>
      <c r="R30" s="60" t="s">
        <v>223</v>
      </c>
      <c r="S30" s="60" t="s">
        <v>222</v>
      </c>
      <c r="T30" s="60" t="s">
        <v>224</v>
      </c>
      <c r="U30" s="60" t="s">
        <v>224</v>
      </c>
      <c r="V30" s="60" t="s">
        <v>224</v>
      </c>
      <c r="W30" s="60" t="s">
        <v>225</v>
      </c>
      <c r="X30" s="60" t="s">
        <v>222</v>
      </c>
      <c r="Y30" s="60" t="s">
        <v>222</v>
      </c>
      <c r="Z30" s="60" t="s">
        <v>226</v>
      </c>
      <c r="AA30" s="60" t="s">
        <v>217</v>
      </c>
      <c r="AB30" s="60" t="s">
        <v>217</v>
      </c>
      <c r="AC30" s="60" t="s">
        <v>217</v>
      </c>
      <c r="AD30" s="60" t="s">
        <v>218</v>
      </c>
      <c r="AE30" s="60" t="s">
        <v>227</v>
      </c>
      <c r="AF30" s="60" t="s">
        <v>219</v>
      </c>
      <c r="AG30" s="60" t="s">
        <v>219</v>
      </c>
      <c r="AH30" s="60" t="s">
        <v>228</v>
      </c>
      <c r="AI30" s="60" t="s">
        <v>228</v>
      </c>
      <c r="AJ30" s="60" t="s">
        <v>229</v>
      </c>
      <c r="AK30" s="60" t="s">
        <v>230</v>
      </c>
      <c r="AL30" s="60" t="s">
        <v>230</v>
      </c>
      <c r="AM30" s="60" t="s">
        <v>231</v>
      </c>
      <c r="AN30" s="60" t="s">
        <v>230</v>
      </c>
      <c r="AO30" s="60" t="s">
        <v>229</v>
      </c>
      <c r="AP30" s="60" t="s">
        <v>223</v>
      </c>
      <c r="AQ30" s="60" t="s">
        <v>232</v>
      </c>
      <c r="AR30" s="60" t="s">
        <v>230</v>
      </c>
      <c r="AS30" s="60" t="s">
        <v>233</v>
      </c>
      <c r="AT30" s="60" t="s">
        <v>230</v>
      </c>
      <c r="AU30" s="60" t="s">
        <v>234</v>
      </c>
      <c r="AV30" s="60" t="s">
        <v>234</v>
      </c>
      <c r="AW30" s="60" t="s">
        <v>234</v>
      </c>
      <c r="AX30" s="60" t="s">
        <v>230</v>
      </c>
      <c r="AY30" s="60" t="s">
        <v>230</v>
      </c>
      <c r="AZ30" s="60" t="s">
        <v>231</v>
      </c>
      <c r="BA30" s="60" t="s">
        <v>231</v>
      </c>
      <c r="BB30" s="60" t="s">
        <v>229</v>
      </c>
      <c r="BC30" s="60" t="s">
        <v>234</v>
      </c>
      <c r="BD30" s="60" t="s">
        <v>234</v>
      </c>
      <c r="BE30" s="60" t="s">
        <v>230</v>
      </c>
      <c r="BF30" s="60" t="s">
        <v>230</v>
      </c>
      <c r="BG30" s="60" t="s">
        <v>231</v>
      </c>
      <c r="BH30" s="60" t="s">
        <v>230</v>
      </c>
      <c r="BI30" s="60" t="s">
        <v>229</v>
      </c>
      <c r="BJ30" s="60" t="s">
        <v>234</v>
      </c>
      <c r="BK30" s="60" t="s">
        <v>221</v>
      </c>
      <c r="BL30" s="60" t="s">
        <v>221</v>
      </c>
      <c r="BM30" s="60" t="s">
        <v>222</v>
      </c>
      <c r="BN30" s="60" t="s">
        <v>223</v>
      </c>
      <c r="BO30" s="60" t="s">
        <v>222</v>
      </c>
      <c r="BP30" s="60" t="s">
        <v>225</v>
      </c>
      <c r="BQ30" s="60" t="s">
        <v>225</v>
      </c>
      <c r="BR30" s="60" t="s">
        <v>235</v>
      </c>
      <c r="BS30" s="60" t="s">
        <v>235</v>
      </c>
      <c r="BT30" s="60" t="s">
        <v>236</v>
      </c>
      <c r="BU30" s="60" t="s">
        <v>237</v>
      </c>
      <c r="BV30" s="60" t="s">
        <v>237</v>
      </c>
      <c r="BW30" s="60" t="s">
        <v>237</v>
      </c>
      <c r="BX30" s="60" t="s">
        <v>237</v>
      </c>
      <c r="BY30" s="62" t="s">
        <v>237</v>
      </c>
    </row>
    <row r="31" ht="15.75" customHeight="1">
      <c r="A31" s="23" t="s">
        <v>238</v>
      </c>
      <c r="B31" s="31" t="s">
        <v>144</v>
      </c>
      <c r="C31" s="18" t="s">
        <v>239</v>
      </c>
      <c r="D31" s="64" t="s">
        <v>125</v>
      </c>
      <c r="E31" s="64" t="s">
        <v>125</v>
      </c>
      <c r="F31" s="64" t="s">
        <v>125</v>
      </c>
      <c r="G31" s="64" t="s">
        <v>125</v>
      </c>
      <c r="H31" s="64" t="s">
        <v>125</v>
      </c>
      <c r="I31" s="64" t="s">
        <v>125</v>
      </c>
      <c r="J31" s="64" t="s">
        <v>125</v>
      </c>
      <c r="K31" s="64" t="s">
        <v>125</v>
      </c>
      <c r="L31" s="64" t="s">
        <v>125</v>
      </c>
      <c r="M31" s="64" t="s">
        <v>125</v>
      </c>
      <c r="N31" s="64" t="s">
        <v>123</v>
      </c>
      <c r="O31" s="64" t="s">
        <v>123</v>
      </c>
      <c r="P31" s="64" t="s">
        <v>123</v>
      </c>
      <c r="Q31" s="64" t="s">
        <v>123</v>
      </c>
      <c r="R31" s="64" t="s">
        <v>123</v>
      </c>
      <c r="S31" s="64" t="s">
        <v>123</v>
      </c>
      <c r="T31" s="64" t="s">
        <v>123</v>
      </c>
      <c r="U31" s="64" t="s">
        <v>123</v>
      </c>
      <c r="V31" s="64" t="s">
        <v>123</v>
      </c>
      <c r="W31" s="64" t="s">
        <v>125</v>
      </c>
      <c r="X31" s="64" t="s">
        <v>123</v>
      </c>
      <c r="Y31" s="64" t="s">
        <v>123</v>
      </c>
      <c r="Z31" s="64" t="s">
        <v>123</v>
      </c>
      <c r="AA31" s="64" t="s">
        <v>125</v>
      </c>
      <c r="AB31" s="64" t="s">
        <v>125</v>
      </c>
      <c r="AC31" s="64" t="s">
        <v>125</v>
      </c>
      <c r="AD31" s="64" t="s">
        <v>125</v>
      </c>
      <c r="AE31" s="64" t="s">
        <v>125</v>
      </c>
      <c r="AF31" s="64" t="s">
        <v>125</v>
      </c>
      <c r="AG31" s="64" t="s">
        <v>125</v>
      </c>
      <c r="AH31" s="64" t="s">
        <v>125</v>
      </c>
      <c r="AI31" s="64" t="s">
        <v>125</v>
      </c>
      <c r="AJ31" s="64" t="s">
        <v>125</v>
      </c>
      <c r="AK31" s="64" t="s">
        <v>123</v>
      </c>
      <c r="AL31" s="64" t="s">
        <v>123</v>
      </c>
      <c r="AM31" s="64" t="s">
        <v>123</v>
      </c>
      <c r="AN31" s="64" t="s">
        <v>123</v>
      </c>
      <c r="AO31" s="64" t="s">
        <v>125</v>
      </c>
      <c r="AP31" s="64" t="s">
        <v>123</v>
      </c>
      <c r="AQ31" s="64" t="s">
        <v>123</v>
      </c>
      <c r="AR31" s="64" t="s">
        <v>125</v>
      </c>
      <c r="AS31" s="64" t="s">
        <v>123</v>
      </c>
      <c r="AT31" s="64" t="s">
        <v>123</v>
      </c>
      <c r="AU31" s="64" t="s">
        <v>125</v>
      </c>
      <c r="AV31" s="64" t="s">
        <v>125</v>
      </c>
      <c r="AW31" s="64" t="s">
        <v>125</v>
      </c>
      <c r="AX31" s="64" t="s">
        <v>123</v>
      </c>
      <c r="AY31" s="64" t="s">
        <v>123</v>
      </c>
      <c r="AZ31" s="64" t="s">
        <v>123</v>
      </c>
      <c r="BA31" s="64" t="s">
        <v>125</v>
      </c>
      <c r="BB31" s="64" t="s">
        <v>125</v>
      </c>
      <c r="BC31" s="64" t="s">
        <v>125</v>
      </c>
      <c r="BD31" s="64" t="s">
        <v>125</v>
      </c>
      <c r="BE31" s="64" t="s">
        <v>123</v>
      </c>
      <c r="BF31" s="64" t="s">
        <v>123</v>
      </c>
      <c r="BG31" s="64" t="s">
        <v>123</v>
      </c>
      <c r="BH31" s="64" t="s">
        <v>123</v>
      </c>
      <c r="BI31" s="64" t="s">
        <v>125</v>
      </c>
      <c r="BJ31" s="64" t="s">
        <v>125</v>
      </c>
      <c r="BK31" s="64" t="s">
        <v>125</v>
      </c>
      <c r="BL31" s="64" t="s">
        <v>123</v>
      </c>
      <c r="BM31" s="64" t="s">
        <v>123</v>
      </c>
      <c r="BN31" s="64" t="s">
        <v>123</v>
      </c>
      <c r="BO31" s="64" t="s">
        <v>123</v>
      </c>
      <c r="BP31" s="64" t="s">
        <v>125</v>
      </c>
      <c r="BQ31" s="64" t="s">
        <v>123</v>
      </c>
      <c r="BR31" s="64" t="s">
        <v>123</v>
      </c>
      <c r="BS31" s="64" t="s">
        <v>123</v>
      </c>
      <c r="BT31" s="64" t="s">
        <v>123</v>
      </c>
      <c r="BU31" s="64" t="s">
        <v>123</v>
      </c>
      <c r="BV31" s="64" t="s">
        <v>123</v>
      </c>
      <c r="BW31" s="64" t="s">
        <v>123</v>
      </c>
      <c r="BX31" s="64" t="s">
        <v>123</v>
      </c>
      <c r="BY31" s="67" t="s">
        <v>123</v>
      </c>
    </row>
    <row r="32" ht="15.75" customHeight="1">
      <c r="A32" s="23" t="s">
        <v>240</v>
      </c>
      <c r="B32" s="31" t="s">
        <v>241</v>
      </c>
      <c r="C32" s="18" t="s">
        <v>242</v>
      </c>
      <c r="D32" s="20" t="s">
        <v>123</v>
      </c>
      <c r="E32" s="20" t="s">
        <v>123</v>
      </c>
      <c r="F32" s="20" t="s">
        <v>123</v>
      </c>
      <c r="G32" s="20" t="s">
        <v>123</v>
      </c>
      <c r="H32" s="20" t="s">
        <v>123</v>
      </c>
      <c r="I32" s="20" t="s">
        <v>123</v>
      </c>
      <c r="J32" s="20" t="s">
        <v>123</v>
      </c>
      <c r="K32" s="20" t="s">
        <v>123</v>
      </c>
      <c r="L32" s="20" t="s">
        <v>123</v>
      </c>
      <c r="M32" s="20" t="s">
        <v>123</v>
      </c>
      <c r="N32" s="20" t="s">
        <v>123</v>
      </c>
      <c r="O32" s="20" t="s">
        <v>123</v>
      </c>
      <c r="P32" s="20" t="s">
        <v>123</v>
      </c>
      <c r="Q32" s="20" t="s">
        <v>123</v>
      </c>
      <c r="R32" s="20" t="s">
        <v>123</v>
      </c>
      <c r="S32" s="20" t="s">
        <v>123</v>
      </c>
      <c r="T32" s="20" t="s">
        <v>123</v>
      </c>
      <c r="U32" s="20" t="s">
        <v>123</v>
      </c>
      <c r="V32" s="20" t="s">
        <v>123</v>
      </c>
      <c r="W32" s="20" t="s">
        <v>123</v>
      </c>
      <c r="X32" s="20" t="s">
        <v>123</v>
      </c>
      <c r="Y32" s="20" t="s">
        <v>123</v>
      </c>
      <c r="Z32" s="20" t="s">
        <v>123</v>
      </c>
      <c r="AA32" s="20" t="s">
        <v>123</v>
      </c>
      <c r="AB32" s="20" t="s">
        <v>123</v>
      </c>
      <c r="AC32" s="20" t="s">
        <v>123</v>
      </c>
      <c r="AD32" s="20" t="s">
        <v>123</v>
      </c>
      <c r="AE32" s="20" t="s">
        <v>123</v>
      </c>
      <c r="AF32" s="20" t="s">
        <v>123</v>
      </c>
      <c r="AG32" s="20" t="s">
        <v>123</v>
      </c>
      <c r="AH32" s="20" t="s">
        <v>123</v>
      </c>
      <c r="AI32" s="20" t="s">
        <v>123</v>
      </c>
      <c r="AJ32" s="20" t="s">
        <v>125</v>
      </c>
      <c r="AK32" s="20" t="s">
        <v>123</v>
      </c>
      <c r="AL32" s="20" t="s">
        <v>123</v>
      </c>
      <c r="AM32" s="20" t="s">
        <v>123</v>
      </c>
      <c r="AN32" s="20" t="s">
        <v>123</v>
      </c>
      <c r="AO32" s="20" t="s">
        <v>123</v>
      </c>
      <c r="AP32" s="20" t="s">
        <v>123</v>
      </c>
      <c r="AQ32" s="20" t="s">
        <v>123</v>
      </c>
      <c r="AR32" s="20" t="s">
        <v>123</v>
      </c>
      <c r="AS32" s="20" t="s">
        <v>123</v>
      </c>
      <c r="AT32" s="20" t="s">
        <v>123</v>
      </c>
      <c r="AU32" s="20" t="s">
        <v>123</v>
      </c>
      <c r="AV32" s="20" t="s">
        <v>125</v>
      </c>
      <c r="AW32" s="20" t="s">
        <v>123</v>
      </c>
      <c r="AX32" s="20" t="s">
        <v>123</v>
      </c>
      <c r="AY32" s="20" t="s">
        <v>123</v>
      </c>
      <c r="AZ32" s="20" t="s">
        <v>123</v>
      </c>
      <c r="BA32" s="20" t="s">
        <v>123</v>
      </c>
      <c r="BB32" s="20" t="s">
        <v>123</v>
      </c>
      <c r="BC32" s="20" t="s">
        <v>123</v>
      </c>
      <c r="BD32" s="20" t="s">
        <v>123</v>
      </c>
      <c r="BE32" s="20" t="s">
        <v>123</v>
      </c>
      <c r="BF32" s="20" t="s">
        <v>123</v>
      </c>
      <c r="BG32" s="20" t="s">
        <v>123</v>
      </c>
      <c r="BH32" s="20" t="s">
        <v>123</v>
      </c>
      <c r="BI32" s="20" t="s">
        <v>123</v>
      </c>
      <c r="BJ32" s="20" t="s">
        <v>123</v>
      </c>
      <c r="BK32" s="20" t="s">
        <v>123</v>
      </c>
      <c r="BL32" s="20" t="s">
        <v>123</v>
      </c>
      <c r="BM32" s="20" t="s">
        <v>123</v>
      </c>
      <c r="BN32" s="20" t="s">
        <v>123</v>
      </c>
      <c r="BO32" s="20" t="s">
        <v>123</v>
      </c>
      <c r="BP32" s="20" t="s">
        <v>123</v>
      </c>
      <c r="BQ32" s="20" t="s">
        <v>123</v>
      </c>
      <c r="BR32" s="20" t="s">
        <v>123</v>
      </c>
      <c r="BS32" s="20" t="s">
        <v>123</v>
      </c>
      <c r="BT32" s="20" t="s">
        <v>123</v>
      </c>
      <c r="BU32" s="20" t="s">
        <v>123</v>
      </c>
      <c r="BV32" s="20" t="s">
        <v>123</v>
      </c>
      <c r="BW32" s="20" t="s">
        <v>123</v>
      </c>
      <c r="BX32" s="20" t="s">
        <v>123</v>
      </c>
      <c r="BY32" s="46" t="s">
        <v>123</v>
      </c>
    </row>
    <row r="33" ht="15.75" customHeight="1">
      <c r="A33" s="23"/>
      <c r="B33" s="31"/>
      <c r="C33" s="18" t="s">
        <v>243</v>
      </c>
      <c r="D33" s="70" t="s">
        <v>244</v>
      </c>
      <c r="E33" s="70" t="s">
        <v>244</v>
      </c>
      <c r="F33" s="70" t="s">
        <v>244</v>
      </c>
      <c r="G33" s="70" t="s">
        <v>244</v>
      </c>
      <c r="H33" s="70" t="s">
        <v>244</v>
      </c>
      <c r="I33" s="70" t="s">
        <v>244</v>
      </c>
      <c r="J33" s="70" t="s">
        <v>244</v>
      </c>
      <c r="K33" s="70" t="s">
        <v>244</v>
      </c>
      <c r="L33" s="70" t="s">
        <v>244</v>
      </c>
      <c r="M33" s="70" t="s">
        <v>244</v>
      </c>
      <c r="N33" s="70" t="s">
        <v>244</v>
      </c>
      <c r="O33" s="70" t="s">
        <v>244</v>
      </c>
      <c r="P33" s="70" t="s">
        <v>244</v>
      </c>
      <c r="Q33" s="70" t="s">
        <v>244</v>
      </c>
      <c r="R33" s="70" t="s">
        <v>244</v>
      </c>
      <c r="S33" s="70" t="s">
        <v>244</v>
      </c>
      <c r="T33" s="70" t="s">
        <v>244</v>
      </c>
      <c r="U33" s="70" t="s">
        <v>244</v>
      </c>
      <c r="V33" s="70" t="s">
        <v>244</v>
      </c>
      <c r="W33" s="70" t="s">
        <v>244</v>
      </c>
      <c r="X33" s="70" t="s">
        <v>244</v>
      </c>
      <c r="Y33" s="70" t="s">
        <v>244</v>
      </c>
      <c r="Z33" s="70" t="s">
        <v>244</v>
      </c>
      <c r="AA33" s="70" t="s">
        <v>244</v>
      </c>
      <c r="AB33" s="70" t="s">
        <v>244</v>
      </c>
      <c r="AC33" s="70" t="s">
        <v>244</v>
      </c>
      <c r="AD33" s="70" t="s">
        <v>244</v>
      </c>
      <c r="AE33" s="70" t="s">
        <v>244</v>
      </c>
      <c r="AF33" s="70" t="s">
        <v>244</v>
      </c>
      <c r="AG33" s="70" t="s">
        <v>244</v>
      </c>
      <c r="AH33" s="70" t="s">
        <v>244</v>
      </c>
      <c r="AI33" s="70" t="s">
        <v>244</v>
      </c>
      <c r="AJ33" s="70" t="s">
        <v>244</v>
      </c>
      <c r="AK33" s="70" t="s">
        <v>244</v>
      </c>
      <c r="AL33" s="70" t="s">
        <v>244</v>
      </c>
      <c r="AM33" s="70" t="s">
        <v>244</v>
      </c>
      <c r="AN33" s="70" t="s">
        <v>244</v>
      </c>
      <c r="AO33" s="70" t="s">
        <v>244</v>
      </c>
      <c r="AP33" s="70" t="s">
        <v>244</v>
      </c>
      <c r="AQ33" s="70" t="s">
        <v>244</v>
      </c>
      <c r="AR33" s="70" t="s">
        <v>244</v>
      </c>
      <c r="AS33" s="70" t="s">
        <v>244</v>
      </c>
      <c r="AT33" s="70" t="s">
        <v>244</v>
      </c>
      <c r="AU33" s="70" t="s">
        <v>244</v>
      </c>
      <c r="AV33" s="70" t="s">
        <v>244</v>
      </c>
      <c r="AW33" s="70" t="s">
        <v>244</v>
      </c>
      <c r="AX33" s="70" t="s">
        <v>244</v>
      </c>
      <c r="AY33" s="70" t="s">
        <v>244</v>
      </c>
      <c r="AZ33" s="70" t="s">
        <v>244</v>
      </c>
      <c r="BA33" s="70" t="s">
        <v>244</v>
      </c>
      <c r="BB33" s="70" t="s">
        <v>244</v>
      </c>
      <c r="BC33" s="70" t="s">
        <v>244</v>
      </c>
      <c r="BD33" s="70" t="s">
        <v>244</v>
      </c>
      <c r="BE33" s="70" t="s">
        <v>244</v>
      </c>
      <c r="BF33" s="70" t="s">
        <v>244</v>
      </c>
      <c r="BG33" s="70" t="s">
        <v>244</v>
      </c>
      <c r="BH33" s="70" t="s">
        <v>244</v>
      </c>
      <c r="BI33" s="70" t="s">
        <v>244</v>
      </c>
      <c r="BJ33" s="70" t="s">
        <v>244</v>
      </c>
      <c r="BK33" s="70" t="s">
        <v>244</v>
      </c>
      <c r="BL33" s="70" t="s">
        <v>244</v>
      </c>
      <c r="BM33" s="70" t="s">
        <v>244</v>
      </c>
      <c r="BN33" s="70" t="s">
        <v>244</v>
      </c>
      <c r="BO33" s="70" t="s">
        <v>244</v>
      </c>
      <c r="BP33" s="70" t="s">
        <v>244</v>
      </c>
      <c r="BQ33" s="70" t="s">
        <v>244</v>
      </c>
      <c r="BR33" s="70" t="s">
        <v>244</v>
      </c>
      <c r="BS33" s="70" t="s">
        <v>244</v>
      </c>
      <c r="BT33" s="70" t="s">
        <v>244</v>
      </c>
      <c r="BU33" s="70" t="s">
        <v>244</v>
      </c>
      <c r="BV33" s="70" t="s">
        <v>244</v>
      </c>
      <c r="BW33" s="70" t="s">
        <v>244</v>
      </c>
      <c r="BX33" s="70" t="s">
        <v>244</v>
      </c>
      <c r="BY33" s="70" t="s">
        <v>244</v>
      </c>
    </row>
    <row r="34" ht="15.75" customHeight="1">
      <c r="A34" s="72"/>
      <c r="B34" s="72"/>
      <c r="C34" s="73"/>
      <c r="D34" s="74">
        <v>4.0</v>
      </c>
      <c r="E34" s="74">
        <v>4.0</v>
      </c>
      <c r="F34" s="74">
        <v>4.0</v>
      </c>
      <c r="G34" s="74">
        <v>4.0</v>
      </c>
      <c r="H34" s="74">
        <v>4.0</v>
      </c>
      <c r="I34" s="74">
        <v>4.0</v>
      </c>
      <c r="J34" s="74">
        <v>4.0</v>
      </c>
      <c r="K34" s="74">
        <v>4.0</v>
      </c>
      <c r="L34" s="74">
        <v>4.0</v>
      </c>
      <c r="M34" s="74">
        <v>4.0</v>
      </c>
      <c r="N34" s="74">
        <v>4.0</v>
      </c>
      <c r="O34" s="74">
        <v>4.0</v>
      </c>
      <c r="P34" s="74">
        <v>4.0</v>
      </c>
      <c r="Q34" s="74">
        <v>4.0</v>
      </c>
      <c r="R34" s="74">
        <v>4.0</v>
      </c>
      <c r="S34" s="74">
        <v>4.0</v>
      </c>
      <c r="T34" s="74">
        <v>4.0</v>
      </c>
      <c r="U34" s="74">
        <v>4.0</v>
      </c>
      <c r="V34" s="74">
        <v>4.0</v>
      </c>
      <c r="W34" s="74">
        <v>4.0</v>
      </c>
      <c r="X34" s="74">
        <v>4.0</v>
      </c>
      <c r="Y34" s="74">
        <v>4.0</v>
      </c>
      <c r="Z34" s="74">
        <v>4.0</v>
      </c>
      <c r="AA34" s="74">
        <v>4.0</v>
      </c>
      <c r="AB34" s="74">
        <v>4.0</v>
      </c>
      <c r="AC34" s="74">
        <v>4.0</v>
      </c>
      <c r="AD34" s="74">
        <v>4.0</v>
      </c>
      <c r="AE34" s="74">
        <v>4.0</v>
      </c>
      <c r="AF34" s="74">
        <v>4.0</v>
      </c>
      <c r="AG34" s="74">
        <v>4.0</v>
      </c>
      <c r="AH34" s="74">
        <v>4.0</v>
      </c>
      <c r="AI34" s="74">
        <v>4.0</v>
      </c>
      <c r="AJ34" s="74">
        <v>3.0</v>
      </c>
      <c r="AK34" s="74">
        <v>3.0</v>
      </c>
      <c r="AL34" s="74">
        <v>3.0</v>
      </c>
      <c r="AM34" s="74">
        <v>3.0</v>
      </c>
      <c r="AN34" s="74">
        <v>3.0</v>
      </c>
      <c r="AO34" s="74">
        <v>3.0</v>
      </c>
      <c r="AP34" s="74">
        <v>4.0</v>
      </c>
      <c r="AQ34" s="74">
        <v>4.0</v>
      </c>
      <c r="AR34" s="74">
        <v>4.0</v>
      </c>
      <c r="AS34" s="74">
        <v>4.0</v>
      </c>
      <c r="AT34" s="74">
        <v>3.0</v>
      </c>
      <c r="AU34" s="74">
        <v>3.0</v>
      </c>
      <c r="AV34" s="74">
        <v>3.0</v>
      </c>
      <c r="AW34" s="74">
        <v>3.0</v>
      </c>
      <c r="AX34" s="74">
        <v>3.0</v>
      </c>
      <c r="AY34" s="74">
        <v>3.0</v>
      </c>
      <c r="AZ34" s="74">
        <v>3.0</v>
      </c>
      <c r="BA34" s="74">
        <v>3.0</v>
      </c>
      <c r="BB34" s="74">
        <v>3.0</v>
      </c>
      <c r="BC34" s="74">
        <v>3.0</v>
      </c>
      <c r="BD34" s="74">
        <v>3.0</v>
      </c>
      <c r="BE34" s="74">
        <v>3.0</v>
      </c>
      <c r="BF34" s="74">
        <v>3.0</v>
      </c>
      <c r="BG34" s="74">
        <v>3.0</v>
      </c>
      <c r="BH34" s="74">
        <v>4.0</v>
      </c>
      <c r="BI34" s="74">
        <v>3.0</v>
      </c>
      <c r="BJ34" s="74">
        <v>3.0</v>
      </c>
      <c r="BK34" s="74">
        <v>4.0</v>
      </c>
      <c r="BL34" s="74">
        <v>4.0</v>
      </c>
      <c r="BM34" s="74">
        <v>4.0</v>
      </c>
      <c r="BN34" s="74">
        <v>4.0</v>
      </c>
      <c r="BO34" s="74">
        <v>4.0</v>
      </c>
      <c r="BP34" s="74">
        <v>4.0</v>
      </c>
      <c r="BQ34" s="74">
        <v>4.0</v>
      </c>
      <c r="BR34" s="74">
        <v>3.0</v>
      </c>
      <c r="BS34" s="74">
        <v>3.0</v>
      </c>
      <c r="BT34" s="74">
        <v>3.0</v>
      </c>
      <c r="BU34" s="74">
        <v>3.0</v>
      </c>
      <c r="BV34" s="74">
        <v>3.0</v>
      </c>
      <c r="BW34" s="74">
        <v>3.0</v>
      </c>
      <c r="BX34" s="74">
        <v>3.0</v>
      </c>
      <c r="BY34" s="74">
        <v>3.0</v>
      </c>
    </row>
    <row r="35" ht="15.75" customHeight="1">
      <c r="A35" s="72"/>
      <c r="B35" s="72"/>
      <c r="C35" s="73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 t="s">
        <v>245</v>
      </c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5" t="s">
        <v>246</v>
      </c>
      <c r="BC35" s="74"/>
      <c r="BD35" s="74"/>
      <c r="BE35" s="74"/>
      <c r="BF35" s="74"/>
      <c r="BG35" s="74"/>
      <c r="BR35" s="74"/>
      <c r="BS35" s="74"/>
      <c r="BT35" s="74"/>
      <c r="BU35" s="74"/>
      <c r="BV35" s="74"/>
      <c r="BW35" s="74"/>
      <c r="BX35" s="74"/>
      <c r="BY35" s="74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2" ref="BB35"/>
  </hyperlinks>
  <printOptions/>
  <pageMargins bottom="0.75" footer="0.0" header="0.0" left="0.7" right="0.7" top="0.75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22.0"/>
    <col customWidth="1" min="4" max="5" width="14.43"/>
    <col customWidth="1" min="6" max="6" width="17.71"/>
  </cols>
  <sheetData>
    <row r="1" ht="15.0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ht="15.0" customHeight="1">
      <c r="A2" s="3" t="s">
        <v>8</v>
      </c>
      <c r="B2" s="3">
        <v>23419.0</v>
      </c>
      <c r="C2" s="3">
        <v>6.502532885E7</v>
      </c>
      <c r="D2" s="6">
        <f t="shared" ref="D2:D9" si="1">C2/B2</f>
        <v>2776.605698</v>
      </c>
      <c r="E2" s="3">
        <v>0.0</v>
      </c>
      <c r="F2" s="3">
        <f t="shared" ref="F2:F9" si="2">E2/B2</f>
        <v>0</v>
      </c>
      <c r="G2" s="3">
        <v>54.0</v>
      </c>
    </row>
    <row r="3" ht="15.0" customHeight="1">
      <c r="A3" s="3" t="s">
        <v>11</v>
      </c>
      <c r="B3" s="3">
        <v>31952.0</v>
      </c>
      <c r="C3" s="3">
        <v>1.3687365736E8</v>
      </c>
      <c r="D3" s="6">
        <f t="shared" si="1"/>
        <v>4283.727384</v>
      </c>
      <c r="E3" s="3">
        <v>8955500.0</v>
      </c>
      <c r="F3" s="3">
        <f t="shared" si="2"/>
        <v>280.2797947</v>
      </c>
      <c r="G3" s="3">
        <v>74.0</v>
      </c>
    </row>
    <row r="4" ht="15.0" customHeight="1">
      <c r="A4" s="3" t="s">
        <v>13</v>
      </c>
      <c r="B4" s="3">
        <v>21475.0</v>
      </c>
      <c r="C4" s="3">
        <v>5.7521043E7</v>
      </c>
      <c r="D4" s="6">
        <f t="shared" si="1"/>
        <v>2678.511898</v>
      </c>
      <c r="E4" s="3">
        <v>2999999.0</v>
      </c>
      <c r="F4" s="3">
        <f t="shared" si="2"/>
        <v>139.6972759</v>
      </c>
      <c r="G4" s="3">
        <v>75.0</v>
      </c>
    </row>
    <row r="5" ht="15.0" customHeight="1">
      <c r="A5" s="3" t="s">
        <v>16</v>
      </c>
      <c r="B5" s="3">
        <v>91853.0</v>
      </c>
      <c r="C5" s="3">
        <v>1.7864784025E8</v>
      </c>
      <c r="D5" s="6">
        <f t="shared" si="1"/>
        <v>1944.932014</v>
      </c>
      <c r="E5" s="3">
        <v>471350.0</v>
      </c>
      <c r="F5" s="3">
        <f t="shared" si="2"/>
        <v>5.13156892</v>
      </c>
      <c r="G5" s="3">
        <v>85.0</v>
      </c>
    </row>
    <row r="6" ht="15.0" customHeight="1">
      <c r="A6" s="3" t="s">
        <v>17</v>
      </c>
      <c r="B6" s="3">
        <v>19733.0</v>
      </c>
      <c r="C6" s="3">
        <v>9.717082063E7</v>
      </c>
      <c r="D6" s="6">
        <f t="shared" si="1"/>
        <v>4924.280172</v>
      </c>
      <c r="E6" s="3">
        <v>0.0</v>
      </c>
      <c r="F6" s="3">
        <f t="shared" si="2"/>
        <v>0</v>
      </c>
      <c r="G6" s="3">
        <v>81.0</v>
      </c>
    </row>
    <row r="7" ht="15.0" customHeight="1">
      <c r="A7" s="3" t="s">
        <v>18</v>
      </c>
      <c r="B7" s="3">
        <v>83325.0</v>
      </c>
      <c r="C7" s="3">
        <v>1.45104848E8</v>
      </c>
      <c r="D7" s="6">
        <f t="shared" si="1"/>
        <v>1741.432319</v>
      </c>
      <c r="E7" s="3">
        <v>0.0</v>
      </c>
      <c r="F7" s="3">
        <f t="shared" si="2"/>
        <v>0</v>
      </c>
      <c r="G7" s="3">
        <v>87.0</v>
      </c>
    </row>
    <row r="8" ht="15.0" customHeight="1">
      <c r="A8" s="3" t="s">
        <v>14</v>
      </c>
      <c r="B8" s="3">
        <v>136328.0</v>
      </c>
      <c r="C8" s="3">
        <v>2.4315379408E8</v>
      </c>
      <c r="D8" s="6">
        <f t="shared" si="1"/>
        <v>1783.593936</v>
      </c>
      <c r="E8" s="3">
        <v>1.52061166E7</v>
      </c>
      <c r="F8" s="3">
        <f t="shared" si="2"/>
        <v>111.540671</v>
      </c>
      <c r="G8" s="3">
        <v>62.0</v>
      </c>
    </row>
    <row r="9" ht="15.0" customHeight="1">
      <c r="A9" s="3" t="s">
        <v>20</v>
      </c>
      <c r="B9" s="3">
        <v>22614.0</v>
      </c>
      <c r="C9" s="3" t="s">
        <v>40</v>
      </c>
      <c r="D9" s="6" t="str">
        <f t="shared" si="1"/>
        <v>#VALUE!</v>
      </c>
      <c r="E9" s="3">
        <v>8610363.0</v>
      </c>
      <c r="F9" s="3">
        <f t="shared" si="2"/>
        <v>380.7536482</v>
      </c>
      <c r="G9" s="3">
        <v>92.0</v>
      </c>
    </row>
    <row r="13" ht="15.0" customHeight="1">
      <c r="A13" s="9" t="s">
        <v>3</v>
      </c>
      <c r="B13" s="9"/>
      <c r="C13" s="9" t="s">
        <v>42</v>
      </c>
    </row>
    <row r="14" ht="15.0" customHeight="1">
      <c r="A14" s="9" t="s">
        <v>5</v>
      </c>
      <c r="B14" s="11"/>
      <c r="C14" s="13" t="s">
        <v>44</v>
      </c>
      <c r="D14" s="14"/>
      <c r="E14" s="14"/>
      <c r="F14" s="14"/>
      <c r="G14" s="14"/>
      <c r="H14" s="14"/>
      <c r="I14" s="14"/>
      <c r="J14" s="15"/>
    </row>
    <row r="15" ht="15.0" customHeight="1">
      <c r="A15" s="9" t="s">
        <v>7</v>
      </c>
      <c r="B15" s="11"/>
      <c r="C15" s="13" t="s">
        <v>101</v>
      </c>
      <c r="D15" s="14"/>
      <c r="E15" s="14"/>
      <c r="F15" s="14"/>
      <c r="G15" s="14"/>
      <c r="H15" s="14"/>
      <c r="I15" s="14"/>
      <c r="J15" s="15"/>
    </row>
    <row r="16" ht="15.0" customHeight="1">
      <c r="A16" s="9">
        <v>2016.0</v>
      </c>
    </row>
    <row r="19" ht="15.0" customHeight="1">
      <c r="B19" s="16"/>
      <c r="C19" s="19" t="s">
        <v>120</v>
      </c>
    </row>
    <row r="21" ht="15.75" customHeight="1"/>
    <row r="22" ht="15.75" customHeight="1"/>
    <row r="23" ht="15.75" customHeight="1"/>
    <row r="24" ht="15.0" customHeight="1">
      <c r="C24" s="9" t="s">
        <v>124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13:I13"/>
    <mergeCell ref="C14:J14"/>
    <mergeCell ref="C15:J15"/>
  </mergeCells>
  <hyperlinks>
    <hyperlink r:id="rId2" ref="C19"/>
  </hyperlinks>
  <printOptions/>
  <pageMargins bottom="0.75" footer="0.0" header="0.0" left="0.7" right="0.7" top="0.75"/>
  <pageSetup orientation="landscape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5.0" ySplit="8.0" topLeftCell="F9" activePane="bottomRight" state="frozen"/>
      <selection activeCell="F1" sqref="F1" pane="topRight"/>
      <selection activeCell="A9" sqref="A9" pane="bottomLeft"/>
      <selection activeCell="F9" sqref="F9" pane="bottomRight"/>
    </sheetView>
  </sheetViews>
  <sheetFormatPr customHeight="1" defaultColWidth="14.43" defaultRowHeight="15.0"/>
  <cols>
    <col customWidth="1" min="1" max="4" width="7.43"/>
    <col customWidth="1" min="5" max="5" width="34.0"/>
    <col customWidth="1" min="6" max="6" width="14.43"/>
    <col customWidth="1" min="11" max="11" width="14.71"/>
    <col customWidth="1" min="17" max="17" width="14.29"/>
    <col customWidth="1" min="34" max="34" width="11.57"/>
    <col customWidth="1" min="35" max="35" width="2.86"/>
    <col customWidth="1" min="36" max="36" width="16.57"/>
    <col customWidth="1" min="38" max="45" width="11.57"/>
    <col customWidth="1" min="48" max="48" width="7.86"/>
  </cols>
  <sheetData>
    <row r="1" ht="15.0" customHeight="1">
      <c r="A1" s="71"/>
      <c r="B1" s="93"/>
      <c r="C1" s="93"/>
      <c r="D1" s="93"/>
      <c r="E1" s="71"/>
      <c r="F1" s="94" t="s">
        <v>249</v>
      </c>
      <c r="Q1" s="94" t="s">
        <v>250</v>
      </c>
      <c r="AD1" s="71" t="str">
        <f>AD8</f>
        <v>índice de desarrollo social</v>
      </c>
      <c r="AE1" s="94" t="s">
        <v>251</v>
      </c>
      <c r="AG1" s="71" t="str">
        <f>AG8</f>
        <v>Riesgo por eventos naturales</v>
      </c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</row>
    <row r="2" ht="15.0" customHeight="1">
      <c r="A2" s="71"/>
      <c r="B2" s="93"/>
      <c r="C2" s="93"/>
      <c r="D2" s="93"/>
      <c r="E2" s="71" t="s">
        <v>166</v>
      </c>
      <c r="F2" s="33">
        <v>0.4</v>
      </c>
      <c r="Q2" s="95">
        <v>0.4</v>
      </c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5"/>
      <c r="AD2" s="33">
        <v>0.1</v>
      </c>
      <c r="AE2" s="33">
        <v>0.1</v>
      </c>
      <c r="AG2" s="97">
        <v>0.0</v>
      </c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</row>
    <row r="3" ht="15.0" customHeight="1">
      <c r="A3" s="71"/>
      <c r="B3" s="93"/>
      <c r="C3" s="93"/>
      <c r="D3" s="93"/>
      <c r="E3" s="71" t="s">
        <v>169</v>
      </c>
      <c r="F3" s="98">
        <v>0.5</v>
      </c>
      <c r="G3" s="14"/>
      <c r="H3" s="14"/>
      <c r="I3" s="14"/>
      <c r="J3" s="15"/>
      <c r="K3" s="99">
        <v>0.5</v>
      </c>
      <c r="L3" s="14"/>
      <c r="M3" s="14"/>
      <c r="N3" s="14"/>
      <c r="O3" s="14"/>
      <c r="P3" s="15"/>
      <c r="Q3" s="100">
        <v>0.5</v>
      </c>
      <c r="R3" s="14"/>
      <c r="S3" s="14"/>
      <c r="T3" s="14"/>
      <c r="U3" s="14"/>
      <c r="V3" s="14"/>
      <c r="W3" s="15"/>
      <c r="X3" s="101">
        <v>0.3</v>
      </c>
      <c r="Y3" s="14"/>
      <c r="Z3" s="14"/>
      <c r="AA3" s="15"/>
      <c r="AB3" s="102">
        <v>0.2</v>
      </c>
      <c r="AC3" s="15"/>
      <c r="AD3" s="65">
        <v>1.0</v>
      </c>
      <c r="AE3" s="103">
        <v>1.0</v>
      </c>
      <c r="AF3" s="15"/>
      <c r="AG3" s="97">
        <v>1.0</v>
      </c>
      <c r="AH3" s="71"/>
      <c r="AI3" s="71"/>
      <c r="AJ3" s="71"/>
      <c r="AK3" s="71">
        <v>-0.0946054977234129</v>
      </c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</row>
    <row r="4" ht="15.0" customHeight="1">
      <c r="A4" s="71"/>
      <c r="B4" s="104">
        <v>10.0</v>
      </c>
      <c r="C4" s="93"/>
      <c r="D4" s="93"/>
      <c r="E4" s="71" t="s">
        <v>170</v>
      </c>
      <c r="F4" s="33">
        <v>0.2</v>
      </c>
      <c r="G4" s="33">
        <v>0.2</v>
      </c>
      <c r="H4" s="33">
        <v>0.2</v>
      </c>
      <c r="I4" s="33">
        <v>0.2</v>
      </c>
      <c r="J4" s="33">
        <v>0.2</v>
      </c>
      <c r="K4" s="36">
        <f t="shared" ref="K4:L4" si="1">1/5</f>
        <v>0.2</v>
      </c>
      <c r="L4" s="36">
        <f t="shared" si="1"/>
        <v>0.2</v>
      </c>
      <c r="M4" s="36">
        <v>0.0</v>
      </c>
      <c r="N4" s="36">
        <f t="shared" ref="N4:P4" si="2">1/5</f>
        <v>0.2</v>
      </c>
      <c r="O4" s="36">
        <f t="shared" si="2"/>
        <v>0.2</v>
      </c>
      <c r="P4" s="36">
        <f t="shared" si="2"/>
        <v>0.2</v>
      </c>
      <c r="Q4" s="36">
        <f t="shared" ref="Q4:W4" si="3">1/7</f>
        <v>0.1428571429</v>
      </c>
      <c r="R4" s="36">
        <f t="shared" si="3"/>
        <v>0.1428571429</v>
      </c>
      <c r="S4" s="36">
        <f t="shared" si="3"/>
        <v>0.1428571429</v>
      </c>
      <c r="T4" s="36">
        <f t="shared" si="3"/>
        <v>0.1428571429</v>
      </c>
      <c r="U4" s="36">
        <f t="shared" si="3"/>
        <v>0.1428571429</v>
      </c>
      <c r="V4" s="36">
        <f t="shared" si="3"/>
        <v>0.1428571429</v>
      </c>
      <c r="W4" s="36">
        <f t="shared" si="3"/>
        <v>0.1428571429</v>
      </c>
      <c r="X4" s="33">
        <v>0.25</v>
      </c>
      <c r="Y4" s="33">
        <v>0.25</v>
      </c>
      <c r="Z4" s="33">
        <v>0.25</v>
      </c>
      <c r="AA4" s="33">
        <v>0.25</v>
      </c>
      <c r="AB4" s="33">
        <v>0.5</v>
      </c>
      <c r="AC4" s="33">
        <v>0.5</v>
      </c>
      <c r="AD4" s="33">
        <v>1.0</v>
      </c>
      <c r="AE4" s="33">
        <v>0.5</v>
      </c>
      <c r="AF4" s="33">
        <v>0.5</v>
      </c>
      <c r="AG4" s="97">
        <v>1.0</v>
      </c>
      <c r="AH4" s="71"/>
      <c r="AI4" s="71"/>
      <c r="AJ4" s="71"/>
      <c r="AK4" s="71">
        <v>4.73027488617064</v>
      </c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</row>
    <row r="5" ht="15.0" customHeight="1">
      <c r="A5" s="71"/>
      <c r="B5" s="93"/>
      <c r="C5" s="93"/>
      <c r="D5" s="93"/>
      <c r="E5" s="71" t="s">
        <v>252</v>
      </c>
      <c r="F5" s="36">
        <f t="shared" ref="F5:J5" si="4">F4*$F$3*$F$2</f>
        <v>0.04</v>
      </c>
      <c r="G5" s="36">
        <f t="shared" si="4"/>
        <v>0.04</v>
      </c>
      <c r="H5" s="36">
        <f t="shared" si="4"/>
        <v>0.04</v>
      </c>
      <c r="I5" s="36">
        <f t="shared" si="4"/>
        <v>0.04</v>
      </c>
      <c r="J5" s="36">
        <f t="shared" si="4"/>
        <v>0.04</v>
      </c>
      <c r="K5" s="36">
        <f t="shared" ref="K5:P5" si="5">K4*$K$3*$F$2</f>
        <v>0.04</v>
      </c>
      <c r="L5" s="36">
        <f t="shared" si="5"/>
        <v>0.04</v>
      </c>
      <c r="M5" s="36">
        <f t="shared" si="5"/>
        <v>0</v>
      </c>
      <c r="N5" s="36">
        <f t="shared" si="5"/>
        <v>0.04</v>
      </c>
      <c r="O5" s="36">
        <f t="shared" si="5"/>
        <v>0.04</v>
      </c>
      <c r="P5" s="36">
        <f t="shared" si="5"/>
        <v>0.04</v>
      </c>
      <c r="Q5" s="36">
        <f t="shared" ref="Q5:W5" si="6">Q4*$Q$3*$Q$2</f>
        <v>0.02857142857</v>
      </c>
      <c r="R5" s="36">
        <f t="shared" si="6"/>
        <v>0.02857142857</v>
      </c>
      <c r="S5" s="36">
        <f t="shared" si="6"/>
        <v>0.02857142857</v>
      </c>
      <c r="T5" s="36">
        <f t="shared" si="6"/>
        <v>0.02857142857</v>
      </c>
      <c r="U5" s="36">
        <f t="shared" si="6"/>
        <v>0.02857142857</v>
      </c>
      <c r="V5" s="36">
        <f t="shared" si="6"/>
        <v>0.02857142857</v>
      </c>
      <c r="W5" s="36">
        <f t="shared" si="6"/>
        <v>0.02857142857</v>
      </c>
      <c r="X5" s="36">
        <f t="shared" ref="X5:AA5" si="7">X4*$X$3*$Q$2</f>
        <v>0.03</v>
      </c>
      <c r="Y5" s="36">
        <f t="shared" si="7"/>
        <v>0.03</v>
      </c>
      <c r="Z5" s="36">
        <f t="shared" si="7"/>
        <v>0.03</v>
      </c>
      <c r="AA5" s="36">
        <f t="shared" si="7"/>
        <v>0.03</v>
      </c>
      <c r="AB5" s="36">
        <f t="shared" ref="AB5:AC5" si="8">AB4*$AB$3*$Q$2</f>
        <v>0.04</v>
      </c>
      <c r="AC5" s="36">
        <f t="shared" si="8"/>
        <v>0.04</v>
      </c>
      <c r="AD5" s="36">
        <f>AD4*$AD$3*$AD$2</f>
        <v>0.1</v>
      </c>
      <c r="AE5" s="36">
        <f t="shared" ref="AE5:AF5" si="9">AE4*$AE$3*$AE$2</f>
        <v>0.05</v>
      </c>
      <c r="AF5" s="36">
        <f t="shared" si="9"/>
        <v>0.05</v>
      </c>
      <c r="AG5" s="105">
        <f>AG4*$AG$3*$AG$2</f>
        <v>0</v>
      </c>
      <c r="AH5" s="71"/>
      <c r="AI5" s="71"/>
      <c r="AJ5" s="106">
        <f>SUM(F5:AH5)</f>
        <v>1</v>
      </c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 t="s">
        <v>253</v>
      </c>
      <c r="AZ5" s="71"/>
      <c r="BA5" s="71"/>
      <c r="BB5" s="71"/>
      <c r="BC5" s="71"/>
      <c r="BD5" s="71"/>
      <c r="BE5" s="71"/>
      <c r="BF5" s="71"/>
    </row>
    <row r="6" ht="15.0" customHeight="1">
      <c r="A6" s="2" t="s">
        <v>1</v>
      </c>
      <c r="B6" s="76" t="s">
        <v>9</v>
      </c>
      <c r="C6" s="76" t="s">
        <v>0</v>
      </c>
      <c r="D6" s="76" t="s">
        <v>21</v>
      </c>
      <c r="E6" s="10" t="s">
        <v>41</v>
      </c>
      <c r="F6" s="17" t="s">
        <v>119</v>
      </c>
      <c r="G6" s="21" t="s">
        <v>127</v>
      </c>
      <c r="H6" s="21" t="s">
        <v>130</v>
      </c>
      <c r="I6" s="23" t="s">
        <v>133</v>
      </c>
      <c r="J6" s="23" t="s">
        <v>136</v>
      </c>
      <c r="K6" s="23" t="s">
        <v>143</v>
      </c>
      <c r="L6" s="21" t="s">
        <v>146</v>
      </c>
      <c r="M6" s="21" t="s">
        <v>149</v>
      </c>
      <c r="N6" s="23" t="s">
        <v>153</v>
      </c>
      <c r="O6" s="23" t="s">
        <v>155</v>
      </c>
      <c r="P6" s="23" t="s">
        <v>157</v>
      </c>
      <c r="Q6" s="23" t="s">
        <v>160</v>
      </c>
      <c r="R6" s="23" t="s">
        <v>163</v>
      </c>
      <c r="S6" s="23" t="s">
        <v>172</v>
      </c>
      <c r="T6" s="31" t="s">
        <v>176</v>
      </c>
      <c r="U6" s="23" t="s">
        <v>179</v>
      </c>
      <c r="V6" s="23" t="s">
        <v>182</v>
      </c>
      <c r="W6" s="23" t="s">
        <v>185</v>
      </c>
      <c r="X6" s="23" t="s">
        <v>189</v>
      </c>
      <c r="Y6" s="23" t="s">
        <v>192</v>
      </c>
      <c r="Z6" s="23" t="s">
        <v>196</v>
      </c>
      <c r="AA6" s="42" t="s">
        <v>199</v>
      </c>
      <c r="AB6" s="23" t="s">
        <v>202</v>
      </c>
      <c r="AC6" s="23" t="s">
        <v>209</v>
      </c>
      <c r="AD6" s="23" t="s">
        <v>215</v>
      </c>
      <c r="AE6" s="23" t="s">
        <v>238</v>
      </c>
      <c r="AF6" s="23" t="s">
        <v>240</v>
      </c>
      <c r="AG6" s="23"/>
      <c r="AH6" s="72"/>
      <c r="AL6" s="71" t="s">
        <v>254</v>
      </c>
    </row>
    <row r="7" ht="15.0" customHeight="1">
      <c r="A7" s="4"/>
      <c r="B7" s="77"/>
      <c r="C7" s="77"/>
      <c r="D7" s="77"/>
      <c r="E7" s="10"/>
      <c r="F7" s="78" t="s">
        <v>121</v>
      </c>
      <c r="G7" s="78" t="s">
        <v>128</v>
      </c>
      <c r="H7" s="78" t="s">
        <v>131</v>
      </c>
      <c r="I7" s="78" t="s">
        <v>134</v>
      </c>
      <c r="J7" s="78" t="s">
        <v>137</v>
      </c>
      <c r="K7" s="79" t="s">
        <v>144</v>
      </c>
      <c r="L7" s="79" t="s">
        <v>144</v>
      </c>
      <c r="M7" s="79" t="s">
        <v>144</v>
      </c>
      <c r="N7" s="79" t="s">
        <v>144</v>
      </c>
      <c r="O7" s="79" t="s">
        <v>144</v>
      </c>
      <c r="P7" s="79" t="s">
        <v>144</v>
      </c>
      <c r="Q7" s="80" t="s">
        <v>161</v>
      </c>
      <c r="R7" s="80" t="s">
        <v>164</v>
      </c>
      <c r="S7" s="80" t="s">
        <v>173</v>
      </c>
      <c r="T7" s="80" t="s">
        <v>177</v>
      </c>
      <c r="U7" s="80" t="s">
        <v>180</v>
      </c>
      <c r="V7" s="80" t="s">
        <v>183</v>
      </c>
      <c r="W7" s="80" t="s">
        <v>186</v>
      </c>
      <c r="X7" s="80" t="s">
        <v>190</v>
      </c>
      <c r="Y7" s="80" t="s">
        <v>193</v>
      </c>
      <c r="Z7" s="81" t="s">
        <v>197</v>
      </c>
      <c r="AA7" s="82" t="s">
        <v>200</v>
      </c>
      <c r="AB7" s="80" t="s">
        <v>203</v>
      </c>
      <c r="AC7" s="83" t="s">
        <v>210</v>
      </c>
      <c r="AD7" s="57"/>
      <c r="AE7" s="31" t="s">
        <v>144</v>
      </c>
      <c r="AF7" s="31" t="s">
        <v>241</v>
      </c>
      <c r="AG7" s="31"/>
      <c r="AH7" s="72"/>
      <c r="AL7" s="71" t="s">
        <v>255</v>
      </c>
      <c r="AM7" s="71" t="s">
        <v>256</v>
      </c>
      <c r="AN7" s="71" t="s">
        <v>249</v>
      </c>
      <c r="AO7" s="107"/>
      <c r="AP7" s="107"/>
      <c r="AQ7" s="107"/>
      <c r="AR7" s="108" t="str">
        <f>Q1</f>
        <v>manejo</v>
      </c>
      <c r="AS7" s="65" t="str">
        <f t="shared" ref="AS7:AT7" si="10">AD1</f>
        <v>índice de desarrollo social</v>
      </c>
      <c r="AT7" s="109" t="str">
        <f t="shared" si="10"/>
        <v>educación</v>
      </c>
      <c r="AU7" s="110" t="str">
        <f>AG1</f>
        <v>Riesgo por eventos naturales</v>
      </c>
    </row>
    <row r="8" ht="49.5" customHeight="1">
      <c r="A8" s="2" t="s">
        <v>1</v>
      </c>
      <c r="B8" s="76" t="s">
        <v>9</v>
      </c>
      <c r="C8" s="76" t="s">
        <v>0</v>
      </c>
      <c r="D8" s="76" t="s">
        <v>21</v>
      </c>
      <c r="E8" s="10" t="s">
        <v>41</v>
      </c>
      <c r="F8" s="84" t="s">
        <v>122</v>
      </c>
      <c r="G8" s="84" t="s">
        <v>129</v>
      </c>
      <c r="H8" s="84" t="s">
        <v>132</v>
      </c>
      <c r="I8" s="84" t="s">
        <v>135</v>
      </c>
      <c r="J8" s="84" t="s">
        <v>138</v>
      </c>
      <c r="K8" s="84" t="s">
        <v>145</v>
      </c>
      <c r="L8" s="84" t="s">
        <v>147</v>
      </c>
      <c r="M8" s="85" t="s">
        <v>150</v>
      </c>
      <c r="N8" s="84" t="s">
        <v>154</v>
      </c>
      <c r="O8" s="84" t="s">
        <v>156</v>
      </c>
      <c r="P8" s="84" t="s">
        <v>257</v>
      </c>
      <c r="Q8" s="84" t="s">
        <v>162</v>
      </c>
      <c r="R8" s="84" t="s">
        <v>165</v>
      </c>
      <c r="S8" s="84" t="s">
        <v>174</v>
      </c>
      <c r="T8" s="84" t="s">
        <v>258</v>
      </c>
      <c r="U8" s="84" t="s">
        <v>181</v>
      </c>
      <c r="V8" s="84" t="s">
        <v>184</v>
      </c>
      <c r="W8" s="84" t="s">
        <v>187</v>
      </c>
      <c r="X8" s="84" t="s">
        <v>191</v>
      </c>
      <c r="Y8" s="84" t="s">
        <v>194</v>
      </c>
      <c r="Z8" s="84" t="s">
        <v>198</v>
      </c>
      <c r="AA8" s="86" t="s">
        <v>201</v>
      </c>
      <c r="AB8" s="37" t="s">
        <v>204</v>
      </c>
      <c r="AC8" s="87" t="s">
        <v>211</v>
      </c>
      <c r="AD8" s="88" t="s">
        <v>216</v>
      </c>
      <c r="AE8" s="89" t="s">
        <v>239</v>
      </c>
      <c r="AF8" s="89" t="s">
        <v>242</v>
      </c>
      <c r="AG8" s="18" t="s">
        <v>243</v>
      </c>
      <c r="AH8" s="89" t="s">
        <v>248</v>
      </c>
      <c r="AJ8" s="111" t="s">
        <v>259</v>
      </c>
      <c r="AL8" s="112">
        <v>0.5</v>
      </c>
      <c r="AM8" s="113">
        <v>0.5</v>
      </c>
      <c r="AN8" s="114"/>
      <c r="AO8" s="110">
        <v>0.5</v>
      </c>
      <c r="AP8" s="115">
        <v>0.3</v>
      </c>
      <c r="AQ8" s="116">
        <v>0.2</v>
      </c>
      <c r="AR8" s="107"/>
      <c r="AS8" s="65">
        <v>1.0</v>
      </c>
      <c r="AT8" s="109">
        <v>1.0</v>
      </c>
      <c r="AU8" s="110">
        <v>1.0</v>
      </c>
      <c r="AV8" s="117"/>
      <c r="AW8" s="114" t="str">
        <f>AN7</f>
        <v>Saneamiento</v>
      </c>
      <c r="AX8" s="108" t="str">
        <f t="shared" ref="AX8:BA8" si="11">AR7</f>
        <v>manejo</v>
      </c>
      <c r="AY8" s="65" t="str">
        <f t="shared" si="11"/>
        <v>índice de desarrollo social</v>
      </c>
      <c r="AZ8" s="109" t="str">
        <f t="shared" si="11"/>
        <v>educación</v>
      </c>
      <c r="BA8" s="110" t="str">
        <f t="shared" si="11"/>
        <v>Riesgo por eventos naturales</v>
      </c>
      <c r="BB8" s="117"/>
      <c r="BC8" s="117"/>
      <c r="BD8" s="117"/>
    </row>
    <row r="9" ht="15.0" customHeight="1">
      <c r="A9" s="5">
        <v>155.0</v>
      </c>
      <c r="B9" s="90" t="s">
        <v>10</v>
      </c>
      <c r="C9" s="90" t="s">
        <v>15</v>
      </c>
      <c r="D9" s="90" t="s">
        <v>15</v>
      </c>
      <c r="E9" s="91" t="s">
        <v>43</v>
      </c>
      <c r="F9" s="20" t="s">
        <v>123</v>
      </c>
      <c r="G9" s="20" t="s">
        <v>125</v>
      </c>
      <c r="H9" s="20" t="s">
        <v>123</v>
      </c>
      <c r="I9" s="20" t="s">
        <v>123</v>
      </c>
      <c r="J9" s="20" t="s">
        <v>139</v>
      </c>
      <c r="K9" s="26">
        <v>54.0</v>
      </c>
      <c r="L9" s="20" t="s">
        <v>126</v>
      </c>
      <c r="M9" s="20" t="s">
        <v>151</v>
      </c>
      <c r="N9" s="20">
        <v>0.7</v>
      </c>
      <c r="O9" s="20">
        <v>0.0</v>
      </c>
      <c r="P9" s="20">
        <v>2777.0</v>
      </c>
      <c r="Q9" s="20" t="s">
        <v>123</v>
      </c>
      <c r="R9" s="20" t="s">
        <v>123</v>
      </c>
      <c r="S9" s="25" t="s">
        <v>126</v>
      </c>
      <c r="T9" s="18">
        <v>252.86</v>
      </c>
      <c r="U9" s="28" t="s">
        <v>123</v>
      </c>
      <c r="V9" s="25" t="s">
        <v>126</v>
      </c>
      <c r="W9" s="20" t="s">
        <v>125</v>
      </c>
      <c r="X9" s="20" t="s">
        <v>123</v>
      </c>
      <c r="Y9" s="20" t="s">
        <v>125</v>
      </c>
      <c r="Z9" s="25" t="s">
        <v>123</v>
      </c>
      <c r="AA9" s="20" t="s">
        <v>123</v>
      </c>
      <c r="AB9" s="49">
        <v>0.0</v>
      </c>
      <c r="AC9" s="53" t="s">
        <v>212</v>
      </c>
      <c r="AD9" s="60">
        <v>58.14</v>
      </c>
      <c r="AE9" s="64" t="s">
        <v>125</v>
      </c>
      <c r="AF9" s="20" t="s">
        <v>123</v>
      </c>
      <c r="AG9" s="70" t="s">
        <v>244</v>
      </c>
      <c r="AH9" s="74">
        <v>4.0</v>
      </c>
      <c r="AJ9" s="118" t="str">
        <f>SUMPRODUCT($F$5:$AG$5,'resp Tr Riesgo'!F7:AG7)</f>
        <v>#NAME?</v>
      </c>
      <c r="AL9" s="118" t="str">
        <f>SUMPRODUCT($F$4:$J$4,'resp Tr Riesgo'!F7:J7)</f>
        <v>#NAME?</v>
      </c>
      <c r="AM9" s="118" t="str">
        <f>SUMPRODUCT($K$4:$P$4,'resp Tr Riesgo'!K7:P7)</f>
        <v>#NAME?</v>
      </c>
      <c r="AN9" s="118" t="str">
        <f t="shared" ref="AN9:AN82" si="13">(AL9*AL$8+AM9*AM$8)</f>
        <v>#NAME?</v>
      </c>
      <c r="AO9" s="118" t="str">
        <f>SUMPRODUCT($Q$4:$W$4,'resp Tr Riesgo'!Q7:W7)</f>
        <v>#NAME?</v>
      </c>
      <c r="AP9" s="118">
        <f>SUMPRODUCT($X$4:$AA$4,'resp Tr Riesgo'!X7:AA7)</f>
        <v>0.75</v>
      </c>
      <c r="AQ9" s="118" t="str">
        <f>SUMPRODUCT($AB$4:$AC$4,'resp Tr Riesgo'!AB7:AC7)</f>
        <v>#NAME?</v>
      </c>
      <c r="AR9" s="118" t="str">
        <f t="shared" ref="AR9:AR82" si="14">(AO9*AO$8+AP9*AP$8+AQ9*AQ$8)</f>
        <v>#NAME?</v>
      </c>
      <c r="AS9" s="119" t="str">
        <f>SUMPRODUCT($AD$4,'resp Tr Riesgo'!AD7)</f>
        <v>#NAME?</v>
      </c>
      <c r="AT9" s="118">
        <f>SUMPRODUCT($AE$4:$AF$4,'resp Tr Riesgo'!AE7:AF7)</f>
        <v>1</v>
      </c>
      <c r="AU9" s="118" t="str">
        <f>SUMPRODUCT($AG$4,'resp Tr Riesgo'!AG7)</f>
        <v>#NAME?</v>
      </c>
      <c r="AW9" s="36" t="str">
        <f t="shared" ref="AW9:AW82" si="15">AN9</f>
        <v>#NAME?</v>
      </c>
      <c r="AX9" s="36" t="str">
        <f t="shared" ref="AX9:BA9" si="12">AR9</f>
        <v>#NAME?</v>
      </c>
      <c r="AY9" s="120" t="str">
        <f t="shared" si="12"/>
        <v>#NAME?</v>
      </c>
      <c r="AZ9" s="120">
        <f t="shared" si="12"/>
        <v>1</v>
      </c>
      <c r="BA9" s="120" t="str">
        <f t="shared" si="12"/>
        <v>#NAME?</v>
      </c>
    </row>
    <row r="10" ht="15.0" customHeight="1">
      <c r="A10" s="5">
        <v>162.0</v>
      </c>
      <c r="B10" s="90" t="s">
        <v>10</v>
      </c>
      <c r="C10" s="90" t="s">
        <v>15</v>
      </c>
      <c r="D10" s="90" t="s">
        <v>15</v>
      </c>
      <c r="E10" s="91" t="s">
        <v>45</v>
      </c>
      <c r="F10" s="20" t="s">
        <v>125</v>
      </c>
      <c r="G10" s="20" t="s">
        <v>125</v>
      </c>
      <c r="H10" s="20" t="s">
        <v>123</v>
      </c>
      <c r="I10" s="20" t="s">
        <v>123</v>
      </c>
      <c r="J10" s="20" t="s">
        <v>139</v>
      </c>
      <c r="K10" s="20">
        <v>54.0</v>
      </c>
      <c r="L10" s="20" t="s">
        <v>126</v>
      </c>
      <c r="M10" s="20"/>
      <c r="N10" s="20">
        <v>0.7</v>
      </c>
      <c r="O10" s="20">
        <v>0.0</v>
      </c>
      <c r="P10" s="20">
        <v>2777.0</v>
      </c>
      <c r="Q10" s="20" t="s">
        <v>123</v>
      </c>
      <c r="R10" s="20" t="s">
        <v>123</v>
      </c>
      <c r="S10" s="25" t="s">
        <v>126</v>
      </c>
      <c r="T10" s="18">
        <v>200.0</v>
      </c>
      <c r="U10" s="28" t="s">
        <v>123</v>
      </c>
      <c r="V10" s="25" t="s">
        <v>126</v>
      </c>
      <c r="W10" s="20" t="s">
        <v>123</v>
      </c>
      <c r="X10" s="20" t="s">
        <v>126</v>
      </c>
      <c r="Y10" s="20" t="s">
        <v>123</v>
      </c>
      <c r="Z10" s="25" t="s">
        <v>123</v>
      </c>
      <c r="AA10" s="20" t="s">
        <v>123</v>
      </c>
      <c r="AB10" s="24" t="s">
        <v>205</v>
      </c>
      <c r="AC10" s="53" t="s">
        <v>212</v>
      </c>
      <c r="AD10" s="60">
        <v>58.14</v>
      </c>
      <c r="AE10" s="64" t="s">
        <v>125</v>
      </c>
      <c r="AF10" s="20" t="s">
        <v>123</v>
      </c>
      <c r="AG10" s="70" t="s">
        <v>244</v>
      </c>
      <c r="AH10" s="74">
        <v>4.0</v>
      </c>
      <c r="AJ10" s="118" t="str">
        <f>SUMPRODUCT($F$5:$AG$5,'resp Tr Riesgo'!F8:AG8)</f>
        <v>#NAME?</v>
      </c>
      <c r="AL10" s="118" t="str">
        <f>SUMPRODUCT($F$4:$J$4,'resp Tr Riesgo'!F8:J8)</f>
        <v>#NAME?</v>
      </c>
      <c r="AM10" s="118" t="str">
        <f>SUMPRODUCT($K$4:$P$4,'resp Tr Riesgo'!K8:P8)</f>
        <v>#NAME?</v>
      </c>
      <c r="AN10" s="118" t="str">
        <f t="shared" si="13"/>
        <v>#NAME?</v>
      </c>
      <c r="AO10" s="118" t="str">
        <f>SUMPRODUCT($Q$4:$W$4,'resp Tr Riesgo'!Q8:W8)</f>
        <v>#NAME?</v>
      </c>
      <c r="AP10" s="118">
        <f>SUMPRODUCT($X$4:$AA$4,'resp Tr Riesgo'!X8:AA8)</f>
        <v>1</v>
      </c>
      <c r="AQ10" s="118" t="str">
        <f>SUMPRODUCT($AB$4:$AC$4,'resp Tr Riesgo'!AB8:AC8)</f>
        <v>#NAME?</v>
      </c>
      <c r="AR10" s="118" t="str">
        <f t="shared" si="14"/>
        <v>#NAME?</v>
      </c>
      <c r="AS10" s="119" t="str">
        <f>SUMPRODUCT($AD$4,'resp Tr Riesgo'!AD8)</f>
        <v>#NAME?</v>
      </c>
      <c r="AT10" s="118">
        <f>SUMPRODUCT($AE$4:$AF$4,'resp Tr Riesgo'!AE8:AF8)</f>
        <v>1</v>
      </c>
      <c r="AU10" s="118" t="str">
        <f>SUMPRODUCT($AG$4,'resp Tr Riesgo'!AG8)</f>
        <v>#NAME?</v>
      </c>
      <c r="AW10" s="36" t="str">
        <f t="shared" si="15"/>
        <v>#NAME?</v>
      </c>
      <c r="AX10" s="36" t="str">
        <f t="shared" ref="AX10:BA10" si="16">AR10</f>
        <v>#NAME?</v>
      </c>
      <c r="AY10" s="120" t="str">
        <f t="shared" si="16"/>
        <v>#NAME?</v>
      </c>
      <c r="AZ10" s="120">
        <f t="shared" si="16"/>
        <v>1</v>
      </c>
      <c r="BA10" s="120" t="str">
        <f t="shared" si="16"/>
        <v>#NAME?</v>
      </c>
    </row>
    <row r="11" ht="15.0" customHeight="1">
      <c r="A11" s="5">
        <v>165.0</v>
      </c>
      <c r="B11" s="90" t="s">
        <v>10</v>
      </c>
      <c r="C11" s="90" t="s">
        <v>15</v>
      </c>
      <c r="D11" s="90" t="s">
        <v>22</v>
      </c>
      <c r="E11" s="96" t="s">
        <v>46</v>
      </c>
      <c r="F11" s="20" t="s">
        <v>125</v>
      </c>
      <c r="G11" s="20" t="s">
        <v>125</v>
      </c>
      <c r="H11" s="20" t="s">
        <v>125</v>
      </c>
      <c r="I11" s="20" t="s">
        <v>123</v>
      </c>
      <c r="J11" s="20" t="s">
        <v>139</v>
      </c>
      <c r="K11" s="20">
        <v>54.0</v>
      </c>
      <c r="L11" s="20" t="s">
        <v>126</v>
      </c>
      <c r="M11" s="20"/>
      <c r="N11" s="20">
        <v>0.7</v>
      </c>
      <c r="O11" s="20">
        <v>0.0</v>
      </c>
      <c r="P11" s="20">
        <v>2777.0</v>
      </c>
      <c r="Q11" s="20" t="s">
        <v>125</v>
      </c>
      <c r="R11" s="20" t="s">
        <v>125</v>
      </c>
      <c r="S11" s="25" t="s">
        <v>126</v>
      </c>
      <c r="T11" s="18">
        <v>160.0</v>
      </c>
      <c r="U11" s="28" t="s">
        <v>123</v>
      </c>
      <c r="V11" s="25" t="s">
        <v>126</v>
      </c>
      <c r="W11" s="20" t="s">
        <v>125</v>
      </c>
      <c r="X11" s="20" t="s">
        <v>123</v>
      </c>
      <c r="Y11" s="20" t="s">
        <v>125</v>
      </c>
      <c r="Z11" s="25" t="s">
        <v>123</v>
      </c>
      <c r="AA11" s="20" t="s">
        <v>123</v>
      </c>
      <c r="AB11" s="49">
        <v>0.0</v>
      </c>
      <c r="AC11" s="53" t="s">
        <v>212</v>
      </c>
      <c r="AD11" s="60">
        <v>56.66</v>
      </c>
      <c r="AE11" s="64" t="s">
        <v>125</v>
      </c>
      <c r="AF11" s="20" t="s">
        <v>123</v>
      </c>
      <c r="AG11" s="70" t="s">
        <v>244</v>
      </c>
      <c r="AH11" s="74">
        <v>4.0</v>
      </c>
      <c r="AJ11" s="118" t="str">
        <f>SUMPRODUCT($F$5:$AG$5,'resp Tr Riesgo'!F9:AG9)</f>
        <v>#NAME?</v>
      </c>
      <c r="AL11" s="118" t="str">
        <f>SUMPRODUCT($F$4:$J$4,'resp Tr Riesgo'!F9:J9)</f>
        <v>#NAME?</v>
      </c>
      <c r="AM11" s="118" t="str">
        <f>SUMPRODUCT($K$4:$P$4,'resp Tr Riesgo'!K9:P9)</f>
        <v>#NAME?</v>
      </c>
      <c r="AN11" s="118" t="str">
        <f t="shared" si="13"/>
        <v>#NAME?</v>
      </c>
      <c r="AO11" s="118" t="str">
        <f>SUMPRODUCT($Q$4:$W$4,'resp Tr Riesgo'!Q9:W9)</f>
        <v>#NAME?</v>
      </c>
      <c r="AP11" s="118">
        <f>SUMPRODUCT($X$4:$AA$4,'resp Tr Riesgo'!X9:AA9)</f>
        <v>0.75</v>
      </c>
      <c r="AQ11" s="118" t="str">
        <f>SUMPRODUCT($AB$4:$AC$4,'resp Tr Riesgo'!AB9:AC9)</f>
        <v>#NAME?</v>
      </c>
      <c r="AR11" s="118" t="str">
        <f t="shared" si="14"/>
        <v>#NAME?</v>
      </c>
      <c r="AS11" s="119" t="str">
        <f>SUMPRODUCT($AD$4,'resp Tr Riesgo'!AD9)</f>
        <v>#NAME?</v>
      </c>
      <c r="AT11" s="118">
        <f>SUMPRODUCT($AE$4:$AF$4,'resp Tr Riesgo'!AE9:AF9)</f>
        <v>1</v>
      </c>
      <c r="AU11" s="118" t="str">
        <f>SUMPRODUCT($AG$4,'resp Tr Riesgo'!AG9)</f>
        <v>#NAME?</v>
      </c>
      <c r="AW11" s="36" t="str">
        <f t="shared" si="15"/>
        <v>#NAME?</v>
      </c>
      <c r="AX11" s="36" t="str">
        <f t="shared" ref="AX11:BA11" si="17">AR11</f>
        <v>#NAME?</v>
      </c>
      <c r="AY11" s="120" t="str">
        <f t="shared" si="17"/>
        <v>#NAME?</v>
      </c>
      <c r="AZ11" s="120">
        <f t="shared" si="17"/>
        <v>1</v>
      </c>
      <c r="BA11" s="120" t="str">
        <f t="shared" si="17"/>
        <v>#NAME?</v>
      </c>
    </row>
    <row r="12" ht="15.0" customHeight="1">
      <c r="A12" s="5">
        <v>166.0</v>
      </c>
      <c r="B12" s="90" t="s">
        <v>10</v>
      </c>
      <c r="C12" s="90" t="s">
        <v>15</v>
      </c>
      <c r="D12" s="90" t="s">
        <v>22</v>
      </c>
      <c r="E12" s="96" t="s">
        <v>47</v>
      </c>
      <c r="F12" s="20" t="s">
        <v>125</v>
      </c>
      <c r="G12" s="20" t="s">
        <v>125</v>
      </c>
      <c r="H12" s="20" t="s">
        <v>123</v>
      </c>
      <c r="I12" s="20" t="s">
        <v>123</v>
      </c>
      <c r="J12" s="20" t="s">
        <v>139</v>
      </c>
      <c r="K12" s="20">
        <v>54.0</v>
      </c>
      <c r="L12" s="20" t="s">
        <v>126</v>
      </c>
      <c r="M12" s="20"/>
      <c r="N12" s="20">
        <v>0.7</v>
      </c>
      <c r="O12" s="20">
        <v>0.0</v>
      </c>
      <c r="P12" s="20">
        <v>2777.0</v>
      </c>
      <c r="Q12" s="20" t="s">
        <v>123</v>
      </c>
      <c r="R12" s="20" t="s">
        <v>125</v>
      </c>
      <c r="S12" s="25" t="s">
        <v>126</v>
      </c>
      <c r="T12" s="18">
        <v>180.0</v>
      </c>
      <c r="U12" s="28" t="s">
        <v>123</v>
      </c>
      <c r="V12" s="25" t="s">
        <v>126</v>
      </c>
      <c r="W12" s="20" t="s">
        <v>123</v>
      </c>
      <c r="X12" s="20" t="s">
        <v>126</v>
      </c>
      <c r="Y12" s="20" t="s">
        <v>123</v>
      </c>
      <c r="Z12" s="25" t="s">
        <v>123</v>
      </c>
      <c r="AA12" s="20" t="s">
        <v>123</v>
      </c>
      <c r="AB12" s="31" t="s">
        <v>206</v>
      </c>
      <c r="AC12" s="53" t="s">
        <v>212</v>
      </c>
      <c r="AD12" s="60">
        <v>56.66</v>
      </c>
      <c r="AE12" s="64" t="s">
        <v>125</v>
      </c>
      <c r="AF12" s="20" t="s">
        <v>123</v>
      </c>
      <c r="AG12" s="70" t="s">
        <v>244</v>
      </c>
      <c r="AH12" s="74">
        <v>4.0</v>
      </c>
      <c r="AJ12" s="118" t="str">
        <f>SUMPRODUCT($F$5:$AG$5,'resp Tr Riesgo'!F10:AG10)</f>
        <v>#NAME?</v>
      </c>
      <c r="AL12" s="118" t="str">
        <f>SUMPRODUCT($F$4:$J$4,'resp Tr Riesgo'!F10:J10)</f>
        <v>#NAME?</v>
      </c>
      <c r="AM12" s="118" t="str">
        <f>SUMPRODUCT($K$4:$P$4,'resp Tr Riesgo'!K10:P10)</f>
        <v>#NAME?</v>
      </c>
      <c r="AN12" s="118" t="str">
        <f t="shared" si="13"/>
        <v>#NAME?</v>
      </c>
      <c r="AO12" s="118" t="str">
        <f>SUMPRODUCT($Q$4:$W$4,'resp Tr Riesgo'!Q10:W10)</f>
        <v>#NAME?</v>
      </c>
      <c r="AP12" s="118">
        <f>SUMPRODUCT($X$4:$AA$4,'resp Tr Riesgo'!X10:AA10)</f>
        <v>1</v>
      </c>
      <c r="AQ12" s="118" t="str">
        <f>SUMPRODUCT($AB$4:$AC$4,'resp Tr Riesgo'!AB10:AC10)</f>
        <v>#NAME?</v>
      </c>
      <c r="AR12" s="118" t="str">
        <f t="shared" si="14"/>
        <v>#NAME?</v>
      </c>
      <c r="AS12" s="119" t="str">
        <f>SUMPRODUCT($AD$4,'resp Tr Riesgo'!AD10)</f>
        <v>#NAME?</v>
      </c>
      <c r="AT12" s="118">
        <f>SUMPRODUCT($AE$4:$AF$4,'resp Tr Riesgo'!AE10:AF10)</f>
        <v>1</v>
      </c>
      <c r="AU12" s="118" t="str">
        <f>SUMPRODUCT($AG$4,'resp Tr Riesgo'!AG10)</f>
        <v>#NAME?</v>
      </c>
      <c r="AW12" s="36" t="str">
        <f t="shared" si="15"/>
        <v>#NAME?</v>
      </c>
      <c r="AX12" s="36" t="str">
        <f t="shared" ref="AX12:BA12" si="18">AR12</f>
        <v>#NAME?</v>
      </c>
      <c r="AY12" s="120" t="str">
        <f t="shared" si="18"/>
        <v>#NAME?</v>
      </c>
      <c r="AZ12" s="120">
        <f t="shared" si="18"/>
        <v>1</v>
      </c>
      <c r="BA12" s="120" t="str">
        <f t="shared" si="18"/>
        <v>#NAME?</v>
      </c>
    </row>
    <row r="13" ht="15.0" customHeight="1">
      <c r="A13" s="5">
        <v>168.0</v>
      </c>
      <c r="B13" s="90" t="s">
        <v>10</v>
      </c>
      <c r="C13" s="90" t="s">
        <v>15</v>
      </c>
      <c r="D13" s="90" t="s">
        <v>22</v>
      </c>
      <c r="E13" s="91" t="s">
        <v>48</v>
      </c>
      <c r="F13" s="20" t="s">
        <v>125</v>
      </c>
      <c r="G13" s="20" t="s">
        <v>125</v>
      </c>
      <c r="H13" s="20" t="s">
        <v>123</v>
      </c>
      <c r="I13" s="20" t="s">
        <v>123</v>
      </c>
      <c r="J13" s="20" t="s">
        <v>139</v>
      </c>
      <c r="K13" s="20">
        <v>54.0</v>
      </c>
      <c r="L13" s="20" t="s">
        <v>126</v>
      </c>
      <c r="M13" s="20"/>
      <c r="N13" s="20">
        <v>0.7</v>
      </c>
      <c r="O13" s="20">
        <v>0.0</v>
      </c>
      <c r="P13" s="20">
        <v>2777.0</v>
      </c>
      <c r="Q13" s="20" t="s">
        <v>123</v>
      </c>
      <c r="R13" s="20" t="s">
        <v>123</v>
      </c>
      <c r="S13" s="25" t="s">
        <v>126</v>
      </c>
      <c r="T13" s="18">
        <v>110.0</v>
      </c>
      <c r="U13" s="28" t="s">
        <v>123</v>
      </c>
      <c r="V13" s="25" t="s">
        <v>126</v>
      </c>
      <c r="W13" s="20" t="s">
        <v>123</v>
      </c>
      <c r="X13" s="20" t="s">
        <v>123</v>
      </c>
      <c r="Y13" s="20" t="s">
        <v>125</v>
      </c>
      <c r="Z13" s="25" t="s">
        <v>123</v>
      </c>
      <c r="AA13" s="20" t="s">
        <v>123</v>
      </c>
      <c r="AB13" s="31" t="s">
        <v>206</v>
      </c>
      <c r="AC13" s="53" t="s">
        <v>212</v>
      </c>
      <c r="AD13" s="60">
        <v>56.66</v>
      </c>
      <c r="AE13" s="64" t="s">
        <v>125</v>
      </c>
      <c r="AF13" s="20" t="s">
        <v>123</v>
      </c>
      <c r="AG13" s="70" t="s">
        <v>244</v>
      </c>
      <c r="AH13" s="74">
        <v>4.0</v>
      </c>
      <c r="AJ13" s="118" t="str">
        <f>SUMPRODUCT($F$5:$AG$5,'resp Tr Riesgo'!F11:AG11)</f>
        <v>#NAME?</v>
      </c>
      <c r="AL13" s="118" t="str">
        <f>SUMPRODUCT($F$4:$J$4,'resp Tr Riesgo'!F11:J11)</f>
        <v>#NAME?</v>
      </c>
      <c r="AM13" s="118" t="str">
        <f>SUMPRODUCT($K$4:$P$4,'resp Tr Riesgo'!K11:P11)</f>
        <v>#NAME?</v>
      </c>
      <c r="AN13" s="118" t="str">
        <f t="shared" si="13"/>
        <v>#NAME?</v>
      </c>
      <c r="AO13" s="118" t="str">
        <f>SUMPRODUCT($Q$4:$W$4,'resp Tr Riesgo'!Q11:W11)</f>
        <v>#NAME?</v>
      </c>
      <c r="AP13" s="118">
        <f>SUMPRODUCT($X$4:$AA$4,'resp Tr Riesgo'!X11:AA11)</f>
        <v>0.75</v>
      </c>
      <c r="AQ13" s="118" t="str">
        <f>SUMPRODUCT($AB$4:$AC$4,'resp Tr Riesgo'!AB11:AC11)</f>
        <v>#NAME?</v>
      </c>
      <c r="AR13" s="118" t="str">
        <f t="shared" si="14"/>
        <v>#NAME?</v>
      </c>
      <c r="AS13" s="119" t="str">
        <f>SUMPRODUCT($AD$4,'resp Tr Riesgo'!AD11)</f>
        <v>#NAME?</v>
      </c>
      <c r="AT13" s="118">
        <f>SUMPRODUCT($AE$4:$AF$4,'resp Tr Riesgo'!AE11:AF11)</f>
        <v>1</v>
      </c>
      <c r="AU13" s="118" t="str">
        <f>SUMPRODUCT($AG$4,'resp Tr Riesgo'!AG11)</f>
        <v>#NAME?</v>
      </c>
      <c r="AW13" s="36" t="str">
        <f t="shared" si="15"/>
        <v>#NAME?</v>
      </c>
      <c r="AX13" s="36" t="str">
        <f t="shared" ref="AX13:BA13" si="19">AR13</f>
        <v>#NAME?</v>
      </c>
      <c r="AY13" s="120" t="str">
        <f t="shared" si="19"/>
        <v>#NAME?</v>
      </c>
      <c r="AZ13" s="120">
        <f t="shared" si="19"/>
        <v>1</v>
      </c>
      <c r="BA13" s="120" t="str">
        <f t="shared" si="19"/>
        <v>#NAME?</v>
      </c>
    </row>
    <row r="14" ht="15.0" customHeight="1">
      <c r="A14" s="5">
        <v>169.0</v>
      </c>
      <c r="B14" s="90" t="s">
        <v>10</v>
      </c>
      <c r="C14" s="90" t="s">
        <v>15</v>
      </c>
      <c r="D14" s="90" t="s">
        <v>23</v>
      </c>
      <c r="E14" s="91" t="s">
        <v>49</v>
      </c>
      <c r="F14" s="20" t="s">
        <v>125</v>
      </c>
      <c r="G14" s="20" t="s">
        <v>123</v>
      </c>
      <c r="H14" s="20" t="s">
        <v>125</v>
      </c>
      <c r="I14" s="20" t="s">
        <v>123</v>
      </c>
      <c r="J14" s="20" t="s">
        <v>139</v>
      </c>
      <c r="K14" s="20">
        <v>54.0</v>
      </c>
      <c r="L14" s="20" t="s">
        <v>126</v>
      </c>
      <c r="M14" s="20"/>
      <c r="N14" s="20">
        <v>0.7</v>
      </c>
      <c r="O14" s="20">
        <v>0.0</v>
      </c>
      <c r="P14" s="20">
        <v>2777.0</v>
      </c>
      <c r="Q14" s="20" t="s">
        <v>123</v>
      </c>
      <c r="R14" s="20" t="s">
        <v>123</v>
      </c>
      <c r="S14" s="25" t="s">
        <v>125</v>
      </c>
      <c r="T14" s="18">
        <v>140.19</v>
      </c>
      <c r="U14" s="28" t="s">
        <v>123</v>
      </c>
      <c r="V14" s="25" t="s">
        <v>126</v>
      </c>
      <c r="W14" s="20" t="s">
        <v>125</v>
      </c>
      <c r="X14" s="20" t="s">
        <v>123</v>
      </c>
      <c r="Y14" s="20" t="s">
        <v>125</v>
      </c>
      <c r="Z14" s="25" t="s">
        <v>123</v>
      </c>
      <c r="AA14" s="20" t="s">
        <v>123</v>
      </c>
      <c r="AB14" s="31" t="s">
        <v>206</v>
      </c>
      <c r="AC14" s="53" t="s">
        <v>212</v>
      </c>
      <c r="AD14" s="60">
        <v>58.46</v>
      </c>
      <c r="AE14" s="64" t="s">
        <v>125</v>
      </c>
      <c r="AF14" s="20" t="s">
        <v>123</v>
      </c>
      <c r="AG14" s="70" t="s">
        <v>244</v>
      </c>
      <c r="AH14" s="74">
        <v>4.0</v>
      </c>
      <c r="AJ14" s="118" t="str">
        <f>SUMPRODUCT($F$5:$AG$5,'resp Tr Riesgo'!F12:AG12)</f>
        <v>#NAME?</v>
      </c>
      <c r="AL14" s="118" t="str">
        <f>SUMPRODUCT($F$4:$J$4,'resp Tr Riesgo'!F12:J12)</f>
        <v>#NAME?</v>
      </c>
      <c r="AM14" s="118" t="str">
        <f>SUMPRODUCT($K$4:$P$4,'resp Tr Riesgo'!K12:P12)</f>
        <v>#NAME?</v>
      </c>
      <c r="AN14" s="118" t="str">
        <f t="shared" si="13"/>
        <v>#NAME?</v>
      </c>
      <c r="AO14" s="118" t="str">
        <f>SUMPRODUCT($Q$4:$W$4,'resp Tr Riesgo'!Q12:W12)</f>
        <v>#NAME?</v>
      </c>
      <c r="AP14" s="118">
        <f>SUMPRODUCT($X$4:$AA$4,'resp Tr Riesgo'!X12:AA12)</f>
        <v>0.75</v>
      </c>
      <c r="AQ14" s="118" t="str">
        <f>SUMPRODUCT($AB$4:$AC$4,'resp Tr Riesgo'!AB12:AC12)</f>
        <v>#NAME?</v>
      </c>
      <c r="AR14" s="118" t="str">
        <f t="shared" si="14"/>
        <v>#NAME?</v>
      </c>
      <c r="AS14" s="119" t="str">
        <f>SUMPRODUCT($AD$4,'resp Tr Riesgo'!AD12)</f>
        <v>#NAME?</v>
      </c>
      <c r="AT14" s="118">
        <f>SUMPRODUCT($AE$4:$AF$4,'resp Tr Riesgo'!AE12:AF12)</f>
        <v>1</v>
      </c>
      <c r="AU14" s="118" t="str">
        <f>SUMPRODUCT($AG$4,'resp Tr Riesgo'!AG12)</f>
        <v>#NAME?</v>
      </c>
      <c r="AW14" s="36" t="str">
        <f t="shared" si="15"/>
        <v>#NAME?</v>
      </c>
      <c r="AX14" s="36" t="str">
        <f t="shared" ref="AX14:BA14" si="20">AR14</f>
        <v>#NAME?</v>
      </c>
      <c r="AY14" s="120" t="str">
        <f t="shared" si="20"/>
        <v>#NAME?</v>
      </c>
      <c r="AZ14" s="120">
        <f t="shared" si="20"/>
        <v>1</v>
      </c>
      <c r="BA14" s="120" t="str">
        <f t="shared" si="20"/>
        <v>#NAME?</v>
      </c>
    </row>
    <row r="15" ht="15.0" customHeight="1">
      <c r="A15" s="5">
        <v>170.0</v>
      </c>
      <c r="B15" s="90" t="s">
        <v>10</v>
      </c>
      <c r="C15" s="90" t="s">
        <v>15</v>
      </c>
      <c r="D15" s="90" t="s">
        <v>23</v>
      </c>
      <c r="E15" s="91" t="s">
        <v>50</v>
      </c>
      <c r="F15" s="20" t="s">
        <v>125</v>
      </c>
      <c r="G15" s="20" t="s">
        <v>125</v>
      </c>
      <c r="H15" s="20" t="s">
        <v>123</v>
      </c>
      <c r="I15" s="20" t="s">
        <v>123</v>
      </c>
      <c r="J15" s="20" t="s">
        <v>139</v>
      </c>
      <c r="K15" s="20">
        <v>54.0</v>
      </c>
      <c r="L15" s="20" t="s">
        <v>126</v>
      </c>
      <c r="M15" s="20"/>
      <c r="N15" s="20">
        <v>0.7</v>
      </c>
      <c r="O15" s="20">
        <v>0.0</v>
      </c>
      <c r="P15" s="20">
        <v>2777.0</v>
      </c>
      <c r="Q15" s="20" t="s">
        <v>123</v>
      </c>
      <c r="R15" s="20" t="s">
        <v>123</v>
      </c>
      <c r="S15" s="25" t="s">
        <v>126</v>
      </c>
      <c r="T15" s="18">
        <v>200.0</v>
      </c>
      <c r="U15" s="28" t="s">
        <v>123</v>
      </c>
      <c r="V15" s="25" t="s">
        <v>126</v>
      </c>
      <c r="W15" s="20" t="s">
        <v>123</v>
      </c>
      <c r="X15" s="20" t="s">
        <v>123</v>
      </c>
      <c r="Y15" s="20" t="s">
        <v>125</v>
      </c>
      <c r="Z15" s="25" t="s">
        <v>123</v>
      </c>
      <c r="AA15" s="20" t="s">
        <v>123</v>
      </c>
      <c r="AB15" s="49">
        <v>0.0</v>
      </c>
      <c r="AC15" s="53" t="s">
        <v>212</v>
      </c>
      <c r="AD15" s="60">
        <v>58.46</v>
      </c>
      <c r="AE15" s="64" t="s">
        <v>125</v>
      </c>
      <c r="AF15" s="20" t="s">
        <v>123</v>
      </c>
      <c r="AG15" s="70" t="s">
        <v>244</v>
      </c>
      <c r="AH15" s="74">
        <v>4.0</v>
      </c>
      <c r="AJ15" s="118" t="str">
        <f>SUMPRODUCT($F$5:$AG$5,'resp Tr Riesgo'!F13:AG13)</f>
        <v>#NAME?</v>
      </c>
      <c r="AL15" s="118" t="str">
        <f>SUMPRODUCT($F$4:$J$4,'resp Tr Riesgo'!F13:J13)</f>
        <v>#NAME?</v>
      </c>
      <c r="AM15" s="118" t="str">
        <f>SUMPRODUCT($K$4:$P$4,'resp Tr Riesgo'!K13:P13)</f>
        <v>#NAME?</v>
      </c>
      <c r="AN15" s="118" t="str">
        <f t="shared" si="13"/>
        <v>#NAME?</v>
      </c>
      <c r="AO15" s="118" t="str">
        <f>SUMPRODUCT($Q$4:$W$4,'resp Tr Riesgo'!Q13:W13)</f>
        <v>#NAME?</v>
      </c>
      <c r="AP15" s="118">
        <f>SUMPRODUCT($X$4:$AA$4,'resp Tr Riesgo'!X13:AA13)</f>
        <v>0.75</v>
      </c>
      <c r="AQ15" s="118" t="str">
        <f>SUMPRODUCT($AB$4:$AC$4,'resp Tr Riesgo'!AB13:AC13)</f>
        <v>#NAME?</v>
      </c>
      <c r="AR15" s="118" t="str">
        <f t="shared" si="14"/>
        <v>#NAME?</v>
      </c>
      <c r="AS15" s="119" t="str">
        <f>SUMPRODUCT($AD$4,'resp Tr Riesgo'!AD13)</f>
        <v>#NAME?</v>
      </c>
      <c r="AT15" s="118">
        <f>SUMPRODUCT($AE$4:$AF$4,'resp Tr Riesgo'!AE13:AF13)</f>
        <v>1</v>
      </c>
      <c r="AU15" s="118" t="str">
        <f>SUMPRODUCT($AG$4,'resp Tr Riesgo'!AG13)</f>
        <v>#NAME?</v>
      </c>
      <c r="AW15" s="36" t="str">
        <f t="shared" si="15"/>
        <v>#NAME?</v>
      </c>
      <c r="AX15" s="36" t="str">
        <f t="shared" ref="AX15:BA15" si="21">AR15</f>
        <v>#NAME?</v>
      </c>
      <c r="AY15" s="120" t="str">
        <f t="shared" si="21"/>
        <v>#NAME?</v>
      </c>
      <c r="AZ15" s="120">
        <f t="shared" si="21"/>
        <v>1</v>
      </c>
      <c r="BA15" s="120" t="str">
        <f t="shared" si="21"/>
        <v>#NAME?</v>
      </c>
    </row>
    <row r="16" ht="15.0" customHeight="1">
      <c r="A16" s="5">
        <v>173.0</v>
      </c>
      <c r="B16" s="90" t="s">
        <v>10</v>
      </c>
      <c r="C16" s="90" t="s">
        <v>15</v>
      </c>
      <c r="D16" s="90" t="s">
        <v>23</v>
      </c>
      <c r="E16" s="91" t="s">
        <v>51</v>
      </c>
      <c r="F16" s="20" t="s">
        <v>125</v>
      </c>
      <c r="G16" s="20" t="s">
        <v>125</v>
      </c>
      <c r="H16" s="20" t="s">
        <v>123</v>
      </c>
      <c r="I16" s="20" t="s">
        <v>123</v>
      </c>
      <c r="J16" s="20" t="s">
        <v>139</v>
      </c>
      <c r="K16" s="20">
        <v>54.0</v>
      </c>
      <c r="L16" s="20" t="s">
        <v>126</v>
      </c>
      <c r="M16" s="20"/>
      <c r="N16" s="20">
        <v>0.7</v>
      </c>
      <c r="O16" s="20">
        <v>0.0</v>
      </c>
      <c r="P16" s="20">
        <v>2777.0</v>
      </c>
      <c r="Q16" s="20" t="s">
        <v>123</v>
      </c>
      <c r="R16" s="20" t="s">
        <v>123</v>
      </c>
      <c r="S16" s="25" t="s">
        <v>126</v>
      </c>
      <c r="T16" s="18">
        <v>147.0</v>
      </c>
      <c r="U16" s="28" t="s">
        <v>123</v>
      </c>
      <c r="V16" s="25" t="s">
        <v>126</v>
      </c>
      <c r="W16" s="20" t="s">
        <v>123</v>
      </c>
      <c r="X16" s="20" t="s">
        <v>123</v>
      </c>
      <c r="Y16" s="20" t="s">
        <v>125</v>
      </c>
      <c r="Z16" s="25" t="s">
        <v>123</v>
      </c>
      <c r="AA16" s="20" t="s">
        <v>123</v>
      </c>
      <c r="AB16" s="31" t="s">
        <v>206</v>
      </c>
      <c r="AC16" s="53" t="s">
        <v>212</v>
      </c>
      <c r="AD16" s="60">
        <v>58.46</v>
      </c>
      <c r="AE16" s="64" t="s">
        <v>125</v>
      </c>
      <c r="AF16" s="20" t="s">
        <v>123</v>
      </c>
      <c r="AG16" s="70" t="s">
        <v>244</v>
      </c>
      <c r="AH16" s="74">
        <v>4.0</v>
      </c>
      <c r="AJ16" s="118" t="str">
        <f>SUMPRODUCT($F$5:$AG$5,'resp Tr Riesgo'!F14:AG14)</f>
        <v>#NAME?</v>
      </c>
      <c r="AL16" s="118" t="str">
        <f>SUMPRODUCT($F$4:$J$4,'resp Tr Riesgo'!F14:J14)</f>
        <v>#NAME?</v>
      </c>
      <c r="AM16" s="118" t="str">
        <f>SUMPRODUCT($K$4:$P$4,'resp Tr Riesgo'!K14:P14)</f>
        <v>#NAME?</v>
      </c>
      <c r="AN16" s="118" t="str">
        <f t="shared" si="13"/>
        <v>#NAME?</v>
      </c>
      <c r="AO16" s="118" t="str">
        <f>SUMPRODUCT($Q$4:$W$4,'resp Tr Riesgo'!Q14:W14)</f>
        <v>#NAME?</v>
      </c>
      <c r="AP16" s="118">
        <f>SUMPRODUCT($X$4:$AA$4,'resp Tr Riesgo'!X14:AA14)</f>
        <v>0.75</v>
      </c>
      <c r="AQ16" s="118" t="str">
        <f>SUMPRODUCT($AB$4:$AC$4,'resp Tr Riesgo'!AB14:AC14)</f>
        <v>#NAME?</v>
      </c>
      <c r="AR16" s="118" t="str">
        <f t="shared" si="14"/>
        <v>#NAME?</v>
      </c>
      <c r="AS16" s="119" t="str">
        <f>SUMPRODUCT($AD$4,'resp Tr Riesgo'!AD14)</f>
        <v>#NAME?</v>
      </c>
      <c r="AT16" s="118">
        <f>SUMPRODUCT($AE$4:$AF$4,'resp Tr Riesgo'!AE14:AF14)</f>
        <v>1</v>
      </c>
      <c r="AU16" s="118" t="str">
        <f>SUMPRODUCT($AG$4,'resp Tr Riesgo'!AG14)</f>
        <v>#NAME?</v>
      </c>
      <c r="AW16" s="36" t="str">
        <f t="shared" si="15"/>
        <v>#NAME?</v>
      </c>
      <c r="AX16" s="36" t="str">
        <f t="shared" ref="AX16:BA16" si="22">AR16</f>
        <v>#NAME?</v>
      </c>
      <c r="AY16" s="120" t="str">
        <f t="shared" si="22"/>
        <v>#NAME?</v>
      </c>
      <c r="AZ16" s="120">
        <f t="shared" si="22"/>
        <v>1</v>
      </c>
      <c r="BA16" s="120" t="str">
        <f t="shared" si="22"/>
        <v>#NAME?</v>
      </c>
    </row>
    <row r="17" ht="15.0" customHeight="1">
      <c r="A17" s="5">
        <v>174.0</v>
      </c>
      <c r="B17" s="90" t="s">
        <v>10</v>
      </c>
      <c r="C17" s="90" t="s">
        <v>15</v>
      </c>
      <c r="D17" s="90" t="s">
        <v>23</v>
      </c>
      <c r="E17" s="91" t="s">
        <v>52</v>
      </c>
      <c r="F17" s="20" t="s">
        <v>125</v>
      </c>
      <c r="G17" s="20" t="s">
        <v>125</v>
      </c>
      <c r="H17" s="20" t="s">
        <v>123</v>
      </c>
      <c r="I17" s="20" t="s">
        <v>123</v>
      </c>
      <c r="J17" s="20" t="s">
        <v>139</v>
      </c>
      <c r="K17" s="20">
        <v>54.0</v>
      </c>
      <c r="L17" s="20" t="s">
        <v>126</v>
      </c>
      <c r="M17" s="20"/>
      <c r="N17" s="20">
        <v>0.7</v>
      </c>
      <c r="O17" s="20">
        <v>0.0</v>
      </c>
      <c r="P17" s="20">
        <v>2777.0</v>
      </c>
      <c r="Q17" s="20" t="s">
        <v>123</v>
      </c>
      <c r="R17" s="20" t="s">
        <v>123</v>
      </c>
      <c r="S17" s="25" t="s">
        <v>126</v>
      </c>
      <c r="T17" s="18">
        <v>205.0</v>
      </c>
      <c r="U17" s="28" t="s">
        <v>123</v>
      </c>
      <c r="V17" s="25" t="s">
        <v>126</v>
      </c>
      <c r="W17" s="20" t="s">
        <v>125</v>
      </c>
      <c r="X17" s="20" t="s">
        <v>126</v>
      </c>
      <c r="Y17" s="20" t="s">
        <v>123</v>
      </c>
      <c r="Z17" s="25" t="s">
        <v>123</v>
      </c>
      <c r="AA17" s="20" t="s">
        <v>123</v>
      </c>
      <c r="AB17" s="24" t="s">
        <v>205</v>
      </c>
      <c r="AC17" s="53" t="s">
        <v>212</v>
      </c>
      <c r="AD17" s="60">
        <v>58.46</v>
      </c>
      <c r="AE17" s="64" t="s">
        <v>125</v>
      </c>
      <c r="AF17" s="20" t="s">
        <v>123</v>
      </c>
      <c r="AG17" s="70" t="s">
        <v>244</v>
      </c>
      <c r="AH17" s="74">
        <v>4.0</v>
      </c>
      <c r="AJ17" s="118" t="str">
        <f>SUMPRODUCT($F$5:$AG$5,'resp Tr Riesgo'!F15:AG15)</f>
        <v>#NAME?</v>
      </c>
      <c r="AL17" s="118" t="str">
        <f>SUMPRODUCT($F$4:$J$4,'resp Tr Riesgo'!F15:J15)</f>
        <v>#NAME?</v>
      </c>
      <c r="AM17" s="118" t="str">
        <f>SUMPRODUCT($K$4:$P$4,'resp Tr Riesgo'!K15:P15)</f>
        <v>#NAME?</v>
      </c>
      <c r="AN17" s="118" t="str">
        <f t="shared" si="13"/>
        <v>#NAME?</v>
      </c>
      <c r="AO17" s="118" t="str">
        <f>SUMPRODUCT($Q$4:$W$4,'resp Tr Riesgo'!Q15:W15)</f>
        <v>#NAME?</v>
      </c>
      <c r="AP17" s="118">
        <f>SUMPRODUCT($X$4:$AA$4,'resp Tr Riesgo'!X15:AA15)</f>
        <v>1</v>
      </c>
      <c r="AQ17" s="118" t="str">
        <f>SUMPRODUCT($AB$4:$AC$4,'resp Tr Riesgo'!AB15:AC15)</f>
        <v>#NAME?</v>
      </c>
      <c r="AR17" s="118" t="str">
        <f t="shared" si="14"/>
        <v>#NAME?</v>
      </c>
      <c r="AS17" s="119" t="str">
        <f>SUMPRODUCT($AD$4,'resp Tr Riesgo'!AD15)</f>
        <v>#NAME?</v>
      </c>
      <c r="AT17" s="118">
        <f>SUMPRODUCT($AE$4:$AF$4,'resp Tr Riesgo'!AE15:AF15)</f>
        <v>1</v>
      </c>
      <c r="AU17" s="118" t="str">
        <f>SUMPRODUCT($AG$4,'resp Tr Riesgo'!AG15)</f>
        <v>#NAME?</v>
      </c>
      <c r="AW17" s="36" t="str">
        <f t="shared" si="15"/>
        <v>#NAME?</v>
      </c>
      <c r="AX17" s="36" t="str">
        <f t="shared" ref="AX17:BA17" si="23">AR17</f>
        <v>#NAME?</v>
      </c>
      <c r="AY17" s="120" t="str">
        <f t="shared" si="23"/>
        <v>#NAME?</v>
      </c>
      <c r="AZ17" s="120">
        <f t="shared" si="23"/>
        <v>1</v>
      </c>
      <c r="BA17" s="120" t="str">
        <f t="shared" si="23"/>
        <v>#NAME?</v>
      </c>
    </row>
    <row r="18" ht="15.0" customHeight="1">
      <c r="A18" s="5">
        <v>217.0</v>
      </c>
      <c r="B18" s="90" t="s">
        <v>10</v>
      </c>
      <c r="C18" s="90" t="s">
        <v>11</v>
      </c>
      <c r="D18" s="90" t="s">
        <v>24</v>
      </c>
      <c r="E18" s="91" t="s">
        <v>53</v>
      </c>
      <c r="F18" s="20" t="s">
        <v>125</v>
      </c>
      <c r="G18" s="20" t="s">
        <v>125</v>
      </c>
      <c r="H18" s="20" t="s">
        <v>123</v>
      </c>
      <c r="I18" s="20" t="s">
        <v>123</v>
      </c>
      <c r="J18" s="20" t="s">
        <v>139</v>
      </c>
      <c r="K18" s="20">
        <v>74.0</v>
      </c>
      <c r="L18" s="20" t="s">
        <v>126</v>
      </c>
      <c r="M18" s="20"/>
      <c r="N18" s="20">
        <v>0.7</v>
      </c>
      <c r="O18" s="20">
        <v>280.28</v>
      </c>
      <c r="P18" s="20">
        <v>4284.0</v>
      </c>
      <c r="Q18" s="20" t="s">
        <v>123</v>
      </c>
      <c r="R18" s="20" t="s">
        <v>123</v>
      </c>
      <c r="S18" s="25" t="s">
        <v>126</v>
      </c>
      <c r="T18" s="18">
        <v>178.0</v>
      </c>
      <c r="U18" s="28" t="s">
        <v>123</v>
      </c>
      <c r="V18" s="25" t="s">
        <v>126</v>
      </c>
      <c r="W18" s="20" t="s">
        <v>125</v>
      </c>
      <c r="X18" s="20" t="s">
        <v>123</v>
      </c>
      <c r="Y18" s="20" t="s">
        <v>125</v>
      </c>
      <c r="Z18" s="25" t="s">
        <v>123</v>
      </c>
      <c r="AA18" s="20" t="s">
        <v>123</v>
      </c>
      <c r="AB18" s="49">
        <v>0.0</v>
      </c>
      <c r="AC18" s="53" t="s">
        <v>212</v>
      </c>
      <c r="AD18" s="60">
        <v>27.46</v>
      </c>
      <c r="AE18" s="64" t="s">
        <v>125</v>
      </c>
      <c r="AF18" s="20" t="s">
        <v>123</v>
      </c>
      <c r="AG18" s="70" t="s">
        <v>244</v>
      </c>
      <c r="AH18" s="74">
        <v>4.0</v>
      </c>
      <c r="AJ18" s="118" t="str">
        <f>SUMPRODUCT($F$5:$AG$5,'resp Tr Riesgo'!F16:AG16)</f>
        <v>#NAME?</v>
      </c>
      <c r="AL18" s="118" t="str">
        <f>SUMPRODUCT($F$4:$J$4,'resp Tr Riesgo'!F16:J16)</f>
        <v>#NAME?</v>
      </c>
      <c r="AM18" s="118" t="str">
        <f>SUMPRODUCT($K$4:$P$4,'resp Tr Riesgo'!K16:P16)</f>
        <v>#NAME?</v>
      </c>
      <c r="AN18" s="118" t="str">
        <f t="shared" si="13"/>
        <v>#NAME?</v>
      </c>
      <c r="AO18" s="118" t="str">
        <f>SUMPRODUCT($Q$4:$W$4,'resp Tr Riesgo'!Q16:W16)</f>
        <v>#NAME?</v>
      </c>
      <c r="AP18" s="118">
        <f>SUMPRODUCT($X$4:$AA$4,'resp Tr Riesgo'!X16:AA16)</f>
        <v>0.75</v>
      </c>
      <c r="AQ18" s="118" t="str">
        <f>SUMPRODUCT($AB$4:$AC$4,'resp Tr Riesgo'!AB16:AC16)</f>
        <v>#NAME?</v>
      </c>
      <c r="AR18" s="118" t="str">
        <f t="shared" si="14"/>
        <v>#NAME?</v>
      </c>
      <c r="AS18" s="119" t="str">
        <f>SUMPRODUCT($AD$4,'resp Tr Riesgo'!AD16)</f>
        <v>#NAME?</v>
      </c>
      <c r="AT18" s="118">
        <f>SUMPRODUCT($AE$4:$AF$4,'resp Tr Riesgo'!AE16:AF16)</f>
        <v>1</v>
      </c>
      <c r="AU18" s="118" t="str">
        <f>SUMPRODUCT($AG$4,'resp Tr Riesgo'!AG16)</f>
        <v>#NAME?</v>
      </c>
      <c r="AW18" s="36" t="str">
        <f t="shared" si="15"/>
        <v>#NAME?</v>
      </c>
      <c r="AX18" s="36" t="str">
        <f t="shared" ref="AX18:BA18" si="24">AR18</f>
        <v>#NAME?</v>
      </c>
      <c r="AY18" s="120" t="str">
        <f t="shared" si="24"/>
        <v>#NAME?</v>
      </c>
      <c r="AZ18" s="120">
        <f t="shared" si="24"/>
        <v>1</v>
      </c>
      <c r="BA18" s="120" t="str">
        <f t="shared" si="24"/>
        <v>#NAME?</v>
      </c>
    </row>
    <row r="19" ht="15.0" customHeight="1">
      <c r="A19" s="5">
        <v>245.0</v>
      </c>
      <c r="B19" s="90" t="s">
        <v>10</v>
      </c>
      <c r="C19" s="90" t="s">
        <v>13</v>
      </c>
      <c r="D19" s="90" t="s">
        <v>13</v>
      </c>
      <c r="E19" s="91" t="s">
        <v>54</v>
      </c>
      <c r="F19" s="20" t="s">
        <v>125</v>
      </c>
      <c r="G19" s="20" t="s">
        <v>125</v>
      </c>
      <c r="H19" s="20" t="s">
        <v>123</v>
      </c>
      <c r="I19" s="20" t="s">
        <v>123</v>
      </c>
      <c r="J19" s="20" t="s">
        <v>139</v>
      </c>
      <c r="K19" s="20">
        <v>75.0</v>
      </c>
      <c r="L19" s="20" t="s">
        <v>148</v>
      </c>
      <c r="M19" s="20"/>
      <c r="N19" s="20">
        <v>0.7</v>
      </c>
      <c r="O19" s="20">
        <v>139.7</v>
      </c>
      <c r="P19" s="20">
        <v>2679.0</v>
      </c>
      <c r="Q19" s="20" t="s">
        <v>123</v>
      </c>
      <c r="R19" s="20" t="s">
        <v>125</v>
      </c>
      <c r="S19" s="25" t="s">
        <v>126</v>
      </c>
      <c r="T19" s="18">
        <v>210.0</v>
      </c>
      <c r="U19" s="35" t="s">
        <v>123</v>
      </c>
      <c r="V19" s="25" t="s">
        <v>126</v>
      </c>
      <c r="W19" s="20" t="s">
        <v>123</v>
      </c>
      <c r="X19" s="20" t="s">
        <v>123</v>
      </c>
      <c r="Y19" s="20" t="s">
        <v>125</v>
      </c>
      <c r="Z19" s="25" t="s">
        <v>123</v>
      </c>
      <c r="AA19" s="20" t="s">
        <v>123</v>
      </c>
      <c r="AB19" s="31" t="s">
        <v>206</v>
      </c>
      <c r="AC19" s="53" t="s">
        <v>212</v>
      </c>
      <c r="AD19" s="60">
        <v>77.27</v>
      </c>
      <c r="AE19" s="64" t="s">
        <v>123</v>
      </c>
      <c r="AF19" s="20" t="s">
        <v>123</v>
      </c>
      <c r="AG19" s="70" t="s">
        <v>244</v>
      </c>
      <c r="AH19" s="74">
        <v>4.0</v>
      </c>
      <c r="AJ19" s="118" t="str">
        <f>SUMPRODUCT($F$5:$AG$5,'resp Tr Riesgo'!F17:AG17)</f>
        <v>#NAME?</v>
      </c>
      <c r="AL19" s="118" t="str">
        <f>SUMPRODUCT($F$4:$J$4,'resp Tr Riesgo'!F17:J17)</f>
        <v>#NAME?</v>
      </c>
      <c r="AM19" s="118" t="str">
        <f>SUMPRODUCT($K$4:$P$4,'resp Tr Riesgo'!K17:P17)</f>
        <v>#NAME?</v>
      </c>
      <c r="AN19" s="118" t="str">
        <f t="shared" si="13"/>
        <v>#NAME?</v>
      </c>
      <c r="AO19" s="118" t="str">
        <f>SUMPRODUCT($Q$4:$W$4,'resp Tr Riesgo'!Q17:W17)</f>
        <v>#NAME?</v>
      </c>
      <c r="AP19" s="118">
        <f>SUMPRODUCT($X$4:$AA$4,'resp Tr Riesgo'!X17:AA17)</f>
        <v>0.75</v>
      </c>
      <c r="AQ19" s="118" t="str">
        <f>SUMPRODUCT($AB$4:$AC$4,'resp Tr Riesgo'!AB17:AC17)</f>
        <v>#NAME?</v>
      </c>
      <c r="AR19" s="118" t="str">
        <f t="shared" si="14"/>
        <v>#NAME?</v>
      </c>
      <c r="AS19" s="119" t="str">
        <f>SUMPRODUCT($AD$4,'resp Tr Riesgo'!AD17)</f>
        <v>#NAME?</v>
      </c>
      <c r="AT19" s="118">
        <f>SUMPRODUCT($AE$4:$AF$4,'resp Tr Riesgo'!AE17:AF17)</f>
        <v>0.5</v>
      </c>
      <c r="AU19" s="118" t="str">
        <f>SUMPRODUCT($AG$4,'resp Tr Riesgo'!AG17)</f>
        <v>#NAME?</v>
      </c>
      <c r="AW19" s="36" t="str">
        <f t="shared" si="15"/>
        <v>#NAME?</v>
      </c>
      <c r="AX19" s="36" t="str">
        <f t="shared" ref="AX19:BA19" si="25">AR19</f>
        <v>#NAME?</v>
      </c>
      <c r="AY19" s="120" t="str">
        <f t="shared" si="25"/>
        <v>#NAME?</v>
      </c>
      <c r="AZ19" s="120">
        <f t="shared" si="25"/>
        <v>0.5</v>
      </c>
      <c r="BA19" s="120" t="str">
        <f t="shared" si="25"/>
        <v>#NAME?</v>
      </c>
    </row>
    <row r="20" ht="15.0" customHeight="1">
      <c r="A20" s="5">
        <v>251.0</v>
      </c>
      <c r="B20" s="90" t="s">
        <v>10</v>
      </c>
      <c r="C20" s="90" t="s">
        <v>13</v>
      </c>
      <c r="D20" s="90" t="s">
        <v>25</v>
      </c>
      <c r="E20" s="91" t="s">
        <v>55</v>
      </c>
      <c r="F20" s="20" t="s">
        <v>125</v>
      </c>
      <c r="G20" s="20" t="s">
        <v>125</v>
      </c>
      <c r="H20" s="20" t="s">
        <v>125</v>
      </c>
      <c r="I20" s="20" t="s">
        <v>123</v>
      </c>
      <c r="J20" s="20" t="s">
        <v>139</v>
      </c>
      <c r="K20" s="20">
        <v>75.0</v>
      </c>
      <c r="L20" s="20" t="s">
        <v>148</v>
      </c>
      <c r="M20" s="20"/>
      <c r="N20" s="20">
        <v>0.7</v>
      </c>
      <c r="O20" s="20">
        <v>139.7</v>
      </c>
      <c r="P20" s="20">
        <v>2679.0</v>
      </c>
      <c r="Q20" s="20" t="s">
        <v>125</v>
      </c>
      <c r="R20" s="20" t="s">
        <v>123</v>
      </c>
      <c r="S20" s="25" t="s">
        <v>126</v>
      </c>
      <c r="T20" s="18">
        <v>250.0</v>
      </c>
      <c r="U20" s="28" t="s">
        <v>123</v>
      </c>
      <c r="V20" s="25" t="s">
        <v>126</v>
      </c>
      <c r="W20" s="20" t="s">
        <v>123</v>
      </c>
      <c r="X20" s="20" t="s">
        <v>123</v>
      </c>
      <c r="Y20" s="20" t="s">
        <v>125</v>
      </c>
      <c r="Z20" s="25" t="s">
        <v>123</v>
      </c>
      <c r="AA20" s="20" t="s">
        <v>123</v>
      </c>
      <c r="AB20" s="49">
        <v>0.0</v>
      </c>
      <c r="AC20" s="53" t="s">
        <v>212</v>
      </c>
      <c r="AD20" s="60">
        <v>52.74</v>
      </c>
      <c r="AE20" s="64" t="s">
        <v>123</v>
      </c>
      <c r="AF20" s="20" t="s">
        <v>123</v>
      </c>
      <c r="AG20" s="70" t="s">
        <v>244</v>
      </c>
      <c r="AH20" s="74">
        <v>4.0</v>
      </c>
      <c r="AJ20" s="118" t="str">
        <f>SUMPRODUCT($F$5:$AG$5,'resp Tr Riesgo'!F18:AG18)</f>
        <v>#NAME?</v>
      </c>
      <c r="AL20" s="118" t="str">
        <f>SUMPRODUCT($F$4:$J$4,'resp Tr Riesgo'!F18:J18)</f>
        <v>#NAME?</v>
      </c>
      <c r="AM20" s="118" t="str">
        <f>SUMPRODUCT($K$4:$P$4,'resp Tr Riesgo'!K18:P18)</f>
        <v>#NAME?</v>
      </c>
      <c r="AN20" s="118" t="str">
        <f t="shared" si="13"/>
        <v>#NAME?</v>
      </c>
      <c r="AO20" s="118" t="str">
        <f>SUMPRODUCT($Q$4:$W$4,'resp Tr Riesgo'!Q18:W18)</f>
        <v>#NAME?</v>
      </c>
      <c r="AP20" s="118">
        <f>SUMPRODUCT($X$4:$AA$4,'resp Tr Riesgo'!X18:AA18)</f>
        <v>0.75</v>
      </c>
      <c r="AQ20" s="118" t="str">
        <f>SUMPRODUCT($AB$4:$AC$4,'resp Tr Riesgo'!AB18:AC18)</f>
        <v>#NAME?</v>
      </c>
      <c r="AR20" s="118" t="str">
        <f t="shared" si="14"/>
        <v>#NAME?</v>
      </c>
      <c r="AS20" s="119" t="str">
        <f>SUMPRODUCT($AD$4,'resp Tr Riesgo'!AD18)</f>
        <v>#NAME?</v>
      </c>
      <c r="AT20" s="118">
        <f>SUMPRODUCT($AE$4:$AF$4,'resp Tr Riesgo'!AE18:AF18)</f>
        <v>0.5</v>
      </c>
      <c r="AU20" s="118" t="str">
        <f>SUMPRODUCT($AG$4,'resp Tr Riesgo'!AG18)</f>
        <v>#NAME?</v>
      </c>
      <c r="AW20" s="36" t="str">
        <f t="shared" si="15"/>
        <v>#NAME?</v>
      </c>
      <c r="AX20" s="36" t="str">
        <f t="shared" ref="AX20:BA20" si="26">AR20</f>
        <v>#NAME?</v>
      </c>
      <c r="AY20" s="120" t="str">
        <f t="shared" si="26"/>
        <v>#NAME?</v>
      </c>
      <c r="AZ20" s="120">
        <f t="shared" si="26"/>
        <v>0.5</v>
      </c>
      <c r="BA20" s="120" t="str">
        <f t="shared" si="26"/>
        <v>#NAME?</v>
      </c>
    </row>
    <row r="21" ht="15.0" customHeight="1">
      <c r="A21" s="5">
        <v>253.0</v>
      </c>
      <c r="B21" s="90" t="s">
        <v>10</v>
      </c>
      <c r="C21" s="90" t="s">
        <v>13</v>
      </c>
      <c r="D21" s="90" t="s">
        <v>25</v>
      </c>
      <c r="E21" s="91" t="s">
        <v>56</v>
      </c>
      <c r="F21" s="20" t="s">
        <v>125</v>
      </c>
      <c r="G21" s="20" t="s">
        <v>125</v>
      </c>
      <c r="H21" s="20" t="s">
        <v>123</v>
      </c>
      <c r="I21" s="20" t="s">
        <v>123</v>
      </c>
      <c r="J21" s="20" t="s">
        <v>139</v>
      </c>
      <c r="K21" s="20">
        <v>75.0</v>
      </c>
      <c r="L21" s="20" t="s">
        <v>148</v>
      </c>
      <c r="M21" s="20"/>
      <c r="N21" s="20">
        <v>0.7</v>
      </c>
      <c r="O21" s="20">
        <v>139.7</v>
      </c>
      <c r="P21" s="20">
        <v>2679.0</v>
      </c>
      <c r="Q21" s="20" t="s">
        <v>123</v>
      </c>
      <c r="R21" s="122" t="s">
        <v>123</v>
      </c>
      <c r="S21" s="25" t="s">
        <v>126</v>
      </c>
      <c r="T21" s="18">
        <v>280.0</v>
      </c>
      <c r="U21" s="28" t="s">
        <v>123</v>
      </c>
      <c r="V21" s="25" t="s">
        <v>126</v>
      </c>
      <c r="W21" s="20" t="s">
        <v>123</v>
      </c>
      <c r="X21" s="20" t="s">
        <v>123</v>
      </c>
      <c r="Y21" s="20" t="s">
        <v>125</v>
      </c>
      <c r="Z21" s="25" t="s">
        <v>123</v>
      </c>
      <c r="AA21" s="20" t="s">
        <v>123</v>
      </c>
      <c r="AB21" s="31" t="s">
        <v>206</v>
      </c>
      <c r="AC21" s="53" t="s">
        <v>212</v>
      </c>
      <c r="AD21" s="60">
        <v>52.74</v>
      </c>
      <c r="AE21" s="64" t="s">
        <v>123</v>
      </c>
      <c r="AF21" s="20" t="s">
        <v>123</v>
      </c>
      <c r="AG21" s="70" t="s">
        <v>244</v>
      </c>
      <c r="AH21" s="74">
        <v>4.0</v>
      </c>
      <c r="AJ21" s="118" t="str">
        <f>SUMPRODUCT($F$5:$AG$5,'resp Tr Riesgo'!F19:AG19)</f>
        <v>#NAME?</v>
      </c>
      <c r="AL21" s="118" t="str">
        <f>SUMPRODUCT($F$4:$J$4,'resp Tr Riesgo'!F19:J19)</f>
        <v>#NAME?</v>
      </c>
      <c r="AM21" s="118" t="str">
        <f>SUMPRODUCT($K$4:$P$4,'resp Tr Riesgo'!K19:P19)</f>
        <v>#NAME?</v>
      </c>
      <c r="AN21" s="118" t="str">
        <f t="shared" si="13"/>
        <v>#NAME?</v>
      </c>
      <c r="AO21" s="118" t="str">
        <f>SUMPRODUCT($Q$4:$W$4,'resp Tr Riesgo'!Q19:W19)</f>
        <v>#NAME?</v>
      </c>
      <c r="AP21" s="118">
        <f>SUMPRODUCT($X$4:$AA$4,'resp Tr Riesgo'!X19:AA19)</f>
        <v>0.75</v>
      </c>
      <c r="AQ21" s="118" t="str">
        <f>SUMPRODUCT($AB$4:$AC$4,'resp Tr Riesgo'!AB19:AC19)</f>
        <v>#NAME?</v>
      </c>
      <c r="AR21" s="118" t="str">
        <f t="shared" si="14"/>
        <v>#NAME?</v>
      </c>
      <c r="AS21" s="119" t="str">
        <f>SUMPRODUCT($AD$4,'resp Tr Riesgo'!AD19)</f>
        <v>#NAME?</v>
      </c>
      <c r="AT21" s="118">
        <f>SUMPRODUCT($AE$4:$AF$4,'resp Tr Riesgo'!AE19:AF19)</f>
        <v>0.5</v>
      </c>
      <c r="AU21" s="118" t="str">
        <f>SUMPRODUCT($AG$4,'resp Tr Riesgo'!AG19)</f>
        <v>#NAME?</v>
      </c>
      <c r="AW21" s="36" t="str">
        <f t="shared" si="15"/>
        <v>#NAME?</v>
      </c>
      <c r="AX21" s="36" t="str">
        <f t="shared" ref="AX21:BA21" si="27">AR21</f>
        <v>#NAME?</v>
      </c>
      <c r="AY21" s="120" t="str">
        <f t="shared" si="27"/>
        <v>#NAME?</v>
      </c>
      <c r="AZ21" s="120">
        <f t="shared" si="27"/>
        <v>0.5</v>
      </c>
      <c r="BA21" s="120" t="str">
        <f t="shared" si="27"/>
        <v>#NAME?</v>
      </c>
    </row>
    <row r="22" ht="15.0" customHeight="1">
      <c r="A22" s="5">
        <v>258.0</v>
      </c>
      <c r="B22" s="90" t="s">
        <v>10</v>
      </c>
      <c r="C22" s="90" t="s">
        <v>13</v>
      </c>
      <c r="D22" s="90" t="s">
        <v>26</v>
      </c>
      <c r="E22" s="96" t="s">
        <v>57</v>
      </c>
      <c r="F22" s="20" t="s">
        <v>125</v>
      </c>
      <c r="G22" s="20" t="s">
        <v>125</v>
      </c>
      <c r="H22" s="20" t="s">
        <v>123</v>
      </c>
      <c r="I22" s="20" t="s">
        <v>123</v>
      </c>
      <c r="J22" s="20" t="s">
        <v>139</v>
      </c>
      <c r="K22" s="20">
        <v>75.0</v>
      </c>
      <c r="L22" s="20" t="s">
        <v>148</v>
      </c>
      <c r="M22" s="20"/>
      <c r="N22" s="20">
        <v>0.7</v>
      </c>
      <c r="O22" s="20">
        <v>139.7</v>
      </c>
      <c r="P22" s="20">
        <v>2679.0</v>
      </c>
      <c r="Q22" s="20" t="s">
        <v>123</v>
      </c>
      <c r="R22" s="20" t="s">
        <v>123</v>
      </c>
      <c r="S22" s="25" t="s">
        <v>126</v>
      </c>
      <c r="T22" s="18">
        <v>300.0</v>
      </c>
      <c r="U22" s="28" t="s">
        <v>123</v>
      </c>
      <c r="V22" s="25" t="s">
        <v>126</v>
      </c>
      <c r="W22" s="20" t="s">
        <v>123</v>
      </c>
      <c r="X22" s="20" t="s">
        <v>123</v>
      </c>
      <c r="Y22" s="20" t="s">
        <v>125</v>
      </c>
      <c r="Z22" s="25" t="s">
        <v>123</v>
      </c>
      <c r="AA22" s="20" t="s">
        <v>123</v>
      </c>
      <c r="AB22" s="49">
        <v>0.0</v>
      </c>
      <c r="AC22" s="53" t="s">
        <v>212</v>
      </c>
      <c r="AD22" s="60">
        <v>51.77</v>
      </c>
      <c r="AE22" s="64" t="s">
        <v>123</v>
      </c>
      <c r="AF22" s="20" t="s">
        <v>123</v>
      </c>
      <c r="AG22" s="70" t="s">
        <v>244</v>
      </c>
      <c r="AH22" s="74">
        <v>4.0</v>
      </c>
      <c r="AJ22" s="118" t="str">
        <f>SUMPRODUCT($F$5:$AG$5,'resp Tr Riesgo'!F20:AG20)</f>
        <v>#NAME?</v>
      </c>
      <c r="AL22" s="118" t="str">
        <f>SUMPRODUCT($F$4:$J$4,'resp Tr Riesgo'!F20:J20)</f>
        <v>#NAME?</v>
      </c>
      <c r="AM22" s="118" t="str">
        <f>SUMPRODUCT($K$4:$P$4,'resp Tr Riesgo'!K20:P20)</f>
        <v>#NAME?</v>
      </c>
      <c r="AN22" s="118" t="str">
        <f t="shared" si="13"/>
        <v>#NAME?</v>
      </c>
      <c r="AO22" s="118" t="str">
        <f>SUMPRODUCT($Q$4:$W$4,'resp Tr Riesgo'!Q20:W20)</f>
        <v>#NAME?</v>
      </c>
      <c r="AP22" s="118">
        <f>SUMPRODUCT($X$4:$AA$4,'resp Tr Riesgo'!X20:AA20)</f>
        <v>0.75</v>
      </c>
      <c r="AQ22" s="118" t="str">
        <f>SUMPRODUCT($AB$4:$AC$4,'resp Tr Riesgo'!AB20:AC20)</f>
        <v>#NAME?</v>
      </c>
      <c r="AR22" s="118" t="str">
        <f t="shared" si="14"/>
        <v>#NAME?</v>
      </c>
      <c r="AS22" s="119" t="str">
        <f>SUMPRODUCT($AD$4,'resp Tr Riesgo'!AD20)</f>
        <v>#NAME?</v>
      </c>
      <c r="AT22" s="118">
        <f>SUMPRODUCT($AE$4:$AF$4,'resp Tr Riesgo'!AE20:AF20)</f>
        <v>0.5</v>
      </c>
      <c r="AU22" s="118" t="str">
        <f>SUMPRODUCT($AG$4,'resp Tr Riesgo'!AG20)</f>
        <v>#NAME?</v>
      </c>
      <c r="AW22" s="36" t="str">
        <f t="shared" si="15"/>
        <v>#NAME?</v>
      </c>
      <c r="AX22" s="36" t="str">
        <f t="shared" ref="AX22:BA22" si="28">AR22</f>
        <v>#NAME?</v>
      </c>
      <c r="AY22" s="120" t="str">
        <f t="shared" si="28"/>
        <v>#NAME?</v>
      </c>
      <c r="AZ22" s="120">
        <f t="shared" si="28"/>
        <v>0.5</v>
      </c>
      <c r="BA22" s="120" t="str">
        <f t="shared" si="28"/>
        <v>#NAME?</v>
      </c>
    </row>
    <row r="23" ht="15.0" customHeight="1">
      <c r="A23" s="5">
        <v>259.0</v>
      </c>
      <c r="B23" s="90" t="s">
        <v>10</v>
      </c>
      <c r="C23" s="90" t="s">
        <v>13</v>
      </c>
      <c r="D23" s="90" t="s">
        <v>26</v>
      </c>
      <c r="E23" s="91" t="s">
        <v>58</v>
      </c>
      <c r="F23" s="20" t="s">
        <v>125</v>
      </c>
      <c r="G23" s="20" t="s">
        <v>123</v>
      </c>
      <c r="H23" s="20" t="s">
        <v>123</v>
      </c>
      <c r="I23" s="20" t="s">
        <v>123</v>
      </c>
      <c r="J23" s="20" t="s">
        <v>139</v>
      </c>
      <c r="K23" s="20">
        <v>75.0</v>
      </c>
      <c r="L23" s="20" t="s">
        <v>148</v>
      </c>
      <c r="M23" s="20"/>
      <c r="N23" s="20">
        <v>0.7</v>
      </c>
      <c r="O23" s="20">
        <v>139.7</v>
      </c>
      <c r="P23" s="20">
        <v>2679.0</v>
      </c>
      <c r="Q23" s="20" t="s">
        <v>123</v>
      </c>
      <c r="R23" s="20" t="s">
        <v>125</v>
      </c>
      <c r="S23" s="25" t="s">
        <v>126</v>
      </c>
      <c r="T23" s="18">
        <v>245.0</v>
      </c>
      <c r="U23" s="28" t="s">
        <v>123</v>
      </c>
      <c r="V23" s="25" t="s">
        <v>126</v>
      </c>
      <c r="W23" s="20" t="s">
        <v>123</v>
      </c>
      <c r="X23" s="20" t="s">
        <v>123</v>
      </c>
      <c r="Y23" s="20" t="s">
        <v>125</v>
      </c>
      <c r="Z23" s="25" t="s">
        <v>123</v>
      </c>
      <c r="AA23" s="20" t="s">
        <v>123</v>
      </c>
      <c r="AB23" s="49">
        <v>0.0</v>
      </c>
      <c r="AC23" s="53" t="s">
        <v>212</v>
      </c>
      <c r="AD23" s="60">
        <v>51.77</v>
      </c>
      <c r="AE23" s="64" t="s">
        <v>123</v>
      </c>
      <c r="AF23" s="20" t="s">
        <v>123</v>
      </c>
      <c r="AG23" s="70" t="s">
        <v>244</v>
      </c>
      <c r="AH23" s="74">
        <v>4.0</v>
      </c>
      <c r="AJ23" s="118" t="str">
        <f>SUMPRODUCT($F$5:$AG$5,'resp Tr Riesgo'!F21:AG21)</f>
        <v>#NAME?</v>
      </c>
      <c r="AL23" s="118" t="str">
        <f>SUMPRODUCT($F$4:$J$4,'resp Tr Riesgo'!F21:J21)</f>
        <v>#NAME?</v>
      </c>
      <c r="AM23" s="118" t="str">
        <f>SUMPRODUCT($K$4:$P$4,'resp Tr Riesgo'!K21:P21)</f>
        <v>#NAME?</v>
      </c>
      <c r="AN23" s="118" t="str">
        <f t="shared" si="13"/>
        <v>#NAME?</v>
      </c>
      <c r="AO23" s="118" t="str">
        <f>SUMPRODUCT($Q$4:$W$4,'resp Tr Riesgo'!Q21:W21)</f>
        <v>#NAME?</v>
      </c>
      <c r="AP23" s="118">
        <f>SUMPRODUCT($X$4:$AA$4,'resp Tr Riesgo'!X21:AA21)</f>
        <v>0.75</v>
      </c>
      <c r="AQ23" s="118" t="str">
        <f>SUMPRODUCT($AB$4:$AC$4,'resp Tr Riesgo'!AB21:AC21)</f>
        <v>#NAME?</v>
      </c>
      <c r="AR23" s="118" t="str">
        <f t="shared" si="14"/>
        <v>#NAME?</v>
      </c>
      <c r="AS23" s="119" t="str">
        <f>SUMPRODUCT($AD$4,'resp Tr Riesgo'!AD21)</f>
        <v>#NAME?</v>
      </c>
      <c r="AT23" s="118">
        <f>SUMPRODUCT($AE$4:$AF$4,'resp Tr Riesgo'!AE21:AF21)</f>
        <v>0.5</v>
      </c>
      <c r="AU23" s="118" t="str">
        <f>SUMPRODUCT($AG$4,'resp Tr Riesgo'!AG21)</f>
        <v>#NAME?</v>
      </c>
      <c r="AW23" s="36" t="str">
        <f t="shared" si="15"/>
        <v>#NAME?</v>
      </c>
      <c r="AX23" s="36" t="str">
        <f t="shared" ref="AX23:BA23" si="29">AR23</f>
        <v>#NAME?</v>
      </c>
      <c r="AY23" s="120" t="str">
        <f t="shared" si="29"/>
        <v>#NAME?</v>
      </c>
      <c r="AZ23" s="120">
        <f t="shared" si="29"/>
        <v>0.5</v>
      </c>
      <c r="BA23" s="120" t="str">
        <f t="shared" si="29"/>
        <v>#NAME?</v>
      </c>
    </row>
    <row r="24" ht="15.0" customHeight="1">
      <c r="A24" s="5">
        <v>260.0</v>
      </c>
      <c r="B24" s="90" t="s">
        <v>10</v>
      </c>
      <c r="C24" s="90" t="s">
        <v>13</v>
      </c>
      <c r="D24" s="90" t="s">
        <v>25</v>
      </c>
      <c r="E24" s="91" t="s">
        <v>59</v>
      </c>
      <c r="F24" s="20" t="s">
        <v>125</v>
      </c>
      <c r="G24" s="20" t="s">
        <v>125</v>
      </c>
      <c r="H24" s="20" t="s">
        <v>123</v>
      </c>
      <c r="I24" s="20" t="s">
        <v>123</v>
      </c>
      <c r="J24" s="20" t="s">
        <v>139</v>
      </c>
      <c r="K24" s="20">
        <v>75.0</v>
      </c>
      <c r="L24" s="20" t="s">
        <v>148</v>
      </c>
      <c r="M24" s="20"/>
      <c r="N24" s="20">
        <v>0.7</v>
      </c>
      <c r="O24" s="20">
        <v>139.7</v>
      </c>
      <c r="P24" s="20">
        <v>2679.0</v>
      </c>
      <c r="Q24" s="20" t="s">
        <v>123</v>
      </c>
      <c r="R24" s="20" t="s">
        <v>123</v>
      </c>
      <c r="S24" s="25" t="s">
        <v>126</v>
      </c>
      <c r="T24" s="18">
        <v>310.0</v>
      </c>
      <c r="U24" s="28" t="s">
        <v>123</v>
      </c>
      <c r="V24" s="25" t="s">
        <v>126</v>
      </c>
      <c r="W24" s="20" t="s">
        <v>123</v>
      </c>
      <c r="X24" s="20" t="s">
        <v>126</v>
      </c>
      <c r="Y24" s="20" t="s">
        <v>123</v>
      </c>
      <c r="Z24" s="25" t="s">
        <v>123</v>
      </c>
      <c r="AA24" s="20" t="s">
        <v>123</v>
      </c>
      <c r="AB24" s="31" t="s">
        <v>206</v>
      </c>
      <c r="AC24" s="53" t="s">
        <v>212</v>
      </c>
      <c r="AD24" s="60">
        <v>52.74</v>
      </c>
      <c r="AE24" s="64" t="s">
        <v>123</v>
      </c>
      <c r="AF24" s="20" t="s">
        <v>123</v>
      </c>
      <c r="AG24" s="70" t="s">
        <v>244</v>
      </c>
      <c r="AH24" s="74">
        <v>4.0</v>
      </c>
      <c r="AJ24" s="118" t="str">
        <f>SUMPRODUCT($F$5:$AG$5,'resp Tr Riesgo'!F22:AG22)</f>
        <v>#NAME?</v>
      </c>
      <c r="AL24" s="118" t="str">
        <f>SUMPRODUCT($F$4:$J$4,'resp Tr Riesgo'!F22:J22)</f>
        <v>#NAME?</v>
      </c>
      <c r="AM24" s="118" t="str">
        <f>SUMPRODUCT($K$4:$P$4,'resp Tr Riesgo'!K22:P22)</f>
        <v>#NAME?</v>
      </c>
      <c r="AN24" s="118" t="str">
        <f t="shared" si="13"/>
        <v>#NAME?</v>
      </c>
      <c r="AO24" s="118" t="str">
        <f>SUMPRODUCT($Q$4:$W$4,'resp Tr Riesgo'!Q22:W22)</f>
        <v>#NAME?</v>
      </c>
      <c r="AP24" s="118">
        <f>SUMPRODUCT($X$4:$AA$4,'resp Tr Riesgo'!X22:AA22)</f>
        <v>1</v>
      </c>
      <c r="AQ24" s="118" t="str">
        <f>SUMPRODUCT($AB$4:$AC$4,'resp Tr Riesgo'!AB22:AC22)</f>
        <v>#NAME?</v>
      </c>
      <c r="AR24" s="118" t="str">
        <f t="shared" si="14"/>
        <v>#NAME?</v>
      </c>
      <c r="AS24" s="119" t="str">
        <f>SUMPRODUCT($AD$4,'resp Tr Riesgo'!AD22)</f>
        <v>#NAME?</v>
      </c>
      <c r="AT24" s="118">
        <f>SUMPRODUCT($AE$4:$AF$4,'resp Tr Riesgo'!AE22:AF22)</f>
        <v>0.5</v>
      </c>
      <c r="AU24" s="118" t="str">
        <f>SUMPRODUCT($AG$4,'resp Tr Riesgo'!AG22)</f>
        <v>#NAME?</v>
      </c>
      <c r="AW24" s="36" t="str">
        <f t="shared" si="15"/>
        <v>#NAME?</v>
      </c>
      <c r="AX24" s="36" t="str">
        <f t="shared" ref="AX24:BA24" si="30">AR24</f>
        <v>#NAME?</v>
      </c>
      <c r="AY24" s="120" t="str">
        <f t="shared" si="30"/>
        <v>#NAME?</v>
      </c>
      <c r="AZ24" s="120">
        <f t="shared" si="30"/>
        <v>0.5</v>
      </c>
      <c r="BA24" s="120" t="str">
        <f t="shared" si="30"/>
        <v>#NAME?</v>
      </c>
    </row>
    <row r="25" ht="15.0" customHeight="1">
      <c r="A25" s="5">
        <v>261.0</v>
      </c>
      <c r="B25" s="90" t="s">
        <v>10</v>
      </c>
      <c r="C25" s="90" t="s">
        <v>13</v>
      </c>
      <c r="D25" s="90" t="s">
        <v>27</v>
      </c>
      <c r="E25" s="96" t="s">
        <v>60</v>
      </c>
      <c r="F25" s="20" t="s">
        <v>125</v>
      </c>
      <c r="G25" s="20" t="s">
        <v>125</v>
      </c>
      <c r="H25" s="20" t="s">
        <v>123</v>
      </c>
      <c r="I25" s="20" t="s">
        <v>123</v>
      </c>
      <c r="J25" s="20" t="s">
        <v>139</v>
      </c>
      <c r="K25" s="20">
        <v>75.0</v>
      </c>
      <c r="L25" s="20" t="s">
        <v>148</v>
      </c>
      <c r="M25" s="20"/>
      <c r="N25" s="20">
        <v>0.7</v>
      </c>
      <c r="O25" s="20">
        <v>139.7</v>
      </c>
      <c r="P25" s="20">
        <v>2679.0</v>
      </c>
      <c r="Q25" s="20" t="s">
        <v>125</v>
      </c>
      <c r="R25" s="20" t="s">
        <v>125</v>
      </c>
      <c r="S25" s="25" t="s">
        <v>126</v>
      </c>
      <c r="T25" s="18">
        <v>195.0</v>
      </c>
      <c r="U25" s="28" t="s">
        <v>123</v>
      </c>
      <c r="V25" s="25" t="s">
        <v>126</v>
      </c>
      <c r="W25" s="20" t="s">
        <v>123</v>
      </c>
      <c r="X25" s="20" t="s">
        <v>123</v>
      </c>
      <c r="Y25" s="20" t="s">
        <v>125</v>
      </c>
      <c r="Z25" s="25" t="s">
        <v>123</v>
      </c>
      <c r="AA25" s="20" t="s">
        <v>123</v>
      </c>
      <c r="AB25" s="24" t="s">
        <v>205</v>
      </c>
      <c r="AC25" s="53" t="s">
        <v>212</v>
      </c>
      <c r="AD25" s="60">
        <v>60.2</v>
      </c>
      <c r="AE25" s="64" t="s">
        <v>123</v>
      </c>
      <c r="AF25" s="20" t="s">
        <v>123</v>
      </c>
      <c r="AG25" s="70" t="s">
        <v>244</v>
      </c>
      <c r="AH25" s="74">
        <v>4.0</v>
      </c>
      <c r="AJ25" s="118" t="str">
        <f>SUMPRODUCT($F$5:$AG$5,'resp Tr Riesgo'!F23:AG23)</f>
        <v>#NAME?</v>
      </c>
      <c r="AL25" s="118" t="str">
        <f>SUMPRODUCT($F$4:$J$4,'resp Tr Riesgo'!F23:J23)</f>
        <v>#NAME?</v>
      </c>
      <c r="AM25" s="118" t="str">
        <f>SUMPRODUCT($K$4:$P$4,'resp Tr Riesgo'!K23:P23)</f>
        <v>#NAME?</v>
      </c>
      <c r="AN25" s="118" t="str">
        <f t="shared" si="13"/>
        <v>#NAME?</v>
      </c>
      <c r="AO25" s="118" t="str">
        <f>SUMPRODUCT($Q$4:$W$4,'resp Tr Riesgo'!Q23:W23)</f>
        <v>#NAME?</v>
      </c>
      <c r="AP25" s="118">
        <f>SUMPRODUCT($X$4:$AA$4,'resp Tr Riesgo'!X23:AA23)</f>
        <v>0.75</v>
      </c>
      <c r="AQ25" s="118" t="str">
        <f>SUMPRODUCT($AB$4:$AC$4,'resp Tr Riesgo'!AB23:AC23)</f>
        <v>#NAME?</v>
      </c>
      <c r="AR25" s="118" t="str">
        <f t="shared" si="14"/>
        <v>#NAME?</v>
      </c>
      <c r="AS25" s="119" t="str">
        <f>SUMPRODUCT($AD$4,'resp Tr Riesgo'!AD23)</f>
        <v>#NAME?</v>
      </c>
      <c r="AT25" s="118">
        <f>SUMPRODUCT($AE$4:$AF$4,'resp Tr Riesgo'!AE23:AF23)</f>
        <v>0.5</v>
      </c>
      <c r="AU25" s="118" t="str">
        <f>SUMPRODUCT($AG$4,'resp Tr Riesgo'!AG23)</f>
        <v>#NAME?</v>
      </c>
      <c r="AW25" s="36" t="str">
        <f t="shared" si="15"/>
        <v>#NAME?</v>
      </c>
      <c r="AX25" s="36" t="str">
        <f t="shared" ref="AX25:BA25" si="31">AR25</f>
        <v>#NAME?</v>
      </c>
      <c r="AY25" s="120" t="str">
        <f t="shared" si="31"/>
        <v>#NAME?</v>
      </c>
      <c r="AZ25" s="120">
        <f t="shared" si="31"/>
        <v>0.5</v>
      </c>
      <c r="BA25" s="120" t="str">
        <f t="shared" si="31"/>
        <v>#NAME?</v>
      </c>
    </row>
    <row r="26" ht="15.0" customHeight="1">
      <c r="A26" s="5">
        <v>262.0</v>
      </c>
      <c r="B26" s="90" t="s">
        <v>10</v>
      </c>
      <c r="C26" s="90" t="s">
        <v>13</v>
      </c>
      <c r="D26" s="90" t="s">
        <v>27</v>
      </c>
      <c r="E26" s="91" t="s">
        <v>61</v>
      </c>
      <c r="F26" s="20" t="s">
        <v>125</v>
      </c>
      <c r="G26" s="20" t="s">
        <v>125</v>
      </c>
      <c r="H26" s="20" t="s">
        <v>123</v>
      </c>
      <c r="I26" s="20" t="s">
        <v>123</v>
      </c>
      <c r="J26" s="20" t="s">
        <v>139</v>
      </c>
      <c r="K26" s="20">
        <v>75.0</v>
      </c>
      <c r="L26" s="20" t="s">
        <v>148</v>
      </c>
      <c r="M26" s="20"/>
      <c r="N26" s="20">
        <v>0.7</v>
      </c>
      <c r="O26" s="20">
        <v>139.7</v>
      </c>
      <c r="P26" s="20">
        <v>2679.0</v>
      </c>
      <c r="Q26" s="20" t="s">
        <v>123</v>
      </c>
      <c r="R26" s="20" t="s">
        <v>125</v>
      </c>
      <c r="S26" s="25" t="s">
        <v>126</v>
      </c>
      <c r="T26" s="18">
        <v>325.0</v>
      </c>
      <c r="U26" s="28" t="s">
        <v>123</v>
      </c>
      <c r="V26" s="25" t="s">
        <v>126</v>
      </c>
      <c r="W26" s="20" t="s">
        <v>123</v>
      </c>
      <c r="X26" s="20" t="s">
        <v>123</v>
      </c>
      <c r="Y26" s="20" t="s">
        <v>125</v>
      </c>
      <c r="Z26" s="25" t="s">
        <v>123</v>
      </c>
      <c r="AA26" s="20" t="s">
        <v>125</v>
      </c>
      <c r="AB26" s="31" t="s">
        <v>206</v>
      </c>
      <c r="AC26" s="53" t="s">
        <v>212</v>
      </c>
      <c r="AD26" s="60">
        <v>60.2</v>
      </c>
      <c r="AE26" s="64" t="s">
        <v>123</v>
      </c>
      <c r="AF26" s="20" t="s">
        <v>123</v>
      </c>
      <c r="AG26" s="70" t="s">
        <v>244</v>
      </c>
      <c r="AH26" s="74">
        <v>4.0</v>
      </c>
      <c r="AJ26" s="118" t="str">
        <f>SUMPRODUCT($F$5:$AG$5,'resp Tr Riesgo'!F24:AG24)</f>
        <v>#NAME?</v>
      </c>
      <c r="AL26" s="118" t="str">
        <f>SUMPRODUCT($F$4:$J$4,'resp Tr Riesgo'!F24:J24)</f>
        <v>#NAME?</v>
      </c>
      <c r="AM26" s="118" t="str">
        <f>SUMPRODUCT($K$4:$P$4,'resp Tr Riesgo'!K24:P24)</f>
        <v>#NAME?</v>
      </c>
      <c r="AN26" s="118" t="str">
        <f t="shared" si="13"/>
        <v>#NAME?</v>
      </c>
      <c r="AO26" s="118" t="str">
        <f>SUMPRODUCT($Q$4:$W$4,'resp Tr Riesgo'!Q24:W24)</f>
        <v>#NAME?</v>
      </c>
      <c r="AP26" s="118">
        <f>SUMPRODUCT($X$4:$AA$4,'resp Tr Riesgo'!X24:AA24)</f>
        <v>0.5</v>
      </c>
      <c r="AQ26" s="118" t="str">
        <f>SUMPRODUCT($AB$4:$AC$4,'resp Tr Riesgo'!AB24:AC24)</f>
        <v>#NAME?</v>
      </c>
      <c r="AR26" s="118" t="str">
        <f t="shared" si="14"/>
        <v>#NAME?</v>
      </c>
      <c r="AS26" s="119" t="str">
        <f>SUMPRODUCT($AD$4,'resp Tr Riesgo'!AD24)</f>
        <v>#NAME?</v>
      </c>
      <c r="AT26" s="118">
        <f>SUMPRODUCT($AE$4:$AF$4,'resp Tr Riesgo'!AE24:AF24)</f>
        <v>0.5</v>
      </c>
      <c r="AU26" s="118" t="str">
        <f>SUMPRODUCT($AG$4,'resp Tr Riesgo'!AG24)</f>
        <v>#NAME?</v>
      </c>
      <c r="AW26" s="36" t="str">
        <f t="shared" si="15"/>
        <v>#NAME?</v>
      </c>
      <c r="AX26" s="36" t="str">
        <f t="shared" ref="AX26:BA26" si="32">AR26</f>
        <v>#NAME?</v>
      </c>
      <c r="AY26" s="120" t="str">
        <f t="shared" si="32"/>
        <v>#NAME?</v>
      </c>
      <c r="AZ26" s="120">
        <f t="shared" si="32"/>
        <v>0.5</v>
      </c>
      <c r="BA26" s="120" t="str">
        <f t="shared" si="32"/>
        <v>#NAME?</v>
      </c>
    </row>
    <row r="27" ht="15.0" customHeight="1">
      <c r="A27" s="5">
        <v>263.0</v>
      </c>
      <c r="B27" s="90" t="s">
        <v>10</v>
      </c>
      <c r="C27" s="90" t="s">
        <v>13</v>
      </c>
      <c r="D27" s="90" t="s">
        <v>27</v>
      </c>
      <c r="E27" s="91" t="s">
        <v>62</v>
      </c>
      <c r="F27" s="20" t="s">
        <v>125</v>
      </c>
      <c r="G27" s="20" t="s">
        <v>125</v>
      </c>
      <c r="H27" s="20" t="s">
        <v>123</v>
      </c>
      <c r="I27" s="20" t="s">
        <v>123</v>
      </c>
      <c r="J27" s="20" t="s">
        <v>139</v>
      </c>
      <c r="K27" s="20">
        <v>75.0</v>
      </c>
      <c r="L27" s="20" t="s">
        <v>148</v>
      </c>
      <c r="M27" s="20"/>
      <c r="N27" s="20">
        <v>0.7</v>
      </c>
      <c r="O27" s="20">
        <v>139.7</v>
      </c>
      <c r="P27" s="20">
        <v>2679.0</v>
      </c>
      <c r="Q27" s="20" t="s">
        <v>123</v>
      </c>
      <c r="R27" s="20" t="s">
        <v>125</v>
      </c>
      <c r="S27" s="25" t="s">
        <v>126</v>
      </c>
      <c r="T27" s="18">
        <v>185.0</v>
      </c>
      <c r="U27" s="28" t="s">
        <v>123</v>
      </c>
      <c r="V27" s="25" t="s">
        <v>126</v>
      </c>
      <c r="W27" s="20" t="s">
        <v>123</v>
      </c>
      <c r="X27" s="20" t="s">
        <v>123</v>
      </c>
      <c r="Y27" s="20" t="s">
        <v>125</v>
      </c>
      <c r="Z27" s="25" t="s">
        <v>123</v>
      </c>
      <c r="AA27" s="20" t="s">
        <v>123</v>
      </c>
      <c r="AB27" s="49">
        <v>0.0</v>
      </c>
      <c r="AC27" s="53" t="s">
        <v>212</v>
      </c>
      <c r="AD27" s="60">
        <v>60.2</v>
      </c>
      <c r="AE27" s="64" t="s">
        <v>123</v>
      </c>
      <c r="AF27" s="20" t="s">
        <v>123</v>
      </c>
      <c r="AG27" s="70" t="s">
        <v>244</v>
      </c>
      <c r="AH27" s="74">
        <v>4.0</v>
      </c>
      <c r="AJ27" s="118" t="str">
        <f>SUMPRODUCT($F$5:$AG$5,'resp Tr Riesgo'!F25:AG25)</f>
        <v>#NAME?</v>
      </c>
      <c r="AL27" s="118" t="str">
        <f>SUMPRODUCT($F$4:$J$4,'resp Tr Riesgo'!F25:J25)</f>
        <v>#NAME?</v>
      </c>
      <c r="AM27" s="118" t="str">
        <f>SUMPRODUCT($K$4:$P$4,'resp Tr Riesgo'!K25:P25)</f>
        <v>#NAME?</v>
      </c>
      <c r="AN27" s="118" t="str">
        <f t="shared" si="13"/>
        <v>#NAME?</v>
      </c>
      <c r="AO27" s="118" t="str">
        <f>SUMPRODUCT($Q$4:$W$4,'resp Tr Riesgo'!Q25:W25)</f>
        <v>#NAME?</v>
      </c>
      <c r="AP27" s="118">
        <f>SUMPRODUCT($X$4:$AA$4,'resp Tr Riesgo'!X25:AA25)</f>
        <v>0.75</v>
      </c>
      <c r="AQ27" s="118" t="str">
        <f>SUMPRODUCT($AB$4:$AC$4,'resp Tr Riesgo'!AB25:AC25)</f>
        <v>#NAME?</v>
      </c>
      <c r="AR27" s="118" t="str">
        <f t="shared" si="14"/>
        <v>#NAME?</v>
      </c>
      <c r="AS27" s="119" t="str">
        <f>SUMPRODUCT($AD$4,'resp Tr Riesgo'!AD25)</f>
        <v>#NAME?</v>
      </c>
      <c r="AT27" s="118">
        <f>SUMPRODUCT($AE$4:$AF$4,'resp Tr Riesgo'!AE25:AF25)</f>
        <v>0.5</v>
      </c>
      <c r="AU27" s="118" t="str">
        <f>SUMPRODUCT($AG$4,'resp Tr Riesgo'!AG25)</f>
        <v>#NAME?</v>
      </c>
      <c r="AW27" s="36" t="str">
        <f t="shared" si="15"/>
        <v>#NAME?</v>
      </c>
      <c r="AX27" s="36" t="str">
        <f t="shared" ref="AX27:BA27" si="33">AR27</f>
        <v>#NAME?</v>
      </c>
      <c r="AY27" s="120" t="str">
        <f t="shared" si="33"/>
        <v>#NAME?</v>
      </c>
      <c r="AZ27" s="120">
        <f t="shared" si="33"/>
        <v>0.5</v>
      </c>
      <c r="BA27" s="120" t="str">
        <f t="shared" si="33"/>
        <v>#NAME?</v>
      </c>
    </row>
    <row r="28" ht="15.0" customHeight="1">
      <c r="A28" s="5">
        <v>265.0</v>
      </c>
      <c r="B28" s="90" t="s">
        <v>10</v>
      </c>
      <c r="C28" s="90" t="s">
        <v>13</v>
      </c>
      <c r="D28" s="90" t="s">
        <v>28</v>
      </c>
      <c r="E28" s="91" t="s">
        <v>63</v>
      </c>
      <c r="F28" s="20" t="s">
        <v>125</v>
      </c>
      <c r="G28" s="20" t="s">
        <v>125</v>
      </c>
      <c r="H28" s="20" t="s">
        <v>123</v>
      </c>
      <c r="I28" s="20" t="s">
        <v>123</v>
      </c>
      <c r="J28" s="20" t="s">
        <v>139</v>
      </c>
      <c r="K28" s="20">
        <v>75.0</v>
      </c>
      <c r="L28" s="20" t="s">
        <v>148</v>
      </c>
      <c r="M28" s="20"/>
      <c r="N28" s="20">
        <v>0.7</v>
      </c>
      <c r="O28" s="20">
        <v>139.7</v>
      </c>
      <c r="P28" s="20">
        <v>2679.0</v>
      </c>
      <c r="Q28" s="20" t="s">
        <v>123</v>
      </c>
      <c r="R28" s="20" t="s">
        <v>125</v>
      </c>
      <c r="S28" s="25" t="s">
        <v>126</v>
      </c>
      <c r="T28" s="18">
        <v>250.0</v>
      </c>
      <c r="U28" s="28" t="s">
        <v>123</v>
      </c>
      <c r="V28" s="25" t="s">
        <v>126</v>
      </c>
      <c r="W28" s="20" t="s">
        <v>123</v>
      </c>
      <c r="X28" s="20" t="s">
        <v>123</v>
      </c>
      <c r="Y28" s="20" t="s">
        <v>125</v>
      </c>
      <c r="Z28" s="25" t="s">
        <v>123</v>
      </c>
      <c r="AA28" s="20" t="s">
        <v>123</v>
      </c>
      <c r="AB28" s="31" t="s">
        <v>206</v>
      </c>
      <c r="AC28" s="53" t="s">
        <v>212</v>
      </c>
      <c r="AD28" s="60">
        <v>66.11</v>
      </c>
      <c r="AE28" s="64" t="s">
        <v>125</v>
      </c>
      <c r="AF28" s="20" t="s">
        <v>123</v>
      </c>
      <c r="AG28" s="70" t="s">
        <v>244</v>
      </c>
      <c r="AH28" s="74">
        <v>4.0</v>
      </c>
      <c r="AJ28" s="118" t="str">
        <f>SUMPRODUCT($F$5:$AG$5,'resp Tr Riesgo'!F26:AG26)</f>
        <v>#NAME?</v>
      </c>
      <c r="AL28" s="118" t="str">
        <f>SUMPRODUCT($F$4:$J$4,'resp Tr Riesgo'!F26:J26)</f>
        <v>#NAME?</v>
      </c>
      <c r="AM28" s="118" t="str">
        <f>SUMPRODUCT($K$4:$P$4,'resp Tr Riesgo'!K26:P26)</f>
        <v>#NAME?</v>
      </c>
      <c r="AN28" s="118" t="str">
        <f t="shared" si="13"/>
        <v>#NAME?</v>
      </c>
      <c r="AO28" s="118" t="str">
        <f>SUMPRODUCT($Q$4:$W$4,'resp Tr Riesgo'!Q26:W26)</f>
        <v>#NAME?</v>
      </c>
      <c r="AP28" s="118">
        <f>SUMPRODUCT($X$4:$AA$4,'resp Tr Riesgo'!X26:AA26)</f>
        <v>0.75</v>
      </c>
      <c r="AQ28" s="118" t="str">
        <f>SUMPRODUCT($AB$4:$AC$4,'resp Tr Riesgo'!AB26:AC26)</f>
        <v>#NAME?</v>
      </c>
      <c r="AR28" s="118" t="str">
        <f t="shared" si="14"/>
        <v>#NAME?</v>
      </c>
      <c r="AS28" s="119" t="str">
        <f>SUMPRODUCT($AD$4,'resp Tr Riesgo'!AD26)</f>
        <v>#NAME?</v>
      </c>
      <c r="AT28" s="118">
        <f>SUMPRODUCT($AE$4:$AF$4,'resp Tr Riesgo'!AE26:AF26)</f>
        <v>1</v>
      </c>
      <c r="AU28" s="118" t="str">
        <f>SUMPRODUCT($AG$4,'resp Tr Riesgo'!AG26)</f>
        <v>#NAME?</v>
      </c>
      <c r="AW28" s="36" t="str">
        <f t="shared" si="15"/>
        <v>#NAME?</v>
      </c>
      <c r="AX28" s="36" t="str">
        <f t="shared" ref="AX28:BA28" si="34">AR28</f>
        <v>#NAME?</v>
      </c>
      <c r="AY28" s="120" t="str">
        <f t="shared" si="34"/>
        <v>#NAME?</v>
      </c>
      <c r="AZ28" s="120">
        <f t="shared" si="34"/>
        <v>1</v>
      </c>
      <c r="BA28" s="120" t="str">
        <f t="shared" si="34"/>
        <v>#NAME?</v>
      </c>
    </row>
    <row r="29" ht="15.0" customHeight="1">
      <c r="A29" s="5">
        <v>4317.0</v>
      </c>
      <c r="B29" s="90" t="s">
        <v>10</v>
      </c>
      <c r="C29" s="90" t="s">
        <v>13</v>
      </c>
      <c r="D29" s="90" t="s">
        <v>25</v>
      </c>
      <c r="E29" s="91" t="s">
        <v>64</v>
      </c>
      <c r="F29" s="20" t="s">
        <v>125</v>
      </c>
      <c r="G29" s="20" t="s">
        <v>123</v>
      </c>
      <c r="H29" s="20" t="s">
        <v>123</v>
      </c>
      <c r="I29" s="20" t="s">
        <v>123</v>
      </c>
      <c r="J29" s="20" t="s">
        <v>139</v>
      </c>
      <c r="K29" s="20">
        <v>75.0</v>
      </c>
      <c r="L29" s="20" t="s">
        <v>148</v>
      </c>
      <c r="M29" s="20"/>
      <c r="N29" s="20">
        <v>0.7</v>
      </c>
      <c r="O29" s="20">
        <v>139.7</v>
      </c>
      <c r="P29" s="20">
        <v>2679.0</v>
      </c>
      <c r="Q29" s="20" t="s">
        <v>123</v>
      </c>
      <c r="R29" s="20" t="s">
        <v>123</v>
      </c>
      <c r="S29" s="25" t="s">
        <v>126</v>
      </c>
      <c r="T29" s="18">
        <v>215.0</v>
      </c>
      <c r="U29" s="28" t="s">
        <v>123</v>
      </c>
      <c r="V29" s="25" t="s">
        <v>126</v>
      </c>
      <c r="W29" s="20" t="s">
        <v>123</v>
      </c>
      <c r="X29" s="20" t="s">
        <v>123</v>
      </c>
      <c r="Y29" s="20" t="s">
        <v>125</v>
      </c>
      <c r="Z29" s="25" t="s">
        <v>123</v>
      </c>
      <c r="AA29" s="20" t="s">
        <v>123</v>
      </c>
      <c r="AB29" s="24" t="s">
        <v>205</v>
      </c>
      <c r="AC29" s="53" t="s">
        <v>212</v>
      </c>
      <c r="AD29" s="60">
        <v>52.74</v>
      </c>
      <c r="AE29" s="64" t="s">
        <v>123</v>
      </c>
      <c r="AF29" s="20" t="s">
        <v>123</v>
      </c>
      <c r="AG29" s="70" t="s">
        <v>244</v>
      </c>
      <c r="AH29" s="74">
        <v>4.0</v>
      </c>
      <c r="AJ29" s="118" t="str">
        <f>SUMPRODUCT($F$5:$AG$5,'resp Tr Riesgo'!F27:AG27)</f>
        <v>#NAME?</v>
      </c>
      <c r="AL29" s="118" t="str">
        <f>SUMPRODUCT($F$4:$J$4,'resp Tr Riesgo'!F27:J27)</f>
        <v>#NAME?</v>
      </c>
      <c r="AM29" s="118" t="str">
        <f>SUMPRODUCT($K$4:$P$4,'resp Tr Riesgo'!K27:P27)</f>
        <v>#NAME?</v>
      </c>
      <c r="AN29" s="118" t="str">
        <f t="shared" si="13"/>
        <v>#NAME?</v>
      </c>
      <c r="AO29" s="118" t="str">
        <f>SUMPRODUCT($Q$4:$W$4,'resp Tr Riesgo'!Q27:W27)</f>
        <v>#NAME?</v>
      </c>
      <c r="AP29" s="118">
        <f>SUMPRODUCT($X$4:$AA$4,'resp Tr Riesgo'!X27:AA27)</f>
        <v>0.75</v>
      </c>
      <c r="AQ29" s="118" t="str">
        <f>SUMPRODUCT($AB$4:$AC$4,'resp Tr Riesgo'!AB27:AC27)</f>
        <v>#NAME?</v>
      </c>
      <c r="AR29" s="118" t="str">
        <f t="shared" si="14"/>
        <v>#NAME?</v>
      </c>
      <c r="AS29" s="119" t="str">
        <f>SUMPRODUCT($AD$4,'resp Tr Riesgo'!AD27)</f>
        <v>#NAME?</v>
      </c>
      <c r="AT29" s="118">
        <f>SUMPRODUCT($AE$4:$AF$4,'resp Tr Riesgo'!AE27:AF27)</f>
        <v>0.5</v>
      </c>
      <c r="AU29" s="118" t="str">
        <f>SUMPRODUCT($AG$4,'resp Tr Riesgo'!AG27)</f>
        <v>#NAME?</v>
      </c>
      <c r="AW29" s="36" t="str">
        <f t="shared" si="15"/>
        <v>#NAME?</v>
      </c>
      <c r="AX29" s="36" t="str">
        <f t="shared" ref="AX29:BA29" si="35">AR29</f>
        <v>#NAME?</v>
      </c>
      <c r="AY29" s="120" t="str">
        <f t="shared" si="35"/>
        <v>#NAME?</v>
      </c>
      <c r="AZ29" s="120">
        <f t="shared" si="35"/>
        <v>0.5</v>
      </c>
      <c r="BA29" s="120" t="str">
        <f t="shared" si="35"/>
        <v>#NAME?</v>
      </c>
    </row>
    <row r="30" ht="15.0" customHeight="1">
      <c r="A30" s="5">
        <v>4584.0</v>
      </c>
      <c r="B30" s="90" t="s">
        <v>10</v>
      </c>
      <c r="C30" s="90" t="s">
        <v>13</v>
      </c>
      <c r="D30" s="90" t="s">
        <v>25</v>
      </c>
      <c r="E30" s="91" t="s">
        <v>65</v>
      </c>
      <c r="F30" s="20" t="s">
        <v>125</v>
      </c>
      <c r="G30" s="20" t="s">
        <v>125</v>
      </c>
      <c r="H30" s="20" t="s">
        <v>123</v>
      </c>
      <c r="I30" s="20" t="s">
        <v>123</v>
      </c>
      <c r="J30" s="20" t="s">
        <v>139</v>
      </c>
      <c r="K30" s="20">
        <v>75.0</v>
      </c>
      <c r="L30" s="20" t="s">
        <v>148</v>
      </c>
      <c r="M30" s="20"/>
      <c r="N30" s="20">
        <v>0.7</v>
      </c>
      <c r="O30" s="20">
        <v>139.7</v>
      </c>
      <c r="P30" s="20">
        <v>2679.0</v>
      </c>
      <c r="Q30" s="20" t="s">
        <v>123</v>
      </c>
      <c r="R30" s="20" t="s">
        <v>125</v>
      </c>
      <c r="S30" s="25" t="s">
        <v>126</v>
      </c>
      <c r="T30" s="18">
        <v>175.0</v>
      </c>
      <c r="U30" s="28" t="s">
        <v>123</v>
      </c>
      <c r="V30" s="25" t="s">
        <v>126</v>
      </c>
      <c r="W30" s="20" t="s">
        <v>125</v>
      </c>
      <c r="X30" s="20" t="s">
        <v>126</v>
      </c>
      <c r="Y30" s="20" t="s">
        <v>123</v>
      </c>
      <c r="Z30" s="25" t="s">
        <v>123</v>
      </c>
      <c r="AA30" s="20" t="s">
        <v>123</v>
      </c>
      <c r="AB30" s="49">
        <v>0.0</v>
      </c>
      <c r="AC30" s="53" t="s">
        <v>212</v>
      </c>
      <c r="AD30" s="60">
        <v>52.74</v>
      </c>
      <c r="AE30" s="64" t="s">
        <v>123</v>
      </c>
      <c r="AF30" s="20" t="s">
        <v>123</v>
      </c>
      <c r="AG30" s="70" t="s">
        <v>244</v>
      </c>
      <c r="AH30" s="74">
        <v>4.0</v>
      </c>
      <c r="AJ30" s="118" t="str">
        <f>SUMPRODUCT($F$5:$AG$5,'resp Tr Riesgo'!F28:AG28)</f>
        <v>#NAME?</v>
      </c>
      <c r="AL30" s="118" t="str">
        <f>SUMPRODUCT($F$4:$J$4,'resp Tr Riesgo'!F28:J28)</f>
        <v>#NAME?</v>
      </c>
      <c r="AM30" s="118" t="str">
        <f>SUMPRODUCT($K$4:$P$4,'resp Tr Riesgo'!K28:P28)</f>
        <v>#NAME?</v>
      </c>
      <c r="AN30" s="118" t="str">
        <f t="shared" si="13"/>
        <v>#NAME?</v>
      </c>
      <c r="AO30" s="118" t="str">
        <f>SUMPRODUCT($Q$4:$W$4,'resp Tr Riesgo'!Q28:W28)</f>
        <v>#NAME?</v>
      </c>
      <c r="AP30" s="118">
        <f>SUMPRODUCT($X$4:$AA$4,'resp Tr Riesgo'!X28:AA28)</f>
        <v>1</v>
      </c>
      <c r="AQ30" s="118" t="str">
        <f>SUMPRODUCT($AB$4:$AC$4,'resp Tr Riesgo'!AB28:AC28)</f>
        <v>#NAME?</v>
      </c>
      <c r="AR30" s="118" t="str">
        <f t="shared" si="14"/>
        <v>#NAME?</v>
      </c>
      <c r="AS30" s="119" t="str">
        <f>SUMPRODUCT($AD$4,'resp Tr Riesgo'!AD28)</f>
        <v>#NAME?</v>
      </c>
      <c r="AT30" s="118">
        <f>SUMPRODUCT($AE$4:$AF$4,'resp Tr Riesgo'!AE28:AF28)</f>
        <v>0.5</v>
      </c>
      <c r="AU30" s="118" t="str">
        <f>SUMPRODUCT($AG$4,'resp Tr Riesgo'!AG28)</f>
        <v>#NAME?</v>
      </c>
      <c r="AW30" s="36" t="str">
        <f t="shared" si="15"/>
        <v>#NAME?</v>
      </c>
      <c r="AX30" s="36" t="str">
        <f t="shared" ref="AX30:BA30" si="36">AR30</f>
        <v>#NAME?</v>
      </c>
      <c r="AY30" s="120" t="str">
        <f t="shared" si="36"/>
        <v>#NAME?</v>
      </c>
      <c r="AZ30" s="120">
        <f t="shared" si="36"/>
        <v>0.5</v>
      </c>
      <c r="BA30" s="120" t="str">
        <f t="shared" si="36"/>
        <v>#NAME?</v>
      </c>
    </row>
    <row r="31" ht="15.0" customHeight="1">
      <c r="A31" s="5">
        <v>625.0</v>
      </c>
      <c r="B31" s="90" t="s">
        <v>12</v>
      </c>
      <c r="C31" s="90" t="s">
        <v>16</v>
      </c>
      <c r="D31" s="90" t="s">
        <v>29</v>
      </c>
      <c r="E31" s="91" t="s">
        <v>66</v>
      </c>
      <c r="F31" s="20" t="s">
        <v>125</v>
      </c>
      <c r="G31" s="20" t="s">
        <v>125</v>
      </c>
      <c r="H31" s="20" t="s">
        <v>123</v>
      </c>
      <c r="I31" s="20" t="s">
        <v>123</v>
      </c>
      <c r="J31" s="20" t="s">
        <v>139</v>
      </c>
      <c r="K31" s="20">
        <v>85.0</v>
      </c>
      <c r="L31" s="20" t="s">
        <v>126</v>
      </c>
      <c r="M31" s="20"/>
      <c r="N31" s="20">
        <v>0.8</v>
      </c>
      <c r="O31" s="22">
        <v>5.13</v>
      </c>
      <c r="P31" s="20">
        <v>1945.0</v>
      </c>
      <c r="Q31" s="20" t="s">
        <v>125</v>
      </c>
      <c r="R31" s="20" t="s">
        <v>123</v>
      </c>
      <c r="S31" s="25" t="s">
        <v>126</v>
      </c>
      <c r="T31" s="18">
        <v>260.0</v>
      </c>
      <c r="U31" s="28" t="s">
        <v>123</v>
      </c>
      <c r="V31" s="25" t="s">
        <v>126</v>
      </c>
      <c r="W31" s="20" t="s">
        <v>123</v>
      </c>
      <c r="X31" s="20" t="s">
        <v>126</v>
      </c>
      <c r="Y31" s="20" t="s">
        <v>123</v>
      </c>
      <c r="Z31" s="25" t="s">
        <v>123</v>
      </c>
      <c r="AA31" s="20" t="s">
        <v>123</v>
      </c>
      <c r="AB31" s="31" t="s">
        <v>206</v>
      </c>
      <c r="AC31" s="53" t="s">
        <v>212</v>
      </c>
      <c r="AD31" s="60">
        <v>46.22</v>
      </c>
      <c r="AE31" s="64" t="s">
        <v>123</v>
      </c>
      <c r="AF31" s="20" t="s">
        <v>123</v>
      </c>
      <c r="AG31" s="70" t="s">
        <v>244</v>
      </c>
      <c r="AH31" s="74">
        <v>4.0</v>
      </c>
      <c r="AJ31" s="118" t="str">
        <f>SUMPRODUCT($F$5:$AG$5,'resp Tr Riesgo'!F29:AG29)</f>
        <v>#NAME?</v>
      </c>
      <c r="AL31" s="118" t="str">
        <f>SUMPRODUCT($F$4:$J$4,'resp Tr Riesgo'!F29:J29)</f>
        <v>#NAME?</v>
      </c>
      <c r="AM31" s="118" t="str">
        <f>SUMPRODUCT($K$4:$P$4,'resp Tr Riesgo'!K29:P29)</f>
        <v>#NAME?</v>
      </c>
      <c r="AN31" s="118" t="str">
        <f t="shared" si="13"/>
        <v>#NAME?</v>
      </c>
      <c r="AO31" s="118" t="str">
        <f>SUMPRODUCT($Q$4:$W$4,'resp Tr Riesgo'!Q29:W29)</f>
        <v>#NAME?</v>
      </c>
      <c r="AP31" s="118">
        <f>SUMPRODUCT($X$4:$AA$4,'resp Tr Riesgo'!X29:AA29)</f>
        <v>1</v>
      </c>
      <c r="AQ31" s="118" t="str">
        <f>SUMPRODUCT($AB$4:$AC$4,'resp Tr Riesgo'!AB29:AC29)</f>
        <v>#NAME?</v>
      </c>
      <c r="AR31" s="118" t="str">
        <f t="shared" si="14"/>
        <v>#NAME?</v>
      </c>
      <c r="AS31" s="119" t="str">
        <f>SUMPRODUCT($AD$4,'resp Tr Riesgo'!AD29)</f>
        <v>#NAME?</v>
      </c>
      <c r="AT31" s="118">
        <f>SUMPRODUCT($AE$4:$AF$4,'resp Tr Riesgo'!AE29:AF29)</f>
        <v>0.5</v>
      </c>
      <c r="AU31" s="118" t="str">
        <f>SUMPRODUCT($AG$4,'resp Tr Riesgo'!AG29)</f>
        <v>#NAME?</v>
      </c>
      <c r="AW31" s="36" t="str">
        <f t="shared" si="15"/>
        <v>#NAME?</v>
      </c>
      <c r="AX31" s="36" t="str">
        <f t="shared" ref="AX31:BA31" si="37">AR31</f>
        <v>#NAME?</v>
      </c>
      <c r="AY31" s="120" t="str">
        <f t="shared" si="37"/>
        <v>#NAME?</v>
      </c>
      <c r="AZ31" s="120">
        <f t="shared" si="37"/>
        <v>0.5</v>
      </c>
      <c r="BA31" s="120" t="str">
        <f t="shared" si="37"/>
        <v>#NAME?</v>
      </c>
    </row>
    <row r="32" ht="15.0" customHeight="1">
      <c r="A32" s="5">
        <v>156.0</v>
      </c>
      <c r="B32" s="90" t="s">
        <v>10</v>
      </c>
      <c r="C32" s="90" t="s">
        <v>15</v>
      </c>
      <c r="D32" s="90" t="s">
        <v>15</v>
      </c>
      <c r="E32" s="91" t="s">
        <v>67</v>
      </c>
      <c r="F32" s="20" t="s">
        <v>125</v>
      </c>
      <c r="G32" s="20" t="s">
        <v>125</v>
      </c>
      <c r="H32" s="20" t="s">
        <v>123</v>
      </c>
      <c r="I32" s="20" t="s">
        <v>123</v>
      </c>
      <c r="J32" s="20" t="s">
        <v>139</v>
      </c>
      <c r="K32" s="20">
        <v>54.0</v>
      </c>
      <c r="L32" s="20" t="s">
        <v>126</v>
      </c>
      <c r="M32" s="20"/>
      <c r="N32" s="20">
        <v>0.7</v>
      </c>
      <c r="O32" s="20">
        <v>0.0</v>
      </c>
      <c r="P32" s="20">
        <v>2777.0</v>
      </c>
      <c r="Q32" s="20" t="s">
        <v>123</v>
      </c>
      <c r="R32" s="20" t="s">
        <v>125</v>
      </c>
      <c r="S32" s="25" t="s">
        <v>126</v>
      </c>
      <c r="T32" s="18">
        <v>215.0</v>
      </c>
      <c r="U32" s="28" t="s">
        <v>123</v>
      </c>
      <c r="V32" s="25" t="s">
        <v>126</v>
      </c>
      <c r="W32" s="20" t="s">
        <v>125</v>
      </c>
      <c r="X32" s="20" t="s">
        <v>123</v>
      </c>
      <c r="Y32" s="20" t="s">
        <v>125</v>
      </c>
      <c r="Z32" s="25" t="s">
        <v>123</v>
      </c>
      <c r="AA32" s="20" t="s">
        <v>123</v>
      </c>
      <c r="AB32" s="49">
        <v>0.0</v>
      </c>
      <c r="AC32" s="53" t="s">
        <v>212</v>
      </c>
      <c r="AD32" s="60">
        <v>58.14</v>
      </c>
      <c r="AE32" s="64" t="s">
        <v>125</v>
      </c>
      <c r="AF32" s="20" t="s">
        <v>123</v>
      </c>
      <c r="AG32" s="70" t="s">
        <v>244</v>
      </c>
      <c r="AH32" s="74">
        <v>4.0</v>
      </c>
      <c r="AJ32" s="118" t="str">
        <f>SUMPRODUCT($F$5:$AG$5,'resp Tr Riesgo'!F30:AG30)</f>
        <v>#NAME?</v>
      </c>
      <c r="AL32" s="118" t="str">
        <f>SUMPRODUCT($F$4:$J$4,'resp Tr Riesgo'!F30:J30)</f>
        <v>#NAME?</v>
      </c>
      <c r="AM32" s="118" t="str">
        <f>SUMPRODUCT($K$4:$P$4,'resp Tr Riesgo'!K30:P30)</f>
        <v>#NAME?</v>
      </c>
      <c r="AN32" s="118" t="str">
        <f t="shared" si="13"/>
        <v>#NAME?</v>
      </c>
      <c r="AO32" s="118" t="str">
        <f>SUMPRODUCT($Q$4:$W$4,'resp Tr Riesgo'!Q30:W30)</f>
        <v>#NAME?</v>
      </c>
      <c r="AP32" s="118">
        <f>SUMPRODUCT($X$4:$AA$4,'resp Tr Riesgo'!X30:AA30)</f>
        <v>0.75</v>
      </c>
      <c r="AQ32" s="118" t="str">
        <f>SUMPRODUCT($AB$4:$AC$4,'resp Tr Riesgo'!AB30:AC30)</f>
        <v>#NAME?</v>
      </c>
      <c r="AR32" s="118" t="str">
        <f t="shared" si="14"/>
        <v>#NAME?</v>
      </c>
      <c r="AS32" s="119" t="str">
        <f>SUMPRODUCT($AD$4,'resp Tr Riesgo'!AD30)</f>
        <v>#NAME?</v>
      </c>
      <c r="AT32" s="118">
        <f>SUMPRODUCT($AE$4:$AF$4,'resp Tr Riesgo'!AE30:AF30)</f>
        <v>1</v>
      </c>
      <c r="AU32" s="118" t="str">
        <f>SUMPRODUCT($AG$4,'resp Tr Riesgo'!AG30)</f>
        <v>#NAME?</v>
      </c>
      <c r="AW32" s="36" t="str">
        <f t="shared" si="15"/>
        <v>#NAME?</v>
      </c>
      <c r="AX32" s="36" t="str">
        <f t="shared" ref="AX32:BA32" si="38">AR32</f>
        <v>#NAME?</v>
      </c>
      <c r="AY32" s="120" t="str">
        <f t="shared" si="38"/>
        <v>#NAME?</v>
      </c>
      <c r="AZ32" s="120">
        <f t="shared" si="38"/>
        <v>1</v>
      </c>
      <c r="BA32" s="120" t="str">
        <f t="shared" si="38"/>
        <v>#NAME?</v>
      </c>
    </row>
    <row r="33" ht="15.0" customHeight="1">
      <c r="A33" s="5">
        <v>157.0</v>
      </c>
      <c r="B33" s="90" t="s">
        <v>10</v>
      </c>
      <c r="C33" s="90" t="s">
        <v>15</v>
      </c>
      <c r="D33" s="90" t="s">
        <v>15</v>
      </c>
      <c r="E33" s="91" t="s">
        <v>68</v>
      </c>
      <c r="F33" s="20" t="s">
        <v>125</v>
      </c>
      <c r="G33" s="20" t="s">
        <v>123</v>
      </c>
      <c r="H33" s="20" t="s">
        <v>123</v>
      </c>
      <c r="I33" s="20" t="s">
        <v>123</v>
      </c>
      <c r="J33" s="20" t="s">
        <v>139</v>
      </c>
      <c r="K33" s="20">
        <v>54.0</v>
      </c>
      <c r="L33" s="20" t="s">
        <v>126</v>
      </c>
      <c r="M33" s="20"/>
      <c r="N33" s="20">
        <v>0.7</v>
      </c>
      <c r="O33" s="20">
        <v>0.0</v>
      </c>
      <c r="P33" s="20">
        <v>2777.0</v>
      </c>
      <c r="Q33" s="20" t="s">
        <v>123</v>
      </c>
      <c r="R33" s="20" t="s">
        <v>125</v>
      </c>
      <c r="S33" s="25" t="s">
        <v>126</v>
      </c>
      <c r="T33" s="18">
        <v>345.0</v>
      </c>
      <c r="U33" s="28" t="s">
        <v>123</v>
      </c>
      <c r="V33" s="25" t="s">
        <v>126</v>
      </c>
      <c r="W33" s="20" t="s">
        <v>125</v>
      </c>
      <c r="X33" s="20" t="s">
        <v>123</v>
      </c>
      <c r="Y33" s="20" t="s">
        <v>125</v>
      </c>
      <c r="Z33" s="25" t="s">
        <v>123</v>
      </c>
      <c r="AA33" s="20" t="s">
        <v>123</v>
      </c>
      <c r="AB33" s="31" t="s">
        <v>206</v>
      </c>
      <c r="AC33" s="53" t="s">
        <v>212</v>
      </c>
      <c r="AD33" s="60">
        <v>58.14</v>
      </c>
      <c r="AE33" s="64" t="s">
        <v>125</v>
      </c>
      <c r="AF33" s="20" t="s">
        <v>123</v>
      </c>
      <c r="AG33" s="70" t="s">
        <v>244</v>
      </c>
      <c r="AH33" s="74">
        <v>4.0</v>
      </c>
      <c r="AJ33" s="118" t="str">
        <f>SUMPRODUCT($F$5:$AG$5,'resp Tr Riesgo'!F31:AG31)</f>
        <v>#NAME?</v>
      </c>
      <c r="AL33" s="118" t="str">
        <f>SUMPRODUCT($F$4:$J$4,'resp Tr Riesgo'!F31:J31)</f>
        <v>#NAME?</v>
      </c>
      <c r="AM33" s="118" t="str">
        <f>SUMPRODUCT($K$4:$P$4,'resp Tr Riesgo'!K31:P31)</f>
        <v>#NAME?</v>
      </c>
      <c r="AN33" s="118" t="str">
        <f t="shared" si="13"/>
        <v>#NAME?</v>
      </c>
      <c r="AO33" s="118" t="str">
        <f>SUMPRODUCT($Q$4:$W$4,'resp Tr Riesgo'!Q31:W31)</f>
        <v>#NAME?</v>
      </c>
      <c r="AP33" s="118">
        <f>SUMPRODUCT($X$4:$AA$4,'resp Tr Riesgo'!X31:AA31)</f>
        <v>0.75</v>
      </c>
      <c r="AQ33" s="118" t="str">
        <f>SUMPRODUCT($AB$4:$AC$4,'resp Tr Riesgo'!AB31:AC31)</f>
        <v>#NAME?</v>
      </c>
      <c r="AR33" s="118" t="str">
        <f t="shared" si="14"/>
        <v>#NAME?</v>
      </c>
      <c r="AS33" s="119" t="str">
        <f>SUMPRODUCT($AD$4,'resp Tr Riesgo'!AD31)</f>
        <v>#NAME?</v>
      </c>
      <c r="AT33" s="118">
        <f>SUMPRODUCT($AE$4:$AF$4,'resp Tr Riesgo'!AE31:AF31)</f>
        <v>1</v>
      </c>
      <c r="AU33" s="118" t="str">
        <f>SUMPRODUCT($AG$4,'resp Tr Riesgo'!AG31)</f>
        <v>#NAME?</v>
      </c>
      <c r="AW33" s="36" t="str">
        <f t="shared" si="15"/>
        <v>#NAME?</v>
      </c>
      <c r="AX33" s="36" t="str">
        <f t="shared" ref="AX33:BA33" si="39">AR33</f>
        <v>#NAME?</v>
      </c>
      <c r="AY33" s="120" t="str">
        <f t="shared" si="39"/>
        <v>#NAME?</v>
      </c>
      <c r="AZ33" s="120">
        <f t="shared" si="39"/>
        <v>1</v>
      </c>
      <c r="BA33" s="120" t="str">
        <f t="shared" si="39"/>
        <v>#NAME?</v>
      </c>
    </row>
    <row r="34" ht="15.0" customHeight="1">
      <c r="A34" s="5">
        <v>160.0</v>
      </c>
      <c r="B34" s="90" t="s">
        <v>10</v>
      </c>
      <c r="C34" s="90" t="s">
        <v>15</v>
      </c>
      <c r="D34" s="90" t="s">
        <v>15</v>
      </c>
      <c r="E34" s="91" t="s">
        <v>69</v>
      </c>
      <c r="F34" s="20" t="s">
        <v>125</v>
      </c>
      <c r="G34" s="20" t="s">
        <v>123</v>
      </c>
      <c r="H34" s="20" t="s">
        <v>123</v>
      </c>
      <c r="I34" s="20" t="s">
        <v>123</v>
      </c>
      <c r="J34" s="20" t="s">
        <v>139</v>
      </c>
      <c r="K34" s="20">
        <v>54.0</v>
      </c>
      <c r="L34" s="20" t="s">
        <v>126</v>
      </c>
      <c r="M34" s="20"/>
      <c r="N34" s="20">
        <v>0.7</v>
      </c>
      <c r="O34" s="20">
        <v>0.0</v>
      </c>
      <c r="P34" s="20">
        <v>2777.0</v>
      </c>
      <c r="Q34" s="20" t="s">
        <v>123</v>
      </c>
      <c r="R34" s="20" t="s">
        <v>125</v>
      </c>
      <c r="S34" s="25" t="s">
        <v>126</v>
      </c>
      <c r="T34" s="18">
        <v>187.72</v>
      </c>
      <c r="U34" s="28" t="s">
        <v>123</v>
      </c>
      <c r="V34" s="25" t="s">
        <v>126</v>
      </c>
      <c r="W34" s="20" t="s">
        <v>125</v>
      </c>
      <c r="X34" s="20" t="s">
        <v>123</v>
      </c>
      <c r="Y34" s="20" t="s">
        <v>125</v>
      </c>
      <c r="Z34" s="25" t="s">
        <v>123</v>
      </c>
      <c r="AA34" s="20" t="s">
        <v>123</v>
      </c>
      <c r="AB34" s="24" t="s">
        <v>205</v>
      </c>
      <c r="AC34" s="53" t="s">
        <v>212</v>
      </c>
      <c r="AD34" s="60">
        <v>58.14</v>
      </c>
      <c r="AE34" s="64" t="s">
        <v>125</v>
      </c>
      <c r="AF34" s="20" t="s">
        <v>123</v>
      </c>
      <c r="AG34" s="70" t="s">
        <v>244</v>
      </c>
      <c r="AH34" s="74">
        <v>4.0</v>
      </c>
      <c r="AJ34" s="118" t="str">
        <f>SUMPRODUCT($F$5:$AG$5,'resp Tr Riesgo'!F32:AG32)</f>
        <v>#NAME?</v>
      </c>
      <c r="AL34" s="118" t="str">
        <f>SUMPRODUCT($F$4:$J$4,'resp Tr Riesgo'!F32:J32)</f>
        <v>#NAME?</v>
      </c>
      <c r="AM34" s="118" t="str">
        <f>SUMPRODUCT($K$4:$P$4,'resp Tr Riesgo'!K32:P32)</f>
        <v>#NAME?</v>
      </c>
      <c r="AN34" s="118" t="str">
        <f t="shared" si="13"/>
        <v>#NAME?</v>
      </c>
      <c r="AO34" s="118" t="str">
        <f>SUMPRODUCT($Q$4:$W$4,'resp Tr Riesgo'!Q32:W32)</f>
        <v>#NAME?</v>
      </c>
      <c r="AP34" s="118">
        <f>SUMPRODUCT($X$4:$AA$4,'resp Tr Riesgo'!X32:AA32)</f>
        <v>0.75</v>
      </c>
      <c r="AQ34" s="118" t="str">
        <f>SUMPRODUCT($AB$4:$AC$4,'resp Tr Riesgo'!AB32:AC32)</f>
        <v>#NAME?</v>
      </c>
      <c r="AR34" s="118" t="str">
        <f t="shared" si="14"/>
        <v>#NAME?</v>
      </c>
      <c r="AS34" s="119" t="str">
        <f>SUMPRODUCT($AD$4,'resp Tr Riesgo'!AD32)</f>
        <v>#NAME?</v>
      </c>
      <c r="AT34" s="118">
        <f>SUMPRODUCT($AE$4:$AF$4,'resp Tr Riesgo'!AE32:AF32)</f>
        <v>1</v>
      </c>
      <c r="AU34" s="118" t="str">
        <f>SUMPRODUCT($AG$4,'resp Tr Riesgo'!AG32)</f>
        <v>#NAME?</v>
      </c>
      <c r="AW34" s="36" t="str">
        <f t="shared" si="15"/>
        <v>#NAME?</v>
      </c>
      <c r="AX34" s="36" t="str">
        <f t="shared" ref="AX34:BA34" si="40">AR34</f>
        <v>#NAME?</v>
      </c>
      <c r="AY34" s="120" t="str">
        <f t="shared" si="40"/>
        <v>#NAME?</v>
      </c>
      <c r="AZ34" s="120">
        <f t="shared" si="40"/>
        <v>1</v>
      </c>
      <c r="BA34" s="120" t="str">
        <f t="shared" si="40"/>
        <v>#NAME?</v>
      </c>
    </row>
    <row r="35" ht="15.0" customHeight="1">
      <c r="A35" s="5">
        <v>164.0</v>
      </c>
      <c r="B35" s="90" t="s">
        <v>10</v>
      </c>
      <c r="C35" s="90" t="s">
        <v>15</v>
      </c>
      <c r="D35" s="90" t="s">
        <v>22</v>
      </c>
      <c r="E35" s="91" t="s">
        <v>70</v>
      </c>
      <c r="F35" s="20" t="s">
        <v>125</v>
      </c>
      <c r="G35" s="20" t="s">
        <v>125</v>
      </c>
      <c r="H35" s="20" t="s">
        <v>123</v>
      </c>
      <c r="I35" s="20" t="s">
        <v>123</v>
      </c>
      <c r="J35" s="20" t="s">
        <v>139</v>
      </c>
      <c r="K35" s="20">
        <v>54.0</v>
      </c>
      <c r="L35" s="20" t="s">
        <v>126</v>
      </c>
      <c r="M35" s="20"/>
      <c r="N35" s="20">
        <v>0.7</v>
      </c>
      <c r="O35" s="20">
        <v>0.0</v>
      </c>
      <c r="P35" s="20">
        <v>2777.0</v>
      </c>
      <c r="Q35" s="20" t="s">
        <v>123</v>
      </c>
      <c r="R35" s="20" t="s">
        <v>125</v>
      </c>
      <c r="S35" s="25" t="s">
        <v>126</v>
      </c>
      <c r="T35" s="18">
        <v>180.0</v>
      </c>
      <c r="U35" s="28" t="s">
        <v>123</v>
      </c>
      <c r="V35" s="25" t="s">
        <v>126</v>
      </c>
      <c r="W35" s="20" t="s">
        <v>125</v>
      </c>
      <c r="X35" s="20" t="s">
        <v>126</v>
      </c>
      <c r="Y35" s="20" t="s">
        <v>123</v>
      </c>
      <c r="Z35" s="25" t="s">
        <v>123</v>
      </c>
      <c r="AA35" s="20" t="s">
        <v>123</v>
      </c>
      <c r="AB35" s="49">
        <v>0.0</v>
      </c>
      <c r="AC35" s="53" t="s">
        <v>212</v>
      </c>
      <c r="AD35" s="60">
        <v>56.66</v>
      </c>
      <c r="AE35" s="64" t="s">
        <v>125</v>
      </c>
      <c r="AF35" s="20" t="s">
        <v>123</v>
      </c>
      <c r="AG35" s="70" t="s">
        <v>244</v>
      </c>
      <c r="AH35" s="74">
        <v>4.0</v>
      </c>
      <c r="AJ35" s="118" t="str">
        <f>SUMPRODUCT($F$5:$AG$5,'resp Tr Riesgo'!F33:AG33)</f>
        <v>#NAME?</v>
      </c>
      <c r="AL35" s="118" t="str">
        <f>SUMPRODUCT($F$4:$J$4,'resp Tr Riesgo'!F33:J33)</f>
        <v>#NAME?</v>
      </c>
      <c r="AM35" s="118" t="str">
        <f>SUMPRODUCT($K$4:$P$4,'resp Tr Riesgo'!K33:P33)</f>
        <v>#NAME?</v>
      </c>
      <c r="AN35" s="118" t="str">
        <f t="shared" si="13"/>
        <v>#NAME?</v>
      </c>
      <c r="AO35" s="118" t="str">
        <f>SUMPRODUCT($Q$4:$W$4,'resp Tr Riesgo'!Q33:W33)</f>
        <v>#NAME?</v>
      </c>
      <c r="AP35" s="118">
        <f>SUMPRODUCT($X$4:$AA$4,'resp Tr Riesgo'!X33:AA33)</f>
        <v>1</v>
      </c>
      <c r="AQ35" s="118" t="str">
        <f>SUMPRODUCT($AB$4:$AC$4,'resp Tr Riesgo'!AB33:AC33)</f>
        <v>#NAME?</v>
      </c>
      <c r="AR35" s="118" t="str">
        <f t="shared" si="14"/>
        <v>#NAME?</v>
      </c>
      <c r="AS35" s="119" t="str">
        <f>SUMPRODUCT($AD$4,'resp Tr Riesgo'!AD33)</f>
        <v>#NAME?</v>
      </c>
      <c r="AT35" s="118">
        <f>SUMPRODUCT($AE$4:$AF$4,'resp Tr Riesgo'!AE33:AF33)</f>
        <v>1</v>
      </c>
      <c r="AU35" s="118" t="str">
        <f>SUMPRODUCT($AG$4,'resp Tr Riesgo'!AG33)</f>
        <v>#NAME?</v>
      </c>
      <c r="AW35" s="36" t="str">
        <f t="shared" si="15"/>
        <v>#NAME?</v>
      </c>
      <c r="AX35" s="36" t="str">
        <f t="shared" ref="AX35:BA35" si="41">AR35</f>
        <v>#NAME?</v>
      </c>
      <c r="AY35" s="120" t="str">
        <f t="shared" si="41"/>
        <v>#NAME?</v>
      </c>
      <c r="AZ35" s="120">
        <f t="shared" si="41"/>
        <v>1</v>
      </c>
      <c r="BA35" s="120" t="str">
        <f t="shared" si="41"/>
        <v>#NAME?</v>
      </c>
    </row>
    <row r="36" ht="15.0" customHeight="1">
      <c r="A36" s="5">
        <v>167.0</v>
      </c>
      <c r="B36" s="90" t="s">
        <v>10</v>
      </c>
      <c r="C36" s="90" t="s">
        <v>15</v>
      </c>
      <c r="D36" s="90" t="s">
        <v>30</v>
      </c>
      <c r="E36" s="91" t="s">
        <v>71</v>
      </c>
      <c r="F36" s="20" t="s">
        <v>125</v>
      </c>
      <c r="G36" s="22" t="s">
        <v>123</v>
      </c>
      <c r="H36" s="22" t="s">
        <v>123</v>
      </c>
      <c r="I36" s="20" t="s">
        <v>123</v>
      </c>
      <c r="J36" s="20" t="s">
        <v>139</v>
      </c>
      <c r="K36" s="20">
        <v>54.0</v>
      </c>
      <c r="L36" s="20" t="s">
        <v>126</v>
      </c>
      <c r="M36" s="20"/>
      <c r="N36" s="20">
        <v>0.7</v>
      </c>
      <c r="O36" s="20">
        <v>0.0</v>
      </c>
      <c r="P36" s="20">
        <v>2777.0</v>
      </c>
      <c r="Q36" s="20" t="s">
        <v>123</v>
      </c>
      <c r="R36" s="20" t="s">
        <v>123</v>
      </c>
      <c r="S36" s="25" t="s">
        <v>126</v>
      </c>
      <c r="T36" s="18">
        <v>150.0</v>
      </c>
      <c r="U36" s="20" t="s">
        <v>126</v>
      </c>
      <c r="V36" s="25" t="s">
        <v>126</v>
      </c>
      <c r="W36" s="20" t="s">
        <v>123</v>
      </c>
      <c r="X36" s="20" t="s">
        <v>126</v>
      </c>
      <c r="Y36" s="20" t="s">
        <v>123</v>
      </c>
      <c r="Z36" s="25" t="s">
        <v>123</v>
      </c>
      <c r="AA36" s="20" t="s">
        <v>123</v>
      </c>
      <c r="AB36" s="49">
        <v>0.0</v>
      </c>
      <c r="AC36" s="53" t="s">
        <v>212</v>
      </c>
      <c r="AD36" s="60">
        <v>61.37</v>
      </c>
      <c r="AE36" s="64" t="s">
        <v>125</v>
      </c>
      <c r="AF36" s="20" t="s">
        <v>123</v>
      </c>
      <c r="AG36" s="70" t="s">
        <v>244</v>
      </c>
      <c r="AH36" s="74">
        <v>4.0</v>
      </c>
      <c r="AJ36" s="118" t="str">
        <f>SUMPRODUCT($F$5:$AG$5,'resp Tr Riesgo'!F34:AG34)</f>
        <v>#NAME?</v>
      </c>
      <c r="AL36" s="118" t="str">
        <f>SUMPRODUCT($F$4:$J$4,'resp Tr Riesgo'!F34:J34)</f>
        <v>#NAME?</v>
      </c>
      <c r="AM36" s="118" t="str">
        <f>SUMPRODUCT($K$4:$P$4,'resp Tr Riesgo'!K34:P34)</f>
        <v>#NAME?</v>
      </c>
      <c r="AN36" s="118" t="str">
        <f t="shared" si="13"/>
        <v>#NAME?</v>
      </c>
      <c r="AO36" s="118" t="str">
        <f>SUMPRODUCT($Q$4:$W$4,'resp Tr Riesgo'!Q34:W34)</f>
        <v>#NAME?</v>
      </c>
      <c r="AP36" s="118">
        <f>SUMPRODUCT($X$4:$AA$4,'resp Tr Riesgo'!X34:AA34)</f>
        <v>1</v>
      </c>
      <c r="AQ36" s="118" t="str">
        <f>SUMPRODUCT($AB$4:$AC$4,'resp Tr Riesgo'!AB34:AC34)</f>
        <v>#NAME?</v>
      </c>
      <c r="AR36" s="118" t="str">
        <f t="shared" si="14"/>
        <v>#NAME?</v>
      </c>
      <c r="AS36" s="119" t="str">
        <f>SUMPRODUCT($AD$4,'resp Tr Riesgo'!AD34)</f>
        <v>#NAME?</v>
      </c>
      <c r="AT36" s="118">
        <f>SUMPRODUCT($AE$4:$AF$4,'resp Tr Riesgo'!AE34:AF34)</f>
        <v>1</v>
      </c>
      <c r="AU36" s="118" t="str">
        <f>SUMPRODUCT($AG$4,'resp Tr Riesgo'!AG34)</f>
        <v>#NAME?</v>
      </c>
      <c r="AW36" s="36" t="str">
        <f t="shared" si="15"/>
        <v>#NAME?</v>
      </c>
      <c r="AX36" s="36" t="str">
        <f t="shared" ref="AX36:BA36" si="42">AR36</f>
        <v>#NAME?</v>
      </c>
      <c r="AY36" s="120" t="str">
        <f t="shared" si="42"/>
        <v>#NAME?</v>
      </c>
      <c r="AZ36" s="120">
        <f t="shared" si="42"/>
        <v>1</v>
      </c>
      <c r="BA36" s="120" t="str">
        <f t="shared" si="42"/>
        <v>#NAME?</v>
      </c>
    </row>
    <row r="37" ht="15.0" customHeight="1">
      <c r="A37" s="5">
        <v>172.0</v>
      </c>
      <c r="B37" s="90" t="s">
        <v>10</v>
      </c>
      <c r="C37" s="90" t="s">
        <v>15</v>
      </c>
      <c r="D37" s="90" t="s">
        <v>23</v>
      </c>
      <c r="E37" s="91" t="s">
        <v>72</v>
      </c>
      <c r="F37" s="20" t="s">
        <v>125</v>
      </c>
      <c r="G37" s="20" t="s">
        <v>125</v>
      </c>
      <c r="H37" s="20" t="s">
        <v>123</v>
      </c>
      <c r="I37" s="20" t="s">
        <v>123</v>
      </c>
      <c r="J37" s="20" t="s">
        <v>139</v>
      </c>
      <c r="K37" s="20">
        <v>54.0</v>
      </c>
      <c r="L37" s="20" t="s">
        <v>126</v>
      </c>
      <c r="M37" s="20"/>
      <c r="N37" s="20">
        <v>0.7</v>
      </c>
      <c r="O37" s="20">
        <v>0.0</v>
      </c>
      <c r="P37" s="20">
        <v>2777.0</v>
      </c>
      <c r="Q37" s="20" t="s">
        <v>123</v>
      </c>
      <c r="R37" s="20" t="s">
        <v>123</v>
      </c>
      <c r="S37" s="25" t="s">
        <v>126</v>
      </c>
      <c r="T37" s="18">
        <v>200.0</v>
      </c>
      <c r="U37" s="20" t="s">
        <v>123</v>
      </c>
      <c r="V37" s="25" t="s">
        <v>126</v>
      </c>
      <c r="W37" s="20" t="s">
        <v>123</v>
      </c>
      <c r="X37" s="20" t="s">
        <v>126</v>
      </c>
      <c r="Y37" s="20" t="s">
        <v>123</v>
      </c>
      <c r="Z37" s="25" t="s">
        <v>123</v>
      </c>
      <c r="AA37" s="20" t="s">
        <v>123</v>
      </c>
      <c r="AB37" s="49">
        <v>0.0</v>
      </c>
      <c r="AC37" s="53" t="s">
        <v>212</v>
      </c>
      <c r="AD37" s="60">
        <v>58.46</v>
      </c>
      <c r="AE37" s="64" t="s">
        <v>125</v>
      </c>
      <c r="AF37" s="20" t="s">
        <v>123</v>
      </c>
      <c r="AG37" s="70" t="s">
        <v>244</v>
      </c>
      <c r="AH37" s="74">
        <v>4.0</v>
      </c>
      <c r="AJ37" s="118" t="str">
        <f>SUMPRODUCT($F$5:$AG$5,'resp Tr Riesgo'!F35:AG35)</f>
        <v>#NAME?</v>
      </c>
      <c r="AL37" s="118" t="str">
        <f>SUMPRODUCT($F$4:$J$4,'resp Tr Riesgo'!F35:J35)</f>
        <v>#NAME?</v>
      </c>
      <c r="AM37" s="118" t="str">
        <f>SUMPRODUCT($K$4:$P$4,'resp Tr Riesgo'!K35:P35)</f>
        <v>#NAME?</v>
      </c>
      <c r="AN37" s="118" t="str">
        <f t="shared" si="13"/>
        <v>#NAME?</v>
      </c>
      <c r="AO37" s="118" t="str">
        <f>SUMPRODUCT($Q$4:$W$4,'resp Tr Riesgo'!Q35:W35)</f>
        <v>#NAME?</v>
      </c>
      <c r="AP37" s="118">
        <f>SUMPRODUCT($X$4:$AA$4,'resp Tr Riesgo'!X35:AA35)</f>
        <v>1</v>
      </c>
      <c r="AQ37" s="118" t="str">
        <f>SUMPRODUCT($AB$4:$AC$4,'resp Tr Riesgo'!AB35:AC35)</f>
        <v>#NAME?</v>
      </c>
      <c r="AR37" s="118" t="str">
        <f t="shared" si="14"/>
        <v>#NAME?</v>
      </c>
      <c r="AS37" s="119" t="str">
        <f>SUMPRODUCT($AD$4,'resp Tr Riesgo'!AD35)</f>
        <v>#NAME?</v>
      </c>
      <c r="AT37" s="118">
        <f>SUMPRODUCT($AE$4:$AF$4,'resp Tr Riesgo'!AE35:AF35)</f>
        <v>1</v>
      </c>
      <c r="AU37" s="118" t="str">
        <f>SUMPRODUCT($AG$4,'resp Tr Riesgo'!AG35)</f>
        <v>#NAME?</v>
      </c>
      <c r="AW37" s="36" t="str">
        <f t="shared" si="15"/>
        <v>#NAME?</v>
      </c>
      <c r="AX37" s="36" t="str">
        <f t="shared" ref="AX37:BA37" si="43">AR37</f>
        <v>#NAME?</v>
      </c>
      <c r="AY37" s="120" t="str">
        <f t="shared" si="43"/>
        <v>#NAME?</v>
      </c>
      <c r="AZ37" s="120">
        <f t="shared" si="43"/>
        <v>1</v>
      </c>
      <c r="BA37" s="120" t="str">
        <f t="shared" si="43"/>
        <v>#NAME?</v>
      </c>
    </row>
    <row r="38" ht="15.0" customHeight="1">
      <c r="A38" s="5">
        <v>175.0</v>
      </c>
      <c r="B38" s="90" t="s">
        <v>10</v>
      </c>
      <c r="C38" s="90" t="s">
        <v>15</v>
      </c>
      <c r="D38" s="90" t="s">
        <v>23</v>
      </c>
      <c r="E38" s="91" t="s">
        <v>73</v>
      </c>
      <c r="F38" s="20" t="s">
        <v>125</v>
      </c>
      <c r="G38" s="20" t="s">
        <v>125</v>
      </c>
      <c r="H38" s="20" t="s">
        <v>123</v>
      </c>
      <c r="I38" s="20" t="s">
        <v>123</v>
      </c>
      <c r="J38" s="20" t="s">
        <v>139</v>
      </c>
      <c r="K38" s="20">
        <v>54.0</v>
      </c>
      <c r="L38" s="20" t="s">
        <v>126</v>
      </c>
      <c r="M38" s="20"/>
      <c r="N38" s="20">
        <v>0.7</v>
      </c>
      <c r="O38" s="20">
        <v>0.0</v>
      </c>
      <c r="P38" s="20">
        <v>2777.0</v>
      </c>
      <c r="Q38" s="20" t="s">
        <v>125</v>
      </c>
      <c r="R38" s="20" t="s">
        <v>123</v>
      </c>
      <c r="S38" s="25" t="s">
        <v>126</v>
      </c>
      <c r="T38" s="18">
        <v>190.0</v>
      </c>
      <c r="U38" s="20" t="s">
        <v>123</v>
      </c>
      <c r="V38" s="25" t="s">
        <v>126</v>
      </c>
      <c r="W38" s="20" t="s">
        <v>123</v>
      </c>
      <c r="X38" s="20" t="s">
        <v>123</v>
      </c>
      <c r="Y38" s="20" t="s">
        <v>125</v>
      </c>
      <c r="Z38" s="25" t="s">
        <v>123</v>
      </c>
      <c r="AA38" s="20" t="s">
        <v>123</v>
      </c>
      <c r="AB38" s="49">
        <v>0.0</v>
      </c>
      <c r="AC38" s="53" t="s">
        <v>212</v>
      </c>
      <c r="AD38" s="60">
        <v>58.46</v>
      </c>
      <c r="AE38" s="64" t="s">
        <v>125</v>
      </c>
      <c r="AF38" s="20" t="s">
        <v>123</v>
      </c>
      <c r="AG38" s="70" t="s">
        <v>244</v>
      </c>
      <c r="AH38" s="74">
        <v>4.0</v>
      </c>
      <c r="AJ38" s="118" t="str">
        <f>SUMPRODUCT($F$5:$AG$5,'resp Tr Riesgo'!F36:AG36)</f>
        <v>#NAME?</v>
      </c>
      <c r="AL38" s="118" t="str">
        <f>SUMPRODUCT($F$4:$J$4,'resp Tr Riesgo'!F36:J36)</f>
        <v>#NAME?</v>
      </c>
      <c r="AM38" s="118" t="str">
        <f>SUMPRODUCT($K$4:$P$4,'resp Tr Riesgo'!K36:P36)</f>
        <v>#NAME?</v>
      </c>
      <c r="AN38" s="118" t="str">
        <f t="shared" si="13"/>
        <v>#NAME?</v>
      </c>
      <c r="AO38" s="118" t="str">
        <f>SUMPRODUCT($Q$4:$W$4,'resp Tr Riesgo'!Q36:W36)</f>
        <v>#NAME?</v>
      </c>
      <c r="AP38" s="118">
        <f>SUMPRODUCT($X$4:$AA$4,'resp Tr Riesgo'!X36:AA36)</f>
        <v>0.75</v>
      </c>
      <c r="AQ38" s="118" t="str">
        <f>SUMPRODUCT($AB$4:$AC$4,'resp Tr Riesgo'!AB36:AC36)</f>
        <v>#NAME?</v>
      </c>
      <c r="AR38" s="118" t="str">
        <f t="shared" si="14"/>
        <v>#NAME?</v>
      </c>
      <c r="AS38" s="119" t="str">
        <f>SUMPRODUCT($AD$4,'resp Tr Riesgo'!AD36)</f>
        <v>#NAME?</v>
      </c>
      <c r="AT38" s="118">
        <f>SUMPRODUCT($AE$4:$AF$4,'resp Tr Riesgo'!AE36:AF36)</f>
        <v>1</v>
      </c>
      <c r="AU38" s="118" t="str">
        <f>SUMPRODUCT($AG$4,'resp Tr Riesgo'!AG36)</f>
        <v>#NAME?</v>
      </c>
      <c r="AW38" s="36" t="str">
        <f t="shared" si="15"/>
        <v>#NAME?</v>
      </c>
      <c r="AX38" s="36" t="str">
        <f t="shared" ref="AX38:BA38" si="44">AR38</f>
        <v>#NAME?</v>
      </c>
      <c r="AY38" s="120" t="str">
        <f t="shared" si="44"/>
        <v>#NAME?</v>
      </c>
      <c r="AZ38" s="120">
        <f t="shared" si="44"/>
        <v>1</v>
      </c>
      <c r="BA38" s="120" t="str">
        <f t="shared" si="44"/>
        <v>#NAME?</v>
      </c>
    </row>
    <row r="39" ht="15.0" customHeight="1">
      <c r="A39" s="5">
        <v>203.0</v>
      </c>
      <c r="B39" s="90" t="s">
        <v>10</v>
      </c>
      <c r="C39" s="90" t="s">
        <v>11</v>
      </c>
      <c r="D39" s="90" t="s">
        <v>11</v>
      </c>
      <c r="E39" s="91" t="s">
        <v>74</v>
      </c>
      <c r="F39" s="20" t="s">
        <v>125</v>
      </c>
      <c r="G39" s="20" t="s">
        <v>125</v>
      </c>
      <c r="H39" s="20" t="s">
        <v>123</v>
      </c>
      <c r="I39" s="20" t="s">
        <v>123</v>
      </c>
      <c r="J39" s="20" t="s">
        <v>139</v>
      </c>
      <c r="K39" s="20">
        <v>74.0</v>
      </c>
      <c r="L39" s="20" t="s">
        <v>126</v>
      </c>
      <c r="M39" s="20"/>
      <c r="N39" s="20">
        <v>0.7</v>
      </c>
      <c r="O39" s="30">
        <v>280.28</v>
      </c>
      <c r="P39" s="20">
        <v>4284.0</v>
      </c>
      <c r="Q39" s="20" t="s">
        <v>123</v>
      </c>
      <c r="R39" s="20" t="s">
        <v>123</v>
      </c>
      <c r="S39" s="25" t="s">
        <v>126</v>
      </c>
      <c r="T39" s="18">
        <v>175.0</v>
      </c>
      <c r="U39" s="20" t="s">
        <v>123</v>
      </c>
      <c r="V39" s="25" t="s">
        <v>126</v>
      </c>
      <c r="W39" s="20" t="s">
        <v>123</v>
      </c>
      <c r="X39" s="20" t="s">
        <v>123</v>
      </c>
      <c r="Y39" s="20" t="s">
        <v>125</v>
      </c>
      <c r="Z39" s="25" t="s">
        <v>123</v>
      </c>
      <c r="AA39" s="20" t="s">
        <v>123</v>
      </c>
      <c r="AB39" s="31" t="s">
        <v>206</v>
      </c>
      <c r="AC39" s="53" t="s">
        <v>212</v>
      </c>
      <c r="AD39" s="60">
        <v>64.6</v>
      </c>
      <c r="AE39" s="64" t="s">
        <v>125</v>
      </c>
      <c r="AF39" s="20" t="s">
        <v>123</v>
      </c>
      <c r="AG39" s="70" t="s">
        <v>244</v>
      </c>
      <c r="AH39" s="74">
        <v>4.0</v>
      </c>
      <c r="AJ39" s="118" t="str">
        <f>SUMPRODUCT($F$5:$AG$5,'resp Tr Riesgo'!F37:AG37)</f>
        <v>#NAME?</v>
      </c>
      <c r="AL39" s="118" t="str">
        <f>SUMPRODUCT($F$4:$J$4,'resp Tr Riesgo'!F37:J37)</f>
        <v>#NAME?</v>
      </c>
      <c r="AM39" s="118" t="str">
        <f>SUMPRODUCT($K$4:$P$4,'resp Tr Riesgo'!K37:P37)</f>
        <v>#NAME?</v>
      </c>
      <c r="AN39" s="118" t="str">
        <f t="shared" si="13"/>
        <v>#NAME?</v>
      </c>
      <c r="AO39" s="118" t="str">
        <f>SUMPRODUCT($Q$4:$W$4,'resp Tr Riesgo'!Q37:W37)</f>
        <v>#NAME?</v>
      </c>
      <c r="AP39" s="118">
        <f>SUMPRODUCT($X$4:$AA$4,'resp Tr Riesgo'!X37:AA37)</f>
        <v>0.75</v>
      </c>
      <c r="AQ39" s="118" t="str">
        <f>SUMPRODUCT($AB$4:$AC$4,'resp Tr Riesgo'!AB37:AC37)</f>
        <v>#NAME?</v>
      </c>
      <c r="AR39" s="118" t="str">
        <f t="shared" si="14"/>
        <v>#NAME?</v>
      </c>
      <c r="AS39" s="119" t="str">
        <f>SUMPRODUCT($AD$4,'resp Tr Riesgo'!AD37)</f>
        <v>#NAME?</v>
      </c>
      <c r="AT39" s="118">
        <f>SUMPRODUCT($AE$4:$AF$4,'resp Tr Riesgo'!AE37:AF37)</f>
        <v>1</v>
      </c>
      <c r="AU39" s="118" t="str">
        <f>SUMPRODUCT($AG$4,'resp Tr Riesgo'!AG37)</f>
        <v>#NAME?</v>
      </c>
      <c r="AW39" s="36" t="str">
        <f t="shared" si="15"/>
        <v>#NAME?</v>
      </c>
      <c r="AX39" s="36" t="str">
        <f t="shared" ref="AX39:BA39" si="45">AR39</f>
        <v>#NAME?</v>
      </c>
      <c r="AY39" s="120" t="str">
        <f t="shared" si="45"/>
        <v>#NAME?</v>
      </c>
      <c r="AZ39" s="120">
        <f t="shared" si="45"/>
        <v>1</v>
      </c>
      <c r="BA39" s="120" t="str">
        <f t="shared" si="45"/>
        <v>#NAME?</v>
      </c>
    </row>
    <row r="40" ht="23.25" customHeight="1">
      <c r="A40" s="5">
        <v>213.0</v>
      </c>
      <c r="B40" s="90" t="s">
        <v>10</v>
      </c>
      <c r="C40" s="90" t="s">
        <v>11</v>
      </c>
      <c r="D40" s="90" t="s">
        <v>11</v>
      </c>
      <c r="E40" s="91" t="s">
        <v>75</v>
      </c>
      <c r="F40" s="20" t="s">
        <v>125</v>
      </c>
      <c r="G40" s="20" t="s">
        <v>123</v>
      </c>
      <c r="H40" s="20" t="s">
        <v>123</v>
      </c>
      <c r="I40" s="20" t="s">
        <v>123</v>
      </c>
      <c r="J40" s="20" t="s">
        <v>139</v>
      </c>
      <c r="K40" s="20">
        <v>74.0</v>
      </c>
      <c r="L40" s="20" t="s">
        <v>126</v>
      </c>
      <c r="M40" s="28" t="s">
        <v>152</v>
      </c>
      <c r="N40" s="29">
        <v>0.8</v>
      </c>
      <c r="O40" s="30">
        <v>280.28</v>
      </c>
      <c r="P40" s="20">
        <v>4284.0</v>
      </c>
      <c r="Q40" s="20" t="s">
        <v>123</v>
      </c>
      <c r="R40" s="20" t="s">
        <v>123</v>
      </c>
      <c r="S40" s="25" t="s">
        <v>126</v>
      </c>
      <c r="T40" s="18">
        <v>250.0</v>
      </c>
      <c r="U40" s="20" t="s">
        <v>123</v>
      </c>
      <c r="V40" s="25" t="s">
        <v>126</v>
      </c>
      <c r="W40" s="20" t="s">
        <v>123</v>
      </c>
      <c r="X40" s="20" t="s">
        <v>126</v>
      </c>
      <c r="Y40" s="20" t="s">
        <v>123</v>
      </c>
      <c r="Z40" s="25" t="s">
        <v>123</v>
      </c>
      <c r="AA40" s="20" t="s">
        <v>123</v>
      </c>
      <c r="AB40" s="24" t="s">
        <v>205</v>
      </c>
      <c r="AC40" s="53" t="s">
        <v>212</v>
      </c>
      <c r="AD40" s="60">
        <v>64.6</v>
      </c>
      <c r="AE40" s="64" t="s">
        <v>125</v>
      </c>
      <c r="AF40" s="20" t="s">
        <v>123</v>
      </c>
      <c r="AG40" s="70" t="s">
        <v>244</v>
      </c>
      <c r="AH40" s="74">
        <v>4.0</v>
      </c>
      <c r="AJ40" s="118" t="str">
        <f>SUMPRODUCT($F$5:$AG$5,'resp Tr Riesgo'!F38:AG38)</f>
        <v>#NAME?</v>
      </c>
      <c r="AL40" s="118" t="str">
        <f>SUMPRODUCT($F$4:$J$4,'resp Tr Riesgo'!F38:J38)</f>
        <v>#NAME?</v>
      </c>
      <c r="AM40" s="118" t="str">
        <f>SUMPRODUCT($K$4:$P$4,'resp Tr Riesgo'!K38:P38)</f>
        <v>#NAME?</v>
      </c>
      <c r="AN40" s="118" t="str">
        <f t="shared" si="13"/>
        <v>#NAME?</v>
      </c>
      <c r="AO40" s="118" t="str">
        <f>SUMPRODUCT($Q$4:$W$4,'resp Tr Riesgo'!Q38:W38)</f>
        <v>#NAME?</v>
      </c>
      <c r="AP40" s="118">
        <f>SUMPRODUCT($X$4:$AA$4,'resp Tr Riesgo'!X38:AA38)</f>
        <v>1</v>
      </c>
      <c r="AQ40" s="118" t="str">
        <f>SUMPRODUCT($AB$4:$AC$4,'resp Tr Riesgo'!AB38:AC38)</f>
        <v>#NAME?</v>
      </c>
      <c r="AR40" s="118" t="str">
        <f t="shared" si="14"/>
        <v>#NAME?</v>
      </c>
      <c r="AS40" s="119" t="str">
        <f>SUMPRODUCT($AD$4,'resp Tr Riesgo'!AD38)</f>
        <v>#NAME?</v>
      </c>
      <c r="AT40" s="118">
        <f>SUMPRODUCT($AE$4:$AF$4,'resp Tr Riesgo'!AE38:AF38)</f>
        <v>1</v>
      </c>
      <c r="AU40" s="118" t="str">
        <f>SUMPRODUCT($AG$4,'resp Tr Riesgo'!AG38)</f>
        <v>#NAME?</v>
      </c>
      <c r="AW40" s="36" t="str">
        <f t="shared" si="15"/>
        <v>#NAME?</v>
      </c>
      <c r="AX40" s="36" t="str">
        <f t="shared" ref="AX40:BA40" si="46">AR40</f>
        <v>#NAME?</v>
      </c>
      <c r="AY40" s="120" t="str">
        <f t="shared" si="46"/>
        <v>#NAME?</v>
      </c>
      <c r="AZ40" s="120">
        <f t="shared" si="46"/>
        <v>1</v>
      </c>
      <c r="BA40" s="120" t="str">
        <f t="shared" si="46"/>
        <v>#NAME?</v>
      </c>
    </row>
    <row r="41" ht="15.0" customHeight="1">
      <c r="A41" s="5">
        <v>225.0</v>
      </c>
      <c r="B41" s="90" t="s">
        <v>10</v>
      </c>
      <c r="C41" s="90" t="s">
        <v>17</v>
      </c>
      <c r="D41" s="90" t="s">
        <v>31</v>
      </c>
      <c r="E41" s="91" t="s">
        <v>76</v>
      </c>
      <c r="F41" s="20" t="s">
        <v>125</v>
      </c>
      <c r="G41" s="20" t="s">
        <v>123</v>
      </c>
      <c r="H41" s="20" t="s">
        <v>123</v>
      </c>
      <c r="I41" s="20" t="s">
        <v>123</v>
      </c>
      <c r="J41" s="20" t="s">
        <v>266</v>
      </c>
      <c r="K41" s="20">
        <v>81.0</v>
      </c>
      <c r="L41" s="20" t="s">
        <v>148</v>
      </c>
      <c r="M41" s="20" t="s">
        <v>148</v>
      </c>
      <c r="N41" s="20">
        <v>0.7</v>
      </c>
      <c r="O41" s="20">
        <v>0.0</v>
      </c>
      <c r="P41" s="20">
        <v>4924.0</v>
      </c>
      <c r="Q41" s="20" t="s">
        <v>123</v>
      </c>
      <c r="R41" s="20" t="s">
        <v>125</v>
      </c>
      <c r="S41" s="25" t="s">
        <v>125</v>
      </c>
      <c r="T41" s="18">
        <v>170.0</v>
      </c>
      <c r="U41" s="20" t="s">
        <v>123</v>
      </c>
      <c r="V41" s="25" t="s">
        <v>126</v>
      </c>
      <c r="W41" s="20" t="s">
        <v>125</v>
      </c>
      <c r="X41" s="20" t="s">
        <v>123</v>
      </c>
      <c r="Y41" s="20" t="s">
        <v>125</v>
      </c>
      <c r="Z41" s="25" t="s">
        <v>123</v>
      </c>
      <c r="AA41" s="20" t="s">
        <v>123</v>
      </c>
      <c r="AB41" s="49">
        <v>0.0</v>
      </c>
      <c r="AC41" s="53" t="s">
        <v>212</v>
      </c>
      <c r="AD41" s="60">
        <v>62.73</v>
      </c>
      <c r="AE41" s="64" t="s">
        <v>125</v>
      </c>
      <c r="AF41" s="20" t="s">
        <v>125</v>
      </c>
      <c r="AG41" s="70" t="s">
        <v>244</v>
      </c>
      <c r="AH41" s="74">
        <v>3.0</v>
      </c>
      <c r="AJ41" s="118" t="str">
        <f>SUMPRODUCT($F$5:$AG$5,'resp Tr Riesgo'!F39:AG39)</f>
        <v>#NAME?</v>
      </c>
      <c r="AL41" s="118" t="str">
        <f>SUMPRODUCT($F$4:$J$4,'resp Tr Riesgo'!F39:J39)</f>
        <v>#NAME?</v>
      </c>
      <c r="AM41" s="118" t="str">
        <f>SUMPRODUCT($K$4:$P$4,'resp Tr Riesgo'!K39:P39)</f>
        <v>#NAME?</v>
      </c>
      <c r="AN41" s="118" t="str">
        <f t="shared" si="13"/>
        <v>#NAME?</v>
      </c>
      <c r="AO41" s="118" t="str">
        <f>SUMPRODUCT($Q$4:$W$4,'resp Tr Riesgo'!Q39:W39)</f>
        <v>#NAME?</v>
      </c>
      <c r="AP41" s="118">
        <f>SUMPRODUCT($X$4:$AA$4,'resp Tr Riesgo'!X39:AA39)</f>
        <v>0.75</v>
      </c>
      <c r="AQ41" s="118" t="str">
        <f>SUMPRODUCT($AB$4:$AC$4,'resp Tr Riesgo'!AB39:AC39)</f>
        <v>#NAME?</v>
      </c>
      <c r="AR41" s="118" t="str">
        <f t="shared" si="14"/>
        <v>#NAME?</v>
      </c>
      <c r="AS41" s="119" t="str">
        <f>SUMPRODUCT($AD$4,'resp Tr Riesgo'!AD39)</f>
        <v>#NAME?</v>
      </c>
      <c r="AT41" s="118">
        <f>SUMPRODUCT($AE$4:$AF$4,'resp Tr Riesgo'!AE39:AF39)</f>
        <v>0.5</v>
      </c>
      <c r="AU41" s="118" t="str">
        <f>SUMPRODUCT($AG$4,'resp Tr Riesgo'!AG39)</f>
        <v>#NAME?</v>
      </c>
      <c r="AW41" s="36" t="str">
        <f t="shared" si="15"/>
        <v>#NAME?</v>
      </c>
      <c r="AX41" s="36" t="str">
        <f t="shared" ref="AX41:BA41" si="47">AR41</f>
        <v>#NAME?</v>
      </c>
      <c r="AY41" s="120" t="str">
        <f t="shared" si="47"/>
        <v>#NAME?</v>
      </c>
      <c r="AZ41" s="120">
        <f t="shared" si="47"/>
        <v>0.5</v>
      </c>
      <c r="BA41" s="120" t="str">
        <f t="shared" si="47"/>
        <v>#NAME?</v>
      </c>
    </row>
    <row r="42" ht="15.0" customHeight="1">
      <c r="A42" s="5">
        <v>226.0</v>
      </c>
      <c r="B42" s="90" t="s">
        <v>10</v>
      </c>
      <c r="C42" s="90" t="s">
        <v>17</v>
      </c>
      <c r="D42" s="90" t="s">
        <v>32</v>
      </c>
      <c r="E42" s="91" t="s">
        <v>77</v>
      </c>
      <c r="F42" s="20" t="s">
        <v>125</v>
      </c>
      <c r="G42" s="20" t="s">
        <v>125</v>
      </c>
      <c r="H42" s="20" t="s">
        <v>123</v>
      </c>
      <c r="I42" s="20" t="s">
        <v>123</v>
      </c>
      <c r="J42" s="20" t="s">
        <v>139</v>
      </c>
      <c r="K42" s="20">
        <v>81.0</v>
      </c>
      <c r="L42" s="20" t="s">
        <v>148</v>
      </c>
      <c r="M42" s="20"/>
      <c r="N42" s="20">
        <v>0.7</v>
      </c>
      <c r="O42" s="20">
        <v>0.0</v>
      </c>
      <c r="P42" s="20">
        <v>4924.0</v>
      </c>
      <c r="Q42" s="20" t="s">
        <v>123</v>
      </c>
      <c r="R42" s="20" t="s">
        <v>123</v>
      </c>
      <c r="S42" s="25" t="s">
        <v>126</v>
      </c>
      <c r="T42" s="18">
        <v>150.0</v>
      </c>
      <c r="U42" s="20" t="s">
        <v>123</v>
      </c>
      <c r="V42" s="25" t="s">
        <v>126</v>
      </c>
      <c r="W42" s="20" t="s">
        <v>123</v>
      </c>
      <c r="X42" s="20" t="s">
        <v>126</v>
      </c>
      <c r="Y42" s="20" t="s">
        <v>123</v>
      </c>
      <c r="Z42" s="25" t="s">
        <v>123</v>
      </c>
      <c r="AA42" s="20" t="s">
        <v>123</v>
      </c>
      <c r="AB42" s="49">
        <v>0.0</v>
      </c>
      <c r="AC42" s="53" t="s">
        <v>212</v>
      </c>
      <c r="AD42" s="60">
        <v>51.38</v>
      </c>
      <c r="AE42" s="64" t="s">
        <v>123</v>
      </c>
      <c r="AF42" s="20" t="s">
        <v>123</v>
      </c>
      <c r="AG42" s="70" t="s">
        <v>244</v>
      </c>
      <c r="AH42" s="74">
        <v>3.0</v>
      </c>
      <c r="AJ42" s="118" t="str">
        <f>SUMPRODUCT($F$5:$AG$5,'resp Tr Riesgo'!F40:AG40)</f>
        <v>#NAME?</v>
      </c>
      <c r="AL42" s="118" t="str">
        <f>SUMPRODUCT($F$4:$J$4,'resp Tr Riesgo'!F40:J40)</f>
        <v>#NAME?</v>
      </c>
      <c r="AM42" s="118" t="str">
        <f>SUMPRODUCT($K$4:$P$4,'resp Tr Riesgo'!K40:P40)</f>
        <v>#NAME?</v>
      </c>
      <c r="AN42" s="118" t="str">
        <f t="shared" si="13"/>
        <v>#NAME?</v>
      </c>
      <c r="AO42" s="118" t="str">
        <f>SUMPRODUCT($Q$4:$W$4,'resp Tr Riesgo'!Q40:W40)</f>
        <v>#NAME?</v>
      </c>
      <c r="AP42" s="118">
        <f>SUMPRODUCT($X$4:$AA$4,'resp Tr Riesgo'!X40:AA40)</f>
        <v>1</v>
      </c>
      <c r="AQ42" s="118" t="str">
        <f>SUMPRODUCT($AB$4:$AC$4,'resp Tr Riesgo'!AB40:AC40)</f>
        <v>#NAME?</v>
      </c>
      <c r="AR42" s="118" t="str">
        <f t="shared" si="14"/>
        <v>#NAME?</v>
      </c>
      <c r="AS42" s="119" t="str">
        <f>SUMPRODUCT($AD$4,'resp Tr Riesgo'!AD40)</f>
        <v>#NAME?</v>
      </c>
      <c r="AT42" s="118">
        <f>SUMPRODUCT($AE$4:$AF$4,'resp Tr Riesgo'!AE40:AF40)</f>
        <v>0.5</v>
      </c>
      <c r="AU42" s="118" t="str">
        <f>SUMPRODUCT($AG$4,'resp Tr Riesgo'!AG40)</f>
        <v>#NAME?</v>
      </c>
      <c r="AW42" s="36" t="str">
        <f t="shared" si="15"/>
        <v>#NAME?</v>
      </c>
      <c r="AX42" s="36" t="str">
        <f t="shared" ref="AX42:BA42" si="48">AR42</f>
        <v>#NAME?</v>
      </c>
      <c r="AY42" s="120" t="str">
        <f t="shared" si="48"/>
        <v>#NAME?</v>
      </c>
      <c r="AZ42" s="120">
        <f t="shared" si="48"/>
        <v>0.5</v>
      </c>
      <c r="BA42" s="120" t="str">
        <f t="shared" si="48"/>
        <v>#NAME?</v>
      </c>
    </row>
    <row r="43" ht="15.0" customHeight="1">
      <c r="A43" s="5">
        <v>231.0</v>
      </c>
      <c r="B43" s="90" t="s">
        <v>10</v>
      </c>
      <c r="C43" s="90" t="s">
        <v>17</v>
      </c>
      <c r="D43" s="90" t="s">
        <v>32</v>
      </c>
      <c r="E43" s="91" t="s">
        <v>78</v>
      </c>
      <c r="F43" s="20" t="s">
        <v>125</v>
      </c>
      <c r="G43" s="20" t="s">
        <v>125</v>
      </c>
      <c r="H43" s="20" t="s">
        <v>123</v>
      </c>
      <c r="I43" s="20" t="s">
        <v>123</v>
      </c>
      <c r="J43" s="20" t="s">
        <v>139</v>
      </c>
      <c r="K43" s="20">
        <v>81.0</v>
      </c>
      <c r="L43" s="20" t="s">
        <v>148</v>
      </c>
      <c r="M43" s="20"/>
      <c r="N43" s="20">
        <v>0.7</v>
      </c>
      <c r="O43" s="20">
        <v>0.0</v>
      </c>
      <c r="P43" s="20">
        <v>4924.0</v>
      </c>
      <c r="Q43" s="20" t="s">
        <v>123</v>
      </c>
      <c r="R43" s="20" t="s">
        <v>123</v>
      </c>
      <c r="S43" s="25" t="s">
        <v>126</v>
      </c>
      <c r="T43" s="18">
        <v>205.0</v>
      </c>
      <c r="U43" s="20" t="s">
        <v>123</v>
      </c>
      <c r="V43" s="25" t="s">
        <v>126</v>
      </c>
      <c r="W43" s="20" t="s">
        <v>123</v>
      </c>
      <c r="X43" s="20" t="s">
        <v>126</v>
      </c>
      <c r="Y43" s="20" t="s">
        <v>123</v>
      </c>
      <c r="Z43" s="25" t="s">
        <v>123</v>
      </c>
      <c r="AA43" s="20" t="s">
        <v>123</v>
      </c>
      <c r="AB43" s="31" t="s">
        <v>206</v>
      </c>
      <c r="AC43" s="53" t="s">
        <v>212</v>
      </c>
      <c r="AD43" s="60">
        <v>51.38</v>
      </c>
      <c r="AE43" s="64" t="s">
        <v>123</v>
      </c>
      <c r="AF43" s="20" t="s">
        <v>123</v>
      </c>
      <c r="AG43" s="70" t="s">
        <v>244</v>
      </c>
      <c r="AH43" s="74">
        <v>3.0</v>
      </c>
      <c r="AJ43" s="118" t="str">
        <f>SUMPRODUCT($F$5:$AG$5,'resp Tr Riesgo'!F41:AG41)</f>
        <v>#NAME?</v>
      </c>
      <c r="AL43" s="118" t="str">
        <f>SUMPRODUCT($F$4:$J$4,'resp Tr Riesgo'!F41:J41)</f>
        <v>#NAME?</v>
      </c>
      <c r="AM43" s="118" t="str">
        <f>SUMPRODUCT($K$4:$P$4,'resp Tr Riesgo'!K41:P41)</f>
        <v>#NAME?</v>
      </c>
      <c r="AN43" s="118" t="str">
        <f t="shared" si="13"/>
        <v>#NAME?</v>
      </c>
      <c r="AO43" s="118" t="str">
        <f>SUMPRODUCT($Q$4:$W$4,'resp Tr Riesgo'!Q41:W41)</f>
        <v>#NAME?</v>
      </c>
      <c r="AP43" s="118">
        <f>SUMPRODUCT($X$4:$AA$4,'resp Tr Riesgo'!X41:AA41)</f>
        <v>1</v>
      </c>
      <c r="AQ43" s="118" t="str">
        <f>SUMPRODUCT($AB$4:$AC$4,'resp Tr Riesgo'!AB41:AC41)</f>
        <v>#NAME?</v>
      </c>
      <c r="AR43" s="118" t="str">
        <f t="shared" si="14"/>
        <v>#NAME?</v>
      </c>
      <c r="AS43" s="119" t="str">
        <f>SUMPRODUCT($AD$4,'resp Tr Riesgo'!AD41)</f>
        <v>#NAME?</v>
      </c>
      <c r="AT43" s="118">
        <f>SUMPRODUCT($AE$4:$AF$4,'resp Tr Riesgo'!AE41:AF41)</f>
        <v>0.5</v>
      </c>
      <c r="AU43" s="118" t="str">
        <f>SUMPRODUCT($AG$4,'resp Tr Riesgo'!AG41)</f>
        <v>#NAME?</v>
      </c>
      <c r="AW43" s="36" t="str">
        <f t="shared" si="15"/>
        <v>#NAME?</v>
      </c>
      <c r="AX43" s="36" t="str">
        <f t="shared" ref="AX43:BA43" si="49">AR43</f>
        <v>#NAME?</v>
      </c>
      <c r="AY43" s="120" t="str">
        <f t="shared" si="49"/>
        <v>#NAME?</v>
      </c>
      <c r="AZ43" s="120">
        <f t="shared" si="49"/>
        <v>0.5</v>
      </c>
      <c r="BA43" s="120" t="str">
        <f t="shared" si="49"/>
        <v>#NAME?</v>
      </c>
    </row>
    <row r="44" ht="15.0" customHeight="1">
      <c r="A44" s="5">
        <v>234.0</v>
      </c>
      <c r="B44" s="90" t="s">
        <v>10</v>
      </c>
      <c r="C44" s="90" t="s">
        <v>17</v>
      </c>
      <c r="D44" s="90" t="s">
        <v>33</v>
      </c>
      <c r="E44" s="91" t="s">
        <v>79</v>
      </c>
      <c r="F44" s="20" t="s">
        <v>125</v>
      </c>
      <c r="G44" s="20" t="s">
        <v>125</v>
      </c>
      <c r="H44" s="20" t="s">
        <v>123</v>
      </c>
      <c r="I44" s="20" t="s">
        <v>123</v>
      </c>
      <c r="J44" s="20" t="s">
        <v>139</v>
      </c>
      <c r="K44" s="20">
        <v>81.0</v>
      </c>
      <c r="L44" s="20" t="s">
        <v>148</v>
      </c>
      <c r="M44" s="20"/>
      <c r="N44" s="20">
        <v>0.7</v>
      </c>
      <c r="O44" s="20">
        <v>0.0</v>
      </c>
      <c r="P44" s="20">
        <v>4924.0</v>
      </c>
      <c r="Q44" s="20" t="s">
        <v>123</v>
      </c>
      <c r="R44" s="20" t="s">
        <v>123</v>
      </c>
      <c r="S44" s="25" t="s">
        <v>126</v>
      </c>
      <c r="T44" s="18">
        <v>160.0</v>
      </c>
      <c r="U44" s="20" t="s">
        <v>123</v>
      </c>
      <c r="V44" s="25" t="s">
        <v>126</v>
      </c>
      <c r="W44" s="20" t="s">
        <v>125</v>
      </c>
      <c r="X44" s="20" t="s">
        <v>126</v>
      </c>
      <c r="Y44" s="20" t="s">
        <v>123</v>
      </c>
      <c r="Z44" s="25" t="s">
        <v>123</v>
      </c>
      <c r="AA44" s="20" t="s">
        <v>123</v>
      </c>
      <c r="AB44" s="31" t="s">
        <v>206</v>
      </c>
      <c r="AC44" s="53" t="s">
        <v>212</v>
      </c>
      <c r="AD44" s="60">
        <v>57.91</v>
      </c>
      <c r="AE44" s="64" t="s">
        <v>123</v>
      </c>
      <c r="AF44" s="20" t="s">
        <v>123</v>
      </c>
      <c r="AG44" s="70" t="s">
        <v>244</v>
      </c>
      <c r="AH44" s="74">
        <v>3.0</v>
      </c>
      <c r="AJ44" s="118" t="str">
        <f>SUMPRODUCT($F$5:$AG$5,'resp Tr Riesgo'!F42:AG42)</f>
        <v>#NAME?</v>
      </c>
      <c r="AL44" s="118" t="str">
        <f>SUMPRODUCT($F$4:$J$4,'resp Tr Riesgo'!F42:J42)</f>
        <v>#NAME?</v>
      </c>
      <c r="AM44" s="118" t="str">
        <f>SUMPRODUCT($K$4:$P$4,'resp Tr Riesgo'!K42:P42)</f>
        <v>#NAME?</v>
      </c>
      <c r="AN44" s="118" t="str">
        <f t="shared" si="13"/>
        <v>#NAME?</v>
      </c>
      <c r="AO44" s="118" t="str">
        <f>SUMPRODUCT($Q$4:$W$4,'resp Tr Riesgo'!Q42:W42)</f>
        <v>#NAME?</v>
      </c>
      <c r="AP44" s="118">
        <f>SUMPRODUCT($X$4:$AA$4,'resp Tr Riesgo'!X42:AA42)</f>
        <v>1</v>
      </c>
      <c r="AQ44" s="118" t="str">
        <f>SUMPRODUCT($AB$4:$AC$4,'resp Tr Riesgo'!AB42:AC42)</f>
        <v>#NAME?</v>
      </c>
      <c r="AR44" s="118" t="str">
        <f t="shared" si="14"/>
        <v>#NAME?</v>
      </c>
      <c r="AS44" s="119" t="str">
        <f>SUMPRODUCT($AD$4,'resp Tr Riesgo'!AD42)</f>
        <v>#NAME?</v>
      </c>
      <c r="AT44" s="118">
        <f>SUMPRODUCT($AE$4:$AF$4,'resp Tr Riesgo'!AE42:AF42)</f>
        <v>0.5</v>
      </c>
      <c r="AU44" s="118" t="str">
        <f>SUMPRODUCT($AG$4,'resp Tr Riesgo'!AG42)</f>
        <v>#NAME?</v>
      </c>
      <c r="AW44" s="36" t="str">
        <f t="shared" si="15"/>
        <v>#NAME?</v>
      </c>
      <c r="AX44" s="36" t="str">
        <f t="shared" ref="AX44:BA44" si="50">AR44</f>
        <v>#NAME?</v>
      </c>
      <c r="AY44" s="120" t="str">
        <f t="shared" si="50"/>
        <v>#NAME?</v>
      </c>
      <c r="AZ44" s="120">
        <f t="shared" si="50"/>
        <v>0.5</v>
      </c>
      <c r="BA44" s="120" t="str">
        <f t="shared" si="50"/>
        <v>#NAME?</v>
      </c>
    </row>
    <row r="45" ht="15.75" customHeight="1">
      <c r="A45" s="5">
        <v>239.0</v>
      </c>
      <c r="B45" s="90" t="s">
        <v>10</v>
      </c>
      <c r="C45" s="90" t="s">
        <v>17</v>
      </c>
      <c r="D45" s="90" t="s">
        <v>32</v>
      </c>
      <c r="E45" s="91" t="s">
        <v>80</v>
      </c>
      <c r="F45" s="20" t="s">
        <v>125</v>
      </c>
      <c r="G45" s="20" t="s">
        <v>125</v>
      </c>
      <c r="H45" s="20" t="s">
        <v>123</v>
      </c>
      <c r="I45" s="20" t="s">
        <v>123</v>
      </c>
      <c r="J45" s="20" t="s">
        <v>139</v>
      </c>
      <c r="K45" s="20">
        <v>81.0</v>
      </c>
      <c r="L45" s="20" t="s">
        <v>148</v>
      </c>
      <c r="M45" s="20"/>
      <c r="N45" s="20">
        <v>0.7</v>
      </c>
      <c r="O45" s="20">
        <v>0.0</v>
      </c>
      <c r="P45" s="20">
        <v>4924.0</v>
      </c>
      <c r="Q45" s="20" t="s">
        <v>123</v>
      </c>
      <c r="R45" s="20" t="s">
        <v>123</v>
      </c>
      <c r="S45" s="25" t="s">
        <v>126</v>
      </c>
      <c r="T45" s="18">
        <v>201.0</v>
      </c>
      <c r="U45" s="20" t="s">
        <v>123</v>
      </c>
      <c r="V45" s="25" t="s">
        <v>126</v>
      </c>
      <c r="W45" s="20" t="s">
        <v>125</v>
      </c>
      <c r="X45" s="20" t="s">
        <v>123</v>
      </c>
      <c r="Y45" s="20" t="s">
        <v>125</v>
      </c>
      <c r="Z45" s="25" t="s">
        <v>123</v>
      </c>
      <c r="AA45" s="20" t="s">
        <v>123</v>
      </c>
      <c r="AB45" s="49">
        <v>0.0</v>
      </c>
      <c r="AC45" s="53" t="s">
        <v>212</v>
      </c>
      <c r="AD45" s="60">
        <v>51.38</v>
      </c>
      <c r="AE45" s="64" t="s">
        <v>123</v>
      </c>
      <c r="AF45" s="20" t="s">
        <v>123</v>
      </c>
      <c r="AG45" s="70" t="s">
        <v>244</v>
      </c>
      <c r="AH45" s="74">
        <v>3.0</v>
      </c>
      <c r="AJ45" s="118" t="str">
        <f>SUMPRODUCT($F$5:$AG$5,'resp Tr Riesgo'!F43:AG43)</f>
        <v>#NAME?</v>
      </c>
      <c r="AL45" s="118" t="str">
        <f>SUMPRODUCT($F$4:$J$4,'resp Tr Riesgo'!F43:J43)</f>
        <v>#NAME?</v>
      </c>
      <c r="AM45" s="118" t="str">
        <f>SUMPRODUCT($K$4:$P$4,'resp Tr Riesgo'!K43:P43)</f>
        <v>#NAME?</v>
      </c>
      <c r="AN45" s="118" t="str">
        <f t="shared" si="13"/>
        <v>#NAME?</v>
      </c>
      <c r="AO45" s="118" t="str">
        <f>SUMPRODUCT($Q$4:$W$4,'resp Tr Riesgo'!Q43:W43)</f>
        <v>#NAME?</v>
      </c>
      <c r="AP45" s="118">
        <f>SUMPRODUCT($X$4:$AA$4,'resp Tr Riesgo'!X43:AA43)</f>
        <v>0.75</v>
      </c>
      <c r="AQ45" s="118" t="str">
        <f>SUMPRODUCT($AB$4:$AC$4,'resp Tr Riesgo'!AB43:AC43)</f>
        <v>#NAME?</v>
      </c>
      <c r="AR45" s="118" t="str">
        <f t="shared" si="14"/>
        <v>#NAME?</v>
      </c>
      <c r="AS45" s="119" t="str">
        <f>SUMPRODUCT($AD$4,'resp Tr Riesgo'!AD43)</f>
        <v>#NAME?</v>
      </c>
      <c r="AT45" s="118">
        <f>SUMPRODUCT($AE$4:$AF$4,'resp Tr Riesgo'!AE43:AF43)</f>
        <v>0.5</v>
      </c>
      <c r="AU45" s="118" t="str">
        <f>SUMPRODUCT($AG$4,'resp Tr Riesgo'!AG43)</f>
        <v>#NAME?</v>
      </c>
      <c r="AW45" s="36" t="str">
        <f t="shared" si="15"/>
        <v>#NAME?</v>
      </c>
      <c r="AX45" s="36" t="str">
        <f t="shared" ref="AX45:BA45" si="51">AR45</f>
        <v>#NAME?</v>
      </c>
      <c r="AY45" s="120" t="str">
        <f t="shared" si="51"/>
        <v>#NAME?</v>
      </c>
      <c r="AZ45" s="120">
        <f t="shared" si="51"/>
        <v>0.5</v>
      </c>
      <c r="BA45" s="120" t="str">
        <f t="shared" si="51"/>
        <v>#NAME?</v>
      </c>
    </row>
    <row r="46" ht="15.75" customHeight="1">
      <c r="A46" s="5">
        <v>241.0</v>
      </c>
      <c r="B46" s="90" t="s">
        <v>10</v>
      </c>
      <c r="C46" s="90" t="s">
        <v>17</v>
      </c>
      <c r="D46" s="90" t="s">
        <v>31</v>
      </c>
      <c r="E46" s="91" t="s">
        <v>81</v>
      </c>
      <c r="F46" s="20" t="s">
        <v>125</v>
      </c>
      <c r="G46" s="20" t="s">
        <v>125</v>
      </c>
      <c r="H46" s="20" t="s">
        <v>123</v>
      </c>
      <c r="I46" s="20" t="s">
        <v>123</v>
      </c>
      <c r="J46" s="20" t="s">
        <v>139</v>
      </c>
      <c r="K46" s="20">
        <v>81.0</v>
      </c>
      <c r="L46" s="20" t="s">
        <v>148</v>
      </c>
      <c r="M46" s="20"/>
      <c r="N46" s="20">
        <v>0.7</v>
      </c>
      <c r="O46" s="20">
        <v>0.0</v>
      </c>
      <c r="P46" s="20">
        <v>4924.0</v>
      </c>
      <c r="Q46" s="20" t="s">
        <v>123</v>
      </c>
      <c r="R46" s="20" t="s">
        <v>123</v>
      </c>
      <c r="S46" s="25" t="s">
        <v>126</v>
      </c>
      <c r="T46" s="18">
        <v>270.0</v>
      </c>
      <c r="U46" s="20" t="s">
        <v>123</v>
      </c>
      <c r="V46" s="25" t="s">
        <v>126</v>
      </c>
      <c r="W46" s="20" t="s">
        <v>125</v>
      </c>
      <c r="X46" s="20" t="s">
        <v>123</v>
      </c>
      <c r="Y46" s="20" t="s">
        <v>125</v>
      </c>
      <c r="Z46" s="25" t="s">
        <v>123</v>
      </c>
      <c r="AA46" s="20" t="s">
        <v>123</v>
      </c>
      <c r="AB46" s="49">
        <v>0.0</v>
      </c>
      <c r="AC46" s="53" t="s">
        <v>212</v>
      </c>
      <c r="AD46" s="60">
        <v>62.73</v>
      </c>
      <c r="AE46" s="64" t="s">
        <v>125</v>
      </c>
      <c r="AF46" s="20" t="s">
        <v>123</v>
      </c>
      <c r="AG46" s="70" t="s">
        <v>244</v>
      </c>
      <c r="AH46" s="74">
        <v>3.0</v>
      </c>
      <c r="AJ46" s="118" t="str">
        <f>SUMPRODUCT($F$5:$AG$5,'resp Tr Riesgo'!F44:AG44)</f>
        <v>#NAME?</v>
      </c>
      <c r="AL46" s="118" t="str">
        <f>SUMPRODUCT($F$4:$J$4,'resp Tr Riesgo'!F44:J44)</f>
        <v>#NAME?</v>
      </c>
      <c r="AM46" s="118" t="str">
        <f>SUMPRODUCT($K$4:$P$4,'resp Tr Riesgo'!K44:P44)</f>
        <v>#NAME?</v>
      </c>
      <c r="AN46" s="118" t="str">
        <f t="shared" si="13"/>
        <v>#NAME?</v>
      </c>
      <c r="AO46" s="118" t="str">
        <f>SUMPRODUCT($Q$4:$W$4,'resp Tr Riesgo'!Q44:W44)</f>
        <v>#NAME?</v>
      </c>
      <c r="AP46" s="118">
        <f>SUMPRODUCT($X$4:$AA$4,'resp Tr Riesgo'!X44:AA44)</f>
        <v>0.75</v>
      </c>
      <c r="AQ46" s="118" t="str">
        <f>SUMPRODUCT($AB$4:$AC$4,'resp Tr Riesgo'!AB44:AC44)</f>
        <v>#NAME?</v>
      </c>
      <c r="AR46" s="118" t="str">
        <f t="shared" si="14"/>
        <v>#NAME?</v>
      </c>
      <c r="AS46" s="119" t="str">
        <f>SUMPRODUCT($AD$4,'resp Tr Riesgo'!AD44)</f>
        <v>#NAME?</v>
      </c>
      <c r="AT46" s="118">
        <f>SUMPRODUCT($AE$4:$AF$4,'resp Tr Riesgo'!AE44:AF44)</f>
        <v>1</v>
      </c>
      <c r="AU46" s="118" t="str">
        <f>SUMPRODUCT($AG$4,'resp Tr Riesgo'!AG44)</f>
        <v>#NAME?</v>
      </c>
      <c r="AW46" s="36" t="str">
        <f t="shared" si="15"/>
        <v>#NAME?</v>
      </c>
      <c r="AX46" s="36" t="str">
        <f t="shared" ref="AX46:BA46" si="52">AR46</f>
        <v>#NAME?</v>
      </c>
      <c r="AY46" s="120" t="str">
        <f t="shared" si="52"/>
        <v>#NAME?</v>
      </c>
      <c r="AZ46" s="120">
        <f t="shared" si="52"/>
        <v>1</v>
      </c>
      <c r="BA46" s="120" t="str">
        <f t="shared" si="52"/>
        <v>#NAME?</v>
      </c>
    </row>
    <row r="47" ht="15.75" customHeight="1">
      <c r="A47" s="5">
        <v>257.0</v>
      </c>
      <c r="B47" s="90" t="s">
        <v>10</v>
      </c>
      <c r="C47" s="90" t="s">
        <v>13</v>
      </c>
      <c r="D47" s="90" t="s">
        <v>26</v>
      </c>
      <c r="E47" s="91" t="s">
        <v>82</v>
      </c>
      <c r="F47" s="20" t="s">
        <v>125</v>
      </c>
      <c r="G47" s="20" t="s">
        <v>125</v>
      </c>
      <c r="H47" s="20" t="s">
        <v>123</v>
      </c>
      <c r="I47" s="20" t="s">
        <v>123</v>
      </c>
      <c r="J47" s="20" t="s">
        <v>139</v>
      </c>
      <c r="K47" s="20">
        <v>75.0</v>
      </c>
      <c r="L47" s="20" t="s">
        <v>148</v>
      </c>
      <c r="M47" s="20"/>
      <c r="N47" s="20">
        <v>0.7</v>
      </c>
      <c r="O47" s="30">
        <v>139.7</v>
      </c>
      <c r="P47" s="20">
        <v>2679.0</v>
      </c>
      <c r="Q47" s="20" t="s">
        <v>123</v>
      </c>
      <c r="R47" s="20" t="s">
        <v>123</v>
      </c>
      <c r="S47" s="25" t="s">
        <v>126</v>
      </c>
      <c r="T47" s="18">
        <v>180.0</v>
      </c>
      <c r="U47" s="20" t="s">
        <v>123</v>
      </c>
      <c r="V47" s="25" t="s">
        <v>126</v>
      </c>
      <c r="W47" s="20" t="s">
        <v>123</v>
      </c>
      <c r="X47" s="20" t="s">
        <v>126</v>
      </c>
      <c r="Y47" s="20" t="s">
        <v>123</v>
      </c>
      <c r="Z47" s="25" t="s">
        <v>123</v>
      </c>
      <c r="AA47" s="20" t="s">
        <v>123</v>
      </c>
      <c r="AB47" s="24" t="s">
        <v>205</v>
      </c>
      <c r="AC47" s="53" t="s">
        <v>212</v>
      </c>
      <c r="AD47" s="60">
        <v>51.77</v>
      </c>
      <c r="AE47" s="64" t="s">
        <v>123</v>
      </c>
      <c r="AF47" s="20" t="s">
        <v>123</v>
      </c>
      <c r="AG47" s="70" t="s">
        <v>244</v>
      </c>
      <c r="AH47" s="74">
        <v>4.0</v>
      </c>
      <c r="AJ47" s="118" t="str">
        <f>SUMPRODUCT($F$5:$AG$5,'resp Tr Riesgo'!F45:AG45)</f>
        <v>#NAME?</v>
      </c>
      <c r="AL47" s="118" t="str">
        <f>SUMPRODUCT($F$4:$J$4,'resp Tr Riesgo'!F45:J45)</f>
        <v>#NAME?</v>
      </c>
      <c r="AM47" s="118" t="str">
        <f>SUMPRODUCT($K$4:$P$4,'resp Tr Riesgo'!K45:P45)</f>
        <v>#NAME?</v>
      </c>
      <c r="AN47" s="118" t="str">
        <f t="shared" si="13"/>
        <v>#NAME?</v>
      </c>
      <c r="AO47" s="118" t="str">
        <f>SUMPRODUCT($Q$4:$W$4,'resp Tr Riesgo'!Q45:W45)</f>
        <v>#NAME?</v>
      </c>
      <c r="AP47" s="118">
        <f>SUMPRODUCT($X$4:$AA$4,'resp Tr Riesgo'!X45:AA45)</f>
        <v>1</v>
      </c>
      <c r="AQ47" s="118" t="str">
        <f>SUMPRODUCT($AB$4:$AC$4,'resp Tr Riesgo'!AB45:AC45)</f>
        <v>#NAME?</v>
      </c>
      <c r="AR47" s="118" t="str">
        <f t="shared" si="14"/>
        <v>#NAME?</v>
      </c>
      <c r="AS47" s="119" t="str">
        <f>SUMPRODUCT($AD$4,'resp Tr Riesgo'!AD45)</f>
        <v>#NAME?</v>
      </c>
      <c r="AT47" s="118">
        <f>SUMPRODUCT($AE$4:$AF$4,'resp Tr Riesgo'!AE45:AF45)</f>
        <v>0.5</v>
      </c>
      <c r="AU47" s="118" t="str">
        <f>SUMPRODUCT($AG$4,'resp Tr Riesgo'!AG45)</f>
        <v>#NAME?</v>
      </c>
      <c r="AW47" s="36" t="str">
        <f t="shared" si="15"/>
        <v>#NAME?</v>
      </c>
      <c r="AX47" s="36" t="str">
        <f t="shared" ref="AX47:BA47" si="53">AR47</f>
        <v>#NAME?</v>
      </c>
      <c r="AY47" s="120" t="str">
        <f t="shared" si="53"/>
        <v>#NAME?</v>
      </c>
      <c r="AZ47" s="120">
        <f t="shared" si="53"/>
        <v>0.5</v>
      </c>
      <c r="BA47" s="120" t="str">
        <f t="shared" si="53"/>
        <v>#NAME?</v>
      </c>
    </row>
    <row r="48" ht="15.75" customHeight="1">
      <c r="A48" s="5">
        <v>264.0</v>
      </c>
      <c r="B48" s="90" t="s">
        <v>10</v>
      </c>
      <c r="C48" s="90" t="s">
        <v>13</v>
      </c>
      <c r="D48" s="90" t="s">
        <v>34</v>
      </c>
      <c r="E48" s="91" t="s">
        <v>83</v>
      </c>
      <c r="F48" s="20" t="s">
        <v>125</v>
      </c>
      <c r="G48" s="20" t="s">
        <v>125</v>
      </c>
      <c r="H48" s="20" t="s">
        <v>123</v>
      </c>
      <c r="I48" s="20" t="s">
        <v>123</v>
      </c>
      <c r="J48" s="20" t="s">
        <v>139</v>
      </c>
      <c r="K48" s="20">
        <v>75.0</v>
      </c>
      <c r="L48" s="20" t="s">
        <v>148</v>
      </c>
      <c r="M48" s="20"/>
      <c r="N48" s="20">
        <v>0.7</v>
      </c>
      <c r="O48" s="30">
        <v>139.7</v>
      </c>
      <c r="P48" s="20">
        <v>2679.0</v>
      </c>
      <c r="Q48" s="20" t="s">
        <v>123</v>
      </c>
      <c r="R48" s="20" t="s">
        <v>123</v>
      </c>
      <c r="S48" s="25" t="s">
        <v>126</v>
      </c>
      <c r="T48" s="18">
        <v>183.49</v>
      </c>
      <c r="U48" s="20" t="s">
        <v>123</v>
      </c>
      <c r="V48" s="25" t="s">
        <v>126</v>
      </c>
      <c r="W48" s="20" t="s">
        <v>125</v>
      </c>
      <c r="X48" s="20" t="s">
        <v>123</v>
      </c>
      <c r="Y48" s="20" t="s">
        <v>125</v>
      </c>
      <c r="Z48" s="25" t="s">
        <v>123</v>
      </c>
      <c r="AA48" s="20" t="s">
        <v>123</v>
      </c>
      <c r="AB48" s="31" t="s">
        <v>206</v>
      </c>
      <c r="AC48" s="53" t="s">
        <v>212</v>
      </c>
      <c r="AD48" s="60">
        <v>59.91</v>
      </c>
      <c r="AE48" s="64" t="s">
        <v>123</v>
      </c>
      <c r="AF48" s="20" t="s">
        <v>123</v>
      </c>
      <c r="AG48" s="70" t="s">
        <v>244</v>
      </c>
      <c r="AH48" s="74">
        <v>4.0</v>
      </c>
      <c r="AJ48" s="118" t="str">
        <f>SUMPRODUCT($F$5:$AG$5,'resp Tr Riesgo'!F46:AG46)</f>
        <v>#NAME?</v>
      </c>
      <c r="AL48" s="118" t="str">
        <f>SUMPRODUCT($F$4:$J$4,'resp Tr Riesgo'!F46:J46)</f>
        <v>#NAME?</v>
      </c>
      <c r="AM48" s="118" t="str">
        <f>SUMPRODUCT($K$4:$P$4,'resp Tr Riesgo'!K46:P46)</f>
        <v>#NAME?</v>
      </c>
      <c r="AN48" s="118" t="str">
        <f t="shared" si="13"/>
        <v>#NAME?</v>
      </c>
      <c r="AO48" s="118" t="str">
        <f>SUMPRODUCT($Q$4:$W$4,'resp Tr Riesgo'!Q46:W46)</f>
        <v>#NAME?</v>
      </c>
      <c r="AP48" s="118">
        <f>SUMPRODUCT($X$4:$AA$4,'resp Tr Riesgo'!X46:AA46)</f>
        <v>0.75</v>
      </c>
      <c r="AQ48" s="118" t="str">
        <f>SUMPRODUCT($AB$4:$AC$4,'resp Tr Riesgo'!AB46:AC46)</f>
        <v>#NAME?</v>
      </c>
      <c r="AR48" s="118" t="str">
        <f t="shared" si="14"/>
        <v>#NAME?</v>
      </c>
      <c r="AS48" s="119" t="str">
        <f>SUMPRODUCT($AD$4,'resp Tr Riesgo'!AD46)</f>
        <v>#NAME?</v>
      </c>
      <c r="AT48" s="118">
        <f>SUMPRODUCT($AE$4:$AF$4,'resp Tr Riesgo'!AE46:AF46)</f>
        <v>0.5</v>
      </c>
      <c r="AU48" s="118" t="str">
        <f>SUMPRODUCT($AG$4,'resp Tr Riesgo'!AG46)</f>
        <v>#NAME?</v>
      </c>
      <c r="AW48" s="36" t="str">
        <f t="shared" si="15"/>
        <v>#NAME?</v>
      </c>
      <c r="AX48" s="36" t="str">
        <f t="shared" ref="AX48:BA48" si="54">AR48</f>
        <v>#NAME?</v>
      </c>
      <c r="AY48" s="120" t="str">
        <f t="shared" si="54"/>
        <v>#NAME?</v>
      </c>
      <c r="AZ48" s="120">
        <f t="shared" si="54"/>
        <v>0.5</v>
      </c>
      <c r="BA48" s="120" t="str">
        <f t="shared" si="54"/>
        <v>#NAME?</v>
      </c>
    </row>
    <row r="49" ht="15.75" customHeight="1">
      <c r="A49" s="5">
        <v>4315.0</v>
      </c>
      <c r="B49" s="90" t="s">
        <v>10</v>
      </c>
      <c r="C49" s="90" t="s">
        <v>15</v>
      </c>
      <c r="D49" s="90" t="s">
        <v>32</v>
      </c>
      <c r="E49" s="91" t="s">
        <v>84</v>
      </c>
      <c r="F49" s="20" t="s">
        <v>125</v>
      </c>
      <c r="G49" s="20" t="s">
        <v>125</v>
      </c>
      <c r="H49" s="20" t="s">
        <v>123</v>
      </c>
      <c r="I49" s="20" t="s">
        <v>123</v>
      </c>
      <c r="J49" s="20" t="s">
        <v>139</v>
      </c>
      <c r="K49" s="20">
        <v>54.0</v>
      </c>
      <c r="L49" s="20" t="s">
        <v>126</v>
      </c>
      <c r="M49" s="20"/>
      <c r="N49" s="20">
        <v>0.7</v>
      </c>
      <c r="O49" s="20">
        <v>0.0</v>
      </c>
      <c r="P49" s="20">
        <v>2777.0</v>
      </c>
      <c r="Q49" s="20" t="s">
        <v>123</v>
      </c>
      <c r="R49" s="20" t="s">
        <v>123</v>
      </c>
      <c r="S49" s="25" t="s">
        <v>126</v>
      </c>
      <c r="T49" s="18">
        <v>175.0</v>
      </c>
      <c r="U49" s="20" t="s">
        <v>123</v>
      </c>
      <c r="V49" s="25" t="s">
        <v>126</v>
      </c>
      <c r="W49" s="20" t="s">
        <v>123</v>
      </c>
      <c r="X49" s="20" t="s">
        <v>126</v>
      </c>
      <c r="Y49" s="20" t="s">
        <v>123</v>
      </c>
      <c r="Z49" s="25" t="s">
        <v>123</v>
      </c>
      <c r="AA49" s="20" t="s">
        <v>123</v>
      </c>
      <c r="AB49" s="24" t="s">
        <v>205</v>
      </c>
      <c r="AC49" s="53" t="s">
        <v>212</v>
      </c>
      <c r="AD49" s="60">
        <v>51.38</v>
      </c>
      <c r="AE49" s="64" t="s">
        <v>125</v>
      </c>
      <c r="AF49" s="20" t="s">
        <v>123</v>
      </c>
      <c r="AG49" s="70" t="s">
        <v>244</v>
      </c>
      <c r="AH49" s="74">
        <v>4.0</v>
      </c>
      <c r="AJ49" s="118" t="str">
        <f>SUMPRODUCT($F$5:$AG$5,'resp Tr Riesgo'!F47:AG47)</f>
        <v>#NAME?</v>
      </c>
      <c r="AL49" s="118" t="str">
        <f>SUMPRODUCT($F$4:$J$4,'resp Tr Riesgo'!F47:J47)</f>
        <v>#NAME?</v>
      </c>
      <c r="AM49" s="118" t="str">
        <f>SUMPRODUCT($K$4:$P$4,'resp Tr Riesgo'!K47:P47)</f>
        <v>#NAME?</v>
      </c>
      <c r="AN49" s="118" t="str">
        <f t="shared" si="13"/>
        <v>#NAME?</v>
      </c>
      <c r="AO49" s="118" t="str">
        <f>SUMPRODUCT($Q$4:$W$4,'resp Tr Riesgo'!Q47:W47)</f>
        <v>#NAME?</v>
      </c>
      <c r="AP49" s="118">
        <f>SUMPRODUCT($X$4:$AA$4,'resp Tr Riesgo'!X47:AA47)</f>
        <v>1</v>
      </c>
      <c r="AQ49" s="118" t="str">
        <f>SUMPRODUCT($AB$4:$AC$4,'resp Tr Riesgo'!AB47:AC47)</f>
        <v>#NAME?</v>
      </c>
      <c r="AR49" s="118" t="str">
        <f t="shared" si="14"/>
        <v>#NAME?</v>
      </c>
      <c r="AS49" s="119" t="str">
        <f>SUMPRODUCT($AD$4,'resp Tr Riesgo'!AD47)</f>
        <v>#NAME?</v>
      </c>
      <c r="AT49" s="118">
        <f>SUMPRODUCT($AE$4:$AF$4,'resp Tr Riesgo'!AE47:AF47)</f>
        <v>1</v>
      </c>
      <c r="AU49" s="118" t="str">
        <f>SUMPRODUCT($AG$4,'resp Tr Riesgo'!AG47)</f>
        <v>#NAME?</v>
      </c>
      <c r="AW49" s="36" t="str">
        <f t="shared" si="15"/>
        <v>#NAME?</v>
      </c>
      <c r="AX49" s="36" t="str">
        <f t="shared" ref="AX49:BA49" si="55">AR49</f>
        <v>#NAME?</v>
      </c>
      <c r="AY49" s="120" t="str">
        <f t="shared" si="55"/>
        <v>#NAME?</v>
      </c>
      <c r="AZ49" s="120">
        <f t="shared" si="55"/>
        <v>1</v>
      </c>
      <c r="BA49" s="120" t="str">
        <f t="shared" si="55"/>
        <v>#NAME?</v>
      </c>
    </row>
    <row r="50" ht="15.75" customHeight="1">
      <c r="A50" s="5">
        <v>4438.0</v>
      </c>
      <c r="B50" s="90" t="s">
        <v>10</v>
      </c>
      <c r="C50" s="90" t="s">
        <v>18</v>
      </c>
      <c r="D50" s="90" t="s">
        <v>35</v>
      </c>
      <c r="E50" s="91" t="s">
        <v>85</v>
      </c>
      <c r="F50" s="20" t="s">
        <v>125</v>
      </c>
      <c r="G50" s="20" t="s">
        <v>123</v>
      </c>
      <c r="H50" s="20" t="s">
        <v>123</v>
      </c>
      <c r="I50" s="20" t="s">
        <v>123</v>
      </c>
      <c r="J50" s="20" t="s">
        <v>139</v>
      </c>
      <c r="K50" s="20">
        <v>87.0</v>
      </c>
      <c r="L50" s="20" t="s">
        <v>148</v>
      </c>
      <c r="M50" s="20"/>
      <c r="N50" s="20">
        <v>0.8</v>
      </c>
      <c r="O50" s="30">
        <v>0.0</v>
      </c>
      <c r="P50" s="20">
        <v>1741.0</v>
      </c>
      <c r="Q50" s="20" t="s">
        <v>123</v>
      </c>
      <c r="R50" s="20" t="s">
        <v>123</v>
      </c>
      <c r="S50" s="25" t="s">
        <v>126</v>
      </c>
      <c r="T50" s="18">
        <v>130.0</v>
      </c>
      <c r="U50" s="20" t="s">
        <v>123</v>
      </c>
      <c r="V50" s="25" t="s">
        <v>126</v>
      </c>
      <c r="W50" s="20" t="s">
        <v>123</v>
      </c>
      <c r="X50" s="20" t="s">
        <v>123</v>
      </c>
      <c r="Y50" s="20" t="s">
        <v>125</v>
      </c>
      <c r="Z50" s="25" t="s">
        <v>123</v>
      </c>
      <c r="AA50" s="20" t="s">
        <v>123</v>
      </c>
      <c r="AB50" s="31" t="s">
        <v>206</v>
      </c>
      <c r="AC50" s="53" t="s">
        <v>212</v>
      </c>
      <c r="AD50" s="60">
        <v>55.09</v>
      </c>
      <c r="AE50" s="64" t="s">
        <v>123</v>
      </c>
      <c r="AF50" s="20" t="s">
        <v>123</v>
      </c>
      <c r="AG50" s="70" t="s">
        <v>244</v>
      </c>
      <c r="AH50" s="74">
        <v>4.0</v>
      </c>
      <c r="AJ50" s="118" t="str">
        <f>SUMPRODUCT($F$5:$AG$5,'resp Tr Riesgo'!F48:AG48)</f>
        <v>#NAME?</v>
      </c>
      <c r="AL50" s="118" t="str">
        <f>SUMPRODUCT($F$4:$J$4,'resp Tr Riesgo'!F48:J48)</f>
        <v>#NAME?</v>
      </c>
      <c r="AM50" s="118" t="str">
        <f>SUMPRODUCT($K$4:$P$4,'resp Tr Riesgo'!K48:P48)</f>
        <v>#NAME?</v>
      </c>
      <c r="AN50" s="118" t="str">
        <f t="shared" si="13"/>
        <v>#NAME?</v>
      </c>
      <c r="AO50" s="118" t="str">
        <f>SUMPRODUCT($Q$4:$W$4,'resp Tr Riesgo'!Q48:W48)</f>
        <v>#NAME?</v>
      </c>
      <c r="AP50" s="118">
        <f>SUMPRODUCT($X$4:$AA$4,'resp Tr Riesgo'!X48:AA48)</f>
        <v>0.75</v>
      </c>
      <c r="AQ50" s="118" t="str">
        <f>SUMPRODUCT($AB$4:$AC$4,'resp Tr Riesgo'!AB48:AC48)</f>
        <v>#NAME?</v>
      </c>
      <c r="AR50" s="118" t="str">
        <f t="shared" si="14"/>
        <v>#NAME?</v>
      </c>
      <c r="AS50" s="119" t="str">
        <f>SUMPRODUCT($AD$4,'resp Tr Riesgo'!AD48)</f>
        <v>#NAME?</v>
      </c>
      <c r="AT50" s="118">
        <f>SUMPRODUCT($AE$4:$AF$4,'resp Tr Riesgo'!AE48:AF48)</f>
        <v>0.5</v>
      </c>
      <c r="AU50" s="118" t="str">
        <f>SUMPRODUCT($AG$4,'resp Tr Riesgo'!AG48)</f>
        <v>#NAME?</v>
      </c>
      <c r="AW50" s="36" t="str">
        <f t="shared" si="15"/>
        <v>#NAME?</v>
      </c>
      <c r="AX50" s="36" t="str">
        <f t="shared" ref="AX50:BA50" si="56">AR50</f>
        <v>#NAME?</v>
      </c>
      <c r="AY50" s="120" t="str">
        <f t="shared" si="56"/>
        <v>#NAME?</v>
      </c>
      <c r="AZ50" s="120">
        <f t="shared" si="56"/>
        <v>0.5</v>
      </c>
      <c r="BA50" s="120" t="str">
        <f t="shared" si="56"/>
        <v>#NAME?</v>
      </c>
    </row>
    <row r="51" ht="15.75" customHeight="1">
      <c r="A51" s="5">
        <v>4778.0</v>
      </c>
      <c r="B51" s="90" t="s">
        <v>10</v>
      </c>
      <c r="C51" s="90" t="s">
        <v>17</v>
      </c>
      <c r="D51" s="90" t="s">
        <v>32</v>
      </c>
      <c r="E51" s="91" t="s">
        <v>86</v>
      </c>
      <c r="F51" s="20" t="s">
        <v>125</v>
      </c>
      <c r="G51" s="20" t="s">
        <v>123</v>
      </c>
      <c r="H51" s="20" t="s">
        <v>123</v>
      </c>
      <c r="I51" s="20" t="s">
        <v>123</v>
      </c>
      <c r="J51" s="20" t="s">
        <v>139</v>
      </c>
      <c r="K51" s="20">
        <v>81.0</v>
      </c>
      <c r="L51" s="20" t="s">
        <v>148</v>
      </c>
      <c r="M51" s="20"/>
      <c r="N51" s="20">
        <v>0.7</v>
      </c>
      <c r="O51" s="20">
        <v>0.0</v>
      </c>
      <c r="P51" s="20">
        <v>4924.0</v>
      </c>
      <c r="Q51" s="20" t="s">
        <v>123</v>
      </c>
      <c r="R51" s="20" t="s">
        <v>123</v>
      </c>
      <c r="S51" s="25" t="s">
        <v>126</v>
      </c>
      <c r="T51" s="18">
        <v>190.0</v>
      </c>
      <c r="U51" s="20" t="s">
        <v>123</v>
      </c>
      <c r="V51" s="25" t="s">
        <v>126</v>
      </c>
      <c r="W51" s="20" t="s">
        <v>123</v>
      </c>
      <c r="X51" s="20" t="s">
        <v>126</v>
      </c>
      <c r="Y51" s="20" t="s">
        <v>123</v>
      </c>
      <c r="Z51" s="25" t="s">
        <v>123</v>
      </c>
      <c r="AA51" s="20" t="s">
        <v>123</v>
      </c>
      <c r="AB51" s="49">
        <v>0.0</v>
      </c>
      <c r="AC51" s="53" t="s">
        <v>212</v>
      </c>
      <c r="AD51" s="60">
        <v>51.38</v>
      </c>
      <c r="AE51" s="64" t="s">
        <v>123</v>
      </c>
      <c r="AF51" s="20" t="s">
        <v>123</v>
      </c>
      <c r="AG51" s="70" t="s">
        <v>244</v>
      </c>
      <c r="AH51" s="74">
        <v>3.0</v>
      </c>
      <c r="AJ51" s="118" t="str">
        <f>SUMPRODUCT($F$5:$AG$5,'resp Tr Riesgo'!F49:AG49)</f>
        <v>#NAME?</v>
      </c>
      <c r="AL51" s="118" t="str">
        <f>SUMPRODUCT($F$4:$J$4,'resp Tr Riesgo'!F49:J49)</f>
        <v>#NAME?</v>
      </c>
      <c r="AM51" s="118" t="str">
        <f>SUMPRODUCT($K$4:$P$4,'resp Tr Riesgo'!K49:P49)</f>
        <v>#NAME?</v>
      </c>
      <c r="AN51" s="118" t="str">
        <f t="shared" si="13"/>
        <v>#NAME?</v>
      </c>
      <c r="AO51" s="118" t="str">
        <f>SUMPRODUCT($Q$4:$W$4,'resp Tr Riesgo'!Q49:W49)</f>
        <v>#NAME?</v>
      </c>
      <c r="AP51" s="118">
        <f>SUMPRODUCT($X$4:$AA$4,'resp Tr Riesgo'!X49:AA49)</f>
        <v>1</v>
      </c>
      <c r="AQ51" s="118" t="str">
        <f>SUMPRODUCT($AB$4:$AC$4,'resp Tr Riesgo'!AB49:AC49)</f>
        <v>#NAME?</v>
      </c>
      <c r="AR51" s="118" t="str">
        <f t="shared" si="14"/>
        <v>#NAME?</v>
      </c>
      <c r="AS51" s="119" t="str">
        <f>SUMPRODUCT($AD$4,'resp Tr Riesgo'!AD49)</f>
        <v>#NAME?</v>
      </c>
      <c r="AT51" s="118">
        <f>SUMPRODUCT($AE$4:$AF$4,'resp Tr Riesgo'!AE49:AF49)</f>
        <v>0.5</v>
      </c>
      <c r="AU51" s="118" t="str">
        <f>SUMPRODUCT($AG$4,'resp Tr Riesgo'!AG49)</f>
        <v>#NAME?</v>
      </c>
      <c r="AW51" s="36" t="str">
        <f t="shared" si="15"/>
        <v>#NAME?</v>
      </c>
      <c r="AX51" s="36" t="str">
        <f t="shared" ref="AX51:BA51" si="57">AR51</f>
        <v>#NAME?</v>
      </c>
      <c r="AY51" s="120" t="str">
        <f t="shared" si="57"/>
        <v>#NAME?</v>
      </c>
      <c r="AZ51" s="120">
        <f t="shared" si="57"/>
        <v>0.5</v>
      </c>
      <c r="BA51" s="120" t="str">
        <f t="shared" si="57"/>
        <v>#NAME?</v>
      </c>
    </row>
    <row r="52" ht="15.75" customHeight="1">
      <c r="A52" s="5">
        <v>220.0</v>
      </c>
      <c r="B52" s="90" t="s">
        <v>10</v>
      </c>
      <c r="C52" s="90" t="s">
        <v>17</v>
      </c>
      <c r="D52" s="90" t="s">
        <v>36</v>
      </c>
      <c r="E52" s="91" t="s">
        <v>87</v>
      </c>
      <c r="F52" s="20" t="s">
        <v>125</v>
      </c>
      <c r="G52" s="20" t="s">
        <v>125</v>
      </c>
      <c r="H52" s="20" t="s">
        <v>123</v>
      </c>
      <c r="I52" s="20" t="s">
        <v>123</v>
      </c>
      <c r="J52" s="20" t="s">
        <v>139</v>
      </c>
      <c r="K52" s="20">
        <v>81.0</v>
      </c>
      <c r="L52" s="20" t="s">
        <v>148</v>
      </c>
      <c r="M52" s="20"/>
      <c r="N52" s="20">
        <v>0.7</v>
      </c>
      <c r="O52" s="20">
        <v>0.0</v>
      </c>
      <c r="P52" s="20">
        <v>4924.0</v>
      </c>
      <c r="Q52" s="20" t="s">
        <v>123</v>
      </c>
      <c r="R52" s="20" t="s">
        <v>123</v>
      </c>
      <c r="S52" s="25" t="s">
        <v>126</v>
      </c>
      <c r="T52" s="18">
        <v>150.0</v>
      </c>
      <c r="U52" s="20" t="s">
        <v>123</v>
      </c>
      <c r="V52" s="25" t="s">
        <v>126</v>
      </c>
      <c r="W52" s="20" t="s">
        <v>123</v>
      </c>
      <c r="X52" s="20" t="s">
        <v>123</v>
      </c>
      <c r="Y52" s="20" t="s">
        <v>125</v>
      </c>
      <c r="Z52" s="25" t="s">
        <v>123</v>
      </c>
      <c r="AA52" s="20" t="s">
        <v>123</v>
      </c>
      <c r="AB52" s="49">
        <v>0.0</v>
      </c>
      <c r="AC52" s="53" t="s">
        <v>212</v>
      </c>
      <c r="AD52" s="60">
        <v>56.4</v>
      </c>
      <c r="AE52" s="64" t="s">
        <v>125</v>
      </c>
      <c r="AF52" s="20" t="s">
        <v>123</v>
      </c>
      <c r="AG52" s="70" t="s">
        <v>244</v>
      </c>
      <c r="AH52" s="74">
        <v>3.0</v>
      </c>
      <c r="AJ52" s="118" t="str">
        <f>SUMPRODUCT($F$5:$AG$5,'resp Tr Riesgo'!F50:AG50)</f>
        <v>#NAME?</v>
      </c>
      <c r="AL52" s="118" t="str">
        <f>SUMPRODUCT($F$4:$J$4,'resp Tr Riesgo'!F50:J50)</f>
        <v>#NAME?</v>
      </c>
      <c r="AM52" s="118" t="str">
        <f>SUMPRODUCT($K$4:$P$4,'resp Tr Riesgo'!K50:P50)</f>
        <v>#NAME?</v>
      </c>
      <c r="AN52" s="118" t="str">
        <f t="shared" si="13"/>
        <v>#NAME?</v>
      </c>
      <c r="AO52" s="118" t="str">
        <f>SUMPRODUCT($Q$4:$W$4,'resp Tr Riesgo'!Q50:W50)</f>
        <v>#NAME?</v>
      </c>
      <c r="AP52" s="118">
        <f>SUMPRODUCT($X$4:$AA$4,'resp Tr Riesgo'!X50:AA50)</f>
        <v>0.75</v>
      </c>
      <c r="AQ52" s="118" t="str">
        <f>SUMPRODUCT($AB$4:$AC$4,'resp Tr Riesgo'!AB50:AC50)</f>
        <v>#NAME?</v>
      </c>
      <c r="AR52" s="118" t="str">
        <f t="shared" si="14"/>
        <v>#NAME?</v>
      </c>
      <c r="AS52" s="119" t="str">
        <f>SUMPRODUCT($AD$4,'resp Tr Riesgo'!AD50)</f>
        <v>#NAME?</v>
      </c>
      <c r="AT52" s="118">
        <f>SUMPRODUCT($AE$4:$AF$4,'resp Tr Riesgo'!AE50:AF50)</f>
        <v>1</v>
      </c>
      <c r="AU52" s="118" t="str">
        <f>SUMPRODUCT($AG$4,'resp Tr Riesgo'!AG50)</f>
        <v>#NAME?</v>
      </c>
      <c r="AW52" s="36" t="str">
        <f t="shared" si="15"/>
        <v>#NAME?</v>
      </c>
      <c r="AX52" s="36" t="str">
        <f t="shared" ref="AX52:BA52" si="58">AR52</f>
        <v>#NAME?</v>
      </c>
      <c r="AY52" s="120" t="str">
        <f t="shared" si="58"/>
        <v>#NAME?</v>
      </c>
      <c r="AZ52" s="120">
        <f t="shared" si="58"/>
        <v>1</v>
      </c>
      <c r="BA52" s="120" t="str">
        <f t="shared" si="58"/>
        <v>#NAME?</v>
      </c>
    </row>
    <row r="53" ht="15.75" customHeight="1">
      <c r="A53" s="5">
        <v>222.0</v>
      </c>
      <c r="B53" s="90" t="s">
        <v>10</v>
      </c>
      <c r="C53" s="90" t="s">
        <v>17</v>
      </c>
      <c r="D53" s="90" t="s">
        <v>36</v>
      </c>
      <c r="E53" s="91" t="s">
        <v>88</v>
      </c>
      <c r="F53" s="20" t="s">
        <v>125</v>
      </c>
      <c r="G53" s="20" t="s">
        <v>125</v>
      </c>
      <c r="H53" s="20" t="s">
        <v>123</v>
      </c>
      <c r="I53" s="20" t="s">
        <v>123</v>
      </c>
      <c r="J53" s="20" t="s">
        <v>267</v>
      </c>
      <c r="K53" s="20">
        <v>81.0</v>
      </c>
      <c r="L53" s="20" t="s">
        <v>148</v>
      </c>
      <c r="M53" s="20"/>
      <c r="N53" s="20">
        <v>0.7</v>
      </c>
      <c r="O53" s="20">
        <v>0.0</v>
      </c>
      <c r="P53" s="20">
        <v>4924.0</v>
      </c>
      <c r="Q53" s="20" t="s">
        <v>123</v>
      </c>
      <c r="R53" s="122" t="s">
        <v>123</v>
      </c>
      <c r="S53" s="25" t="s">
        <v>125</v>
      </c>
      <c r="T53" s="18">
        <v>145.0</v>
      </c>
      <c r="U53" s="20" t="s">
        <v>126</v>
      </c>
      <c r="V53" s="25" t="s">
        <v>126</v>
      </c>
      <c r="W53" s="20" t="s">
        <v>125</v>
      </c>
      <c r="X53" s="20" t="s">
        <v>123</v>
      </c>
      <c r="Y53" s="20" t="s">
        <v>125</v>
      </c>
      <c r="Z53" s="25" t="s">
        <v>123</v>
      </c>
      <c r="AA53" s="20" t="s">
        <v>123</v>
      </c>
      <c r="AB53" s="31" t="s">
        <v>206</v>
      </c>
      <c r="AC53" s="54" t="s">
        <v>214</v>
      </c>
      <c r="AD53" s="60">
        <v>56.4</v>
      </c>
      <c r="AE53" s="64" t="s">
        <v>125</v>
      </c>
      <c r="AF53" s="20" t="s">
        <v>125</v>
      </c>
      <c r="AG53" s="70" t="s">
        <v>244</v>
      </c>
      <c r="AH53" s="74">
        <v>3.0</v>
      </c>
      <c r="AJ53" s="118" t="str">
        <f>SUMPRODUCT($F$5:$AG$5,'resp Tr Riesgo'!F51:AG51)</f>
        <v>#NAME?</v>
      </c>
      <c r="AL53" s="118" t="str">
        <f>SUMPRODUCT($F$4:$J$4,'resp Tr Riesgo'!F51:J51)</f>
        <v>#NAME?</v>
      </c>
      <c r="AM53" s="118" t="str">
        <f>SUMPRODUCT($K$4:$P$4,'resp Tr Riesgo'!K51:P51)</f>
        <v>#NAME?</v>
      </c>
      <c r="AN53" s="118" t="str">
        <f t="shared" si="13"/>
        <v>#NAME?</v>
      </c>
      <c r="AO53" s="118" t="str">
        <f>SUMPRODUCT($Q$4:$W$4,'resp Tr Riesgo'!Q51:W51)</f>
        <v>#NAME?</v>
      </c>
      <c r="AP53" s="118">
        <f>SUMPRODUCT($X$4:$AA$4,'resp Tr Riesgo'!X51:AA51)</f>
        <v>0.75</v>
      </c>
      <c r="AQ53" s="118" t="str">
        <f>SUMPRODUCT($AB$4:$AC$4,'resp Tr Riesgo'!AB51:AC51)</f>
        <v>#NAME?</v>
      </c>
      <c r="AR53" s="118" t="str">
        <f t="shared" si="14"/>
        <v>#NAME?</v>
      </c>
      <c r="AS53" s="119" t="str">
        <f>SUMPRODUCT($AD$4,'resp Tr Riesgo'!AD51)</f>
        <v>#NAME?</v>
      </c>
      <c r="AT53" s="118">
        <f>SUMPRODUCT($AE$4:$AF$4,'resp Tr Riesgo'!AE51:AF51)</f>
        <v>0.5</v>
      </c>
      <c r="AU53" s="118" t="str">
        <f>SUMPRODUCT($AG$4,'resp Tr Riesgo'!AG51)</f>
        <v>#NAME?</v>
      </c>
      <c r="AW53" s="36" t="str">
        <f t="shared" si="15"/>
        <v>#NAME?</v>
      </c>
      <c r="AX53" s="36" t="str">
        <f t="shared" ref="AX53:BA53" si="59">AR53</f>
        <v>#NAME?</v>
      </c>
      <c r="AY53" s="120" t="str">
        <f t="shared" si="59"/>
        <v>#NAME?</v>
      </c>
      <c r="AZ53" s="120">
        <f t="shared" si="59"/>
        <v>0.5</v>
      </c>
      <c r="BA53" s="120" t="str">
        <f t="shared" si="59"/>
        <v>#NAME?</v>
      </c>
    </row>
    <row r="54" ht="15.75" customHeight="1">
      <c r="A54" s="5">
        <v>223.0</v>
      </c>
      <c r="B54" s="90" t="s">
        <v>10</v>
      </c>
      <c r="C54" s="90" t="s">
        <v>17</v>
      </c>
      <c r="D54" s="90" t="s">
        <v>36</v>
      </c>
      <c r="E54" s="91" t="s">
        <v>89</v>
      </c>
      <c r="F54" s="20" t="s">
        <v>125</v>
      </c>
      <c r="G54" s="20" t="s">
        <v>125</v>
      </c>
      <c r="H54" s="20" t="s">
        <v>123</v>
      </c>
      <c r="I54" s="20" t="s">
        <v>123</v>
      </c>
      <c r="J54" s="20" t="s">
        <v>267</v>
      </c>
      <c r="K54" s="20">
        <v>81.0</v>
      </c>
      <c r="L54" s="20" t="s">
        <v>148</v>
      </c>
      <c r="M54" s="20"/>
      <c r="N54" s="20">
        <v>0.7</v>
      </c>
      <c r="O54" s="20">
        <v>0.0</v>
      </c>
      <c r="P54" s="20">
        <v>4924.0</v>
      </c>
      <c r="Q54" s="20" t="s">
        <v>123</v>
      </c>
      <c r="R54" s="20" t="s">
        <v>123</v>
      </c>
      <c r="S54" s="25" t="s">
        <v>126</v>
      </c>
      <c r="T54" s="18">
        <v>165.0</v>
      </c>
      <c r="U54" s="20" t="s">
        <v>123</v>
      </c>
      <c r="V54" s="25" t="s">
        <v>126</v>
      </c>
      <c r="W54" s="20" t="s">
        <v>125</v>
      </c>
      <c r="X54" s="20" t="s">
        <v>123</v>
      </c>
      <c r="Y54" s="20" t="s">
        <v>125</v>
      </c>
      <c r="Z54" s="25" t="s">
        <v>123</v>
      </c>
      <c r="AA54" s="20" t="s">
        <v>125</v>
      </c>
      <c r="AB54" s="31" t="s">
        <v>206</v>
      </c>
      <c r="AC54" s="53" t="s">
        <v>212</v>
      </c>
      <c r="AD54" s="60">
        <v>56.4</v>
      </c>
      <c r="AE54" s="64" t="s">
        <v>125</v>
      </c>
      <c r="AF54" s="20" t="s">
        <v>123</v>
      </c>
      <c r="AG54" s="70" t="s">
        <v>244</v>
      </c>
      <c r="AH54" s="74">
        <v>3.0</v>
      </c>
      <c r="AJ54" s="118" t="str">
        <f>SUMPRODUCT($F$5:$AG$5,'resp Tr Riesgo'!F52:AG52)</f>
        <v>#NAME?</v>
      </c>
      <c r="AL54" s="118" t="str">
        <f>SUMPRODUCT($F$4:$J$4,'resp Tr Riesgo'!F52:J52)</f>
        <v>#NAME?</v>
      </c>
      <c r="AM54" s="118" t="str">
        <f>SUMPRODUCT($K$4:$P$4,'resp Tr Riesgo'!K52:P52)</f>
        <v>#NAME?</v>
      </c>
      <c r="AN54" s="118" t="str">
        <f t="shared" si="13"/>
        <v>#NAME?</v>
      </c>
      <c r="AO54" s="118" t="str">
        <f>SUMPRODUCT($Q$4:$W$4,'resp Tr Riesgo'!Q52:W52)</f>
        <v>#NAME?</v>
      </c>
      <c r="AP54" s="118">
        <f>SUMPRODUCT($X$4:$AA$4,'resp Tr Riesgo'!X52:AA52)</f>
        <v>0.5</v>
      </c>
      <c r="AQ54" s="118" t="str">
        <f>SUMPRODUCT($AB$4:$AC$4,'resp Tr Riesgo'!AB52:AC52)</f>
        <v>#NAME?</v>
      </c>
      <c r="AR54" s="118" t="str">
        <f t="shared" si="14"/>
        <v>#NAME?</v>
      </c>
      <c r="AS54" s="119" t="str">
        <f>SUMPRODUCT($AD$4,'resp Tr Riesgo'!AD52)</f>
        <v>#NAME?</v>
      </c>
      <c r="AT54" s="118">
        <f>SUMPRODUCT($AE$4:$AF$4,'resp Tr Riesgo'!AE52:AF52)</f>
        <v>1</v>
      </c>
      <c r="AU54" s="118" t="str">
        <f>SUMPRODUCT($AG$4,'resp Tr Riesgo'!AG52)</f>
        <v>#NAME?</v>
      </c>
      <c r="AW54" s="36" t="str">
        <f t="shared" si="15"/>
        <v>#NAME?</v>
      </c>
      <c r="AX54" s="36" t="str">
        <f t="shared" ref="AX54:BA54" si="60">AR54</f>
        <v>#NAME?</v>
      </c>
      <c r="AY54" s="120" t="str">
        <f t="shared" si="60"/>
        <v>#NAME?</v>
      </c>
      <c r="AZ54" s="120">
        <f t="shared" si="60"/>
        <v>1</v>
      </c>
      <c r="BA54" s="120" t="str">
        <f t="shared" si="60"/>
        <v>#NAME?</v>
      </c>
    </row>
    <row r="55" ht="15.75" customHeight="1">
      <c r="A55" s="5">
        <v>229.0</v>
      </c>
      <c r="B55" s="90" t="s">
        <v>10</v>
      </c>
      <c r="C55" s="90" t="s">
        <v>17</v>
      </c>
      <c r="D55" s="90" t="s">
        <v>32</v>
      </c>
      <c r="E55" s="91" t="s">
        <v>90</v>
      </c>
      <c r="F55" s="20" t="s">
        <v>126</v>
      </c>
      <c r="G55" s="20" t="s">
        <v>125</v>
      </c>
      <c r="H55" s="20" t="s">
        <v>123</v>
      </c>
      <c r="I55" s="20" t="s">
        <v>123</v>
      </c>
      <c r="J55" s="20" t="s">
        <v>268</v>
      </c>
      <c r="K55" s="20">
        <v>81.0</v>
      </c>
      <c r="L55" s="20" t="s">
        <v>148</v>
      </c>
      <c r="M55" s="20"/>
      <c r="N55" s="20">
        <v>0.7</v>
      </c>
      <c r="O55" s="20">
        <v>0.0</v>
      </c>
      <c r="P55" s="20">
        <v>4924.0</v>
      </c>
      <c r="Q55" s="20" t="s">
        <v>123</v>
      </c>
      <c r="R55" s="20" t="s">
        <v>123</v>
      </c>
      <c r="S55" s="25" t="s">
        <v>126</v>
      </c>
      <c r="T55" s="18">
        <v>300.0</v>
      </c>
      <c r="U55" s="20" t="s">
        <v>123</v>
      </c>
      <c r="V55" s="25" t="s">
        <v>126</v>
      </c>
      <c r="W55" s="20" t="s">
        <v>125</v>
      </c>
      <c r="X55" s="20" t="s">
        <v>123</v>
      </c>
      <c r="Y55" s="20" t="s">
        <v>125</v>
      </c>
      <c r="Z55" s="25" t="s">
        <v>123</v>
      </c>
      <c r="AA55" s="20" t="s">
        <v>123</v>
      </c>
      <c r="AB55" s="31" t="s">
        <v>206</v>
      </c>
      <c r="AC55" s="53" t="s">
        <v>212</v>
      </c>
      <c r="AD55" s="60">
        <v>51.38</v>
      </c>
      <c r="AE55" s="64" t="s">
        <v>123</v>
      </c>
      <c r="AF55" s="20" t="s">
        <v>123</v>
      </c>
      <c r="AG55" s="70" t="s">
        <v>244</v>
      </c>
      <c r="AH55" s="74">
        <v>3.0</v>
      </c>
      <c r="AJ55" s="118" t="str">
        <f>SUMPRODUCT($F$5:$AG$5,'resp Tr Riesgo'!F53:AG53)</f>
        <v>#NAME?</v>
      </c>
      <c r="AL55" s="118" t="str">
        <f>SUMPRODUCT($F$4:$J$4,'resp Tr Riesgo'!F53:J53)</f>
        <v>#NAME?</v>
      </c>
      <c r="AM55" s="118" t="str">
        <f>SUMPRODUCT($K$4:$P$4,'resp Tr Riesgo'!K53:P53)</f>
        <v>#NAME?</v>
      </c>
      <c r="AN55" s="118" t="str">
        <f t="shared" si="13"/>
        <v>#NAME?</v>
      </c>
      <c r="AO55" s="118" t="str">
        <f>SUMPRODUCT($Q$4:$W$4,'resp Tr Riesgo'!Q53:W53)</f>
        <v>#NAME?</v>
      </c>
      <c r="AP55" s="118">
        <f>SUMPRODUCT($X$4:$AA$4,'resp Tr Riesgo'!X53:AA53)</f>
        <v>0.75</v>
      </c>
      <c r="AQ55" s="118" t="str">
        <f>SUMPRODUCT($AB$4:$AC$4,'resp Tr Riesgo'!AB53:AC53)</f>
        <v>#NAME?</v>
      </c>
      <c r="AR55" s="118" t="str">
        <f t="shared" si="14"/>
        <v>#NAME?</v>
      </c>
      <c r="AS55" s="119" t="str">
        <f>SUMPRODUCT($AD$4,'resp Tr Riesgo'!AD53)</f>
        <v>#NAME?</v>
      </c>
      <c r="AT55" s="118">
        <f>SUMPRODUCT($AE$4:$AF$4,'resp Tr Riesgo'!AE53:AF53)</f>
        <v>0.5</v>
      </c>
      <c r="AU55" s="118" t="str">
        <f>SUMPRODUCT($AG$4,'resp Tr Riesgo'!AG53)</f>
        <v>#NAME?</v>
      </c>
      <c r="AW55" s="36" t="str">
        <f t="shared" si="15"/>
        <v>#NAME?</v>
      </c>
      <c r="AX55" s="36" t="str">
        <f t="shared" ref="AX55:BA55" si="61">AR55</f>
        <v>#NAME?</v>
      </c>
      <c r="AY55" s="120" t="str">
        <f t="shared" si="61"/>
        <v>#NAME?</v>
      </c>
      <c r="AZ55" s="120">
        <f t="shared" si="61"/>
        <v>0.5</v>
      </c>
      <c r="BA55" s="120" t="str">
        <f t="shared" si="61"/>
        <v>#NAME?</v>
      </c>
    </row>
    <row r="56" ht="15.75" customHeight="1">
      <c r="A56" s="5">
        <v>232.0</v>
      </c>
      <c r="B56" s="90" t="s">
        <v>10</v>
      </c>
      <c r="C56" s="90" t="s">
        <v>17</v>
      </c>
      <c r="D56" s="90" t="s">
        <v>32</v>
      </c>
      <c r="E56" s="91" t="s">
        <v>91</v>
      </c>
      <c r="F56" s="20" t="s">
        <v>125</v>
      </c>
      <c r="G56" s="20" t="s">
        <v>125</v>
      </c>
      <c r="H56" s="20" t="s">
        <v>123</v>
      </c>
      <c r="I56" s="20" t="s">
        <v>123</v>
      </c>
      <c r="J56" s="20" t="s">
        <v>139</v>
      </c>
      <c r="K56" s="20">
        <v>81.0</v>
      </c>
      <c r="L56" s="20" t="s">
        <v>148</v>
      </c>
      <c r="M56" s="20"/>
      <c r="N56" s="20">
        <v>0.7</v>
      </c>
      <c r="O56" s="20">
        <v>0.0</v>
      </c>
      <c r="P56" s="20">
        <v>4924.0</v>
      </c>
      <c r="Q56" s="20" t="s">
        <v>123</v>
      </c>
      <c r="R56" s="20" t="s">
        <v>123</v>
      </c>
      <c r="S56" s="25" t="s">
        <v>126</v>
      </c>
      <c r="T56" s="18">
        <v>285.0</v>
      </c>
      <c r="U56" s="20" t="s">
        <v>123</v>
      </c>
      <c r="V56" s="25" t="s">
        <v>126</v>
      </c>
      <c r="W56" s="20" t="s">
        <v>123</v>
      </c>
      <c r="X56" s="20" t="s">
        <v>126</v>
      </c>
      <c r="Y56" s="20" t="s">
        <v>123</v>
      </c>
      <c r="Z56" s="25" t="s">
        <v>123</v>
      </c>
      <c r="AA56" s="20" t="s">
        <v>123</v>
      </c>
      <c r="AB56" s="49">
        <v>0.0</v>
      </c>
      <c r="AC56" s="53" t="s">
        <v>212</v>
      </c>
      <c r="AD56" s="60">
        <v>51.38</v>
      </c>
      <c r="AE56" s="64" t="s">
        <v>123</v>
      </c>
      <c r="AF56" s="20" t="s">
        <v>123</v>
      </c>
      <c r="AG56" s="70" t="s">
        <v>244</v>
      </c>
      <c r="AH56" s="74">
        <v>3.0</v>
      </c>
      <c r="AJ56" s="118" t="str">
        <f>SUMPRODUCT($F$5:$AG$5,'resp Tr Riesgo'!F54:AG54)</f>
        <v>#NAME?</v>
      </c>
      <c r="AL56" s="118" t="str">
        <f>SUMPRODUCT($F$4:$J$4,'resp Tr Riesgo'!F54:J54)</f>
        <v>#NAME?</v>
      </c>
      <c r="AM56" s="118" t="str">
        <f>SUMPRODUCT($K$4:$P$4,'resp Tr Riesgo'!K54:P54)</f>
        <v>#NAME?</v>
      </c>
      <c r="AN56" s="118" t="str">
        <f t="shared" si="13"/>
        <v>#NAME?</v>
      </c>
      <c r="AO56" s="118" t="str">
        <f>SUMPRODUCT($Q$4:$W$4,'resp Tr Riesgo'!Q54:W54)</f>
        <v>#NAME?</v>
      </c>
      <c r="AP56" s="118">
        <f>SUMPRODUCT($X$4:$AA$4,'resp Tr Riesgo'!X54:AA54)</f>
        <v>1</v>
      </c>
      <c r="AQ56" s="118" t="str">
        <f>SUMPRODUCT($AB$4:$AC$4,'resp Tr Riesgo'!AB54:AC54)</f>
        <v>#NAME?</v>
      </c>
      <c r="AR56" s="118" t="str">
        <f t="shared" si="14"/>
        <v>#NAME?</v>
      </c>
      <c r="AS56" s="119" t="str">
        <f>SUMPRODUCT($AD$4,'resp Tr Riesgo'!AD54)</f>
        <v>#NAME?</v>
      </c>
      <c r="AT56" s="118">
        <f>SUMPRODUCT($AE$4:$AF$4,'resp Tr Riesgo'!AE54:AF54)</f>
        <v>0.5</v>
      </c>
      <c r="AU56" s="118" t="str">
        <f>SUMPRODUCT($AG$4,'resp Tr Riesgo'!AG54)</f>
        <v>#NAME?</v>
      </c>
      <c r="AW56" s="36" t="str">
        <f t="shared" si="15"/>
        <v>#NAME?</v>
      </c>
      <c r="AX56" s="36" t="str">
        <f t="shared" ref="AX56:BA56" si="62">AR56</f>
        <v>#NAME?</v>
      </c>
      <c r="AY56" s="120" t="str">
        <f t="shared" si="62"/>
        <v>#NAME?</v>
      </c>
      <c r="AZ56" s="120">
        <f t="shared" si="62"/>
        <v>0.5</v>
      </c>
      <c r="BA56" s="120" t="str">
        <f t="shared" si="62"/>
        <v>#NAME?</v>
      </c>
    </row>
    <row r="57" ht="15.75" customHeight="1">
      <c r="A57" s="5">
        <v>235.0</v>
      </c>
      <c r="B57" s="90" t="s">
        <v>10</v>
      </c>
      <c r="C57" s="90" t="s">
        <v>17</v>
      </c>
      <c r="D57" s="90" t="s">
        <v>33</v>
      </c>
      <c r="E57" s="91" t="s">
        <v>92</v>
      </c>
      <c r="F57" s="20" t="s">
        <v>125</v>
      </c>
      <c r="G57" s="20" t="s">
        <v>125</v>
      </c>
      <c r="H57" s="20" t="s">
        <v>123</v>
      </c>
      <c r="I57" s="20" t="s">
        <v>123</v>
      </c>
      <c r="J57" s="20" t="s">
        <v>139</v>
      </c>
      <c r="K57" s="20">
        <v>81.0</v>
      </c>
      <c r="L57" s="20" t="s">
        <v>148</v>
      </c>
      <c r="M57" s="20"/>
      <c r="N57" s="20">
        <v>0.7</v>
      </c>
      <c r="O57" s="20">
        <v>0.0</v>
      </c>
      <c r="P57" s="20">
        <v>4924.0</v>
      </c>
      <c r="Q57" s="20" t="s">
        <v>123</v>
      </c>
      <c r="R57" s="20" t="s">
        <v>126</v>
      </c>
      <c r="S57" s="25" t="s">
        <v>126</v>
      </c>
      <c r="T57" s="18">
        <v>130.0</v>
      </c>
      <c r="U57" s="20" t="s">
        <v>126</v>
      </c>
      <c r="V57" s="25" t="s">
        <v>126</v>
      </c>
      <c r="W57" s="20" t="s">
        <v>123</v>
      </c>
      <c r="X57" s="20" t="s">
        <v>123</v>
      </c>
      <c r="Y57" s="20" t="s">
        <v>125</v>
      </c>
      <c r="Z57" s="25" t="s">
        <v>123</v>
      </c>
      <c r="AA57" s="20" t="s">
        <v>123</v>
      </c>
      <c r="AB57" s="31" t="s">
        <v>206</v>
      </c>
      <c r="AC57" s="53" t="s">
        <v>212</v>
      </c>
      <c r="AD57" s="60">
        <v>57.91</v>
      </c>
      <c r="AE57" s="64" t="s">
        <v>123</v>
      </c>
      <c r="AF57" s="20" t="s">
        <v>123</v>
      </c>
      <c r="AG57" s="70" t="s">
        <v>244</v>
      </c>
      <c r="AH57" s="74">
        <v>3.0</v>
      </c>
      <c r="AJ57" s="118" t="str">
        <f>SUMPRODUCT($F$5:$AG$5,'resp Tr Riesgo'!F55:AG55)</f>
        <v>#NAME?</v>
      </c>
      <c r="AL57" s="118" t="str">
        <f>SUMPRODUCT($F$4:$J$4,'resp Tr Riesgo'!F55:J55)</f>
        <v>#NAME?</v>
      </c>
      <c r="AM57" s="118" t="str">
        <f>SUMPRODUCT($K$4:$P$4,'resp Tr Riesgo'!K55:P55)</f>
        <v>#NAME?</v>
      </c>
      <c r="AN57" s="118" t="str">
        <f t="shared" si="13"/>
        <v>#NAME?</v>
      </c>
      <c r="AO57" s="118" t="str">
        <f>SUMPRODUCT($Q$4:$W$4,'resp Tr Riesgo'!Q55:W55)</f>
        <v>#NAME?</v>
      </c>
      <c r="AP57" s="118">
        <f>SUMPRODUCT($X$4:$AA$4,'resp Tr Riesgo'!X55:AA55)</f>
        <v>0.75</v>
      </c>
      <c r="AQ57" s="118" t="str">
        <f>SUMPRODUCT($AB$4:$AC$4,'resp Tr Riesgo'!AB55:AC55)</f>
        <v>#NAME?</v>
      </c>
      <c r="AR57" s="118" t="str">
        <f t="shared" si="14"/>
        <v>#NAME?</v>
      </c>
      <c r="AS57" s="119" t="str">
        <f>SUMPRODUCT($AD$4,'resp Tr Riesgo'!AD55)</f>
        <v>#NAME?</v>
      </c>
      <c r="AT57" s="118">
        <f>SUMPRODUCT($AE$4:$AF$4,'resp Tr Riesgo'!AE55:AF55)</f>
        <v>0.5</v>
      </c>
      <c r="AU57" s="118" t="str">
        <f>SUMPRODUCT($AG$4,'resp Tr Riesgo'!AG55)</f>
        <v>#NAME?</v>
      </c>
      <c r="AW57" s="36" t="str">
        <f t="shared" si="15"/>
        <v>#NAME?</v>
      </c>
      <c r="AX57" s="36" t="str">
        <f t="shared" ref="AX57:BA57" si="63">AR57</f>
        <v>#NAME?</v>
      </c>
      <c r="AY57" s="120" t="str">
        <f t="shared" si="63"/>
        <v>#NAME?</v>
      </c>
      <c r="AZ57" s="120">
        <f t="shared" si="63"/>
        <v>0.5</v>
      </c>
      <c r="BA57" s="120" t="str">
        <f t="shared" si="63"/>
        <v>#NAME?</v>
      </c>
    </row>
    <row r="58" ht="15.75" customHeight="1">
      <c r="A58" s="5">
        <v>238.0</v>
      </c>
      <c r="B58" s="90" t="s">
        <v>10</v>
      </c>
      <c r="C58" s="90" t="s">
        <v>17</v>
      </c>
      <c r="D58" s="90" t="s">
        <v>33</v>
      </c>
      <c r="E58" s="91" t="s">
        <v>93</v>
      </c>
      <c r="F58" s="20" t="s">
        <v>125</v>
      </c>
      <c r="G58" s="20" t="s">
        <v>125</v>
      </c>
      <c r="H58" s="20" t="s">
        <v>123</v>
      </c>
      <c r="I58" s="20" t="s">
        <v>123</v>
      </c>
      <c r="J58" s="20" t="s">
        <v>268</v>
      </c>
      <c r="K58" s="20">
        <v>81.0</v>
      </c>
      <c r="L58" s="20" t="s">
        <v>148</v>
      </c>
      <c r="M58" s="20"/>
      <c r="N58" s="20">
        <v>0.7</v>
      </c>
      <c r="O58" s="20">
        <v>0.0</v>
      </c>
      <c r="P58" s="20">
        <v>4924.0</v>
      </c>
      <c r="Q58" s="20" t="s">
        <v>123</v>
      </c>
      <c r="R58" s="20" t="s">
        <v>123</v>
      </c>
      <c r="S58" s="25" t="s">
        <v>126</v>
      </c>
      <c r="T58" s="18">
        <v>195.0</v>
      </c>
      <c r="U58" s="20" t="s">
        <v>123</v>
      </c>
      <c r="V58" s="25" t="s">
        <v>126</v>
      </c>
      <c r="W58" s="20" t="s">
        <v>123</v>
      </c>
      <c r="X58" s="20" t="s">
        <v>126</v>
      </c>
      <c r="Y58" s="20" t="s">
        <v>123</v>
      </c>
      <c r="Z58" s="25" t="s">
        <v>123</v>
      </c>
      <c r="AA58" s="20" t="s">
        <v>123</v>
      </c>
      <c r="AB58" s="24" t="s">
        <v>205</v>
      </c>
      <c r="AC58" s="53" t="s">
        <v>212</v>
      </c>
      <c r="AD58" s="60">
        <v>57.91</v>
      </c>
      <c r="AE58" s="64" t="s">
        <v>125</v>
      </c>
      <c r="AF58" s="20" t="s">
        <v>123</v>
      </c>
      <c r="AG58" s="70" t="s">
        <v>244</v>
      </c>
      <c r="AH58" s="74">
        <v>3.0</v>
      </c>
      <c r="AJ58" s="118" t="str">
        <f>SUMPRODUCT($F$5:$AG$5,'resp Tr Riesgo'!F56:AG56)</f>
        <v>#NAME?</v>
      </c>
      <c r="AK58" s="92" t="str">
        <f>f_log('resp Tr Num'!AK54,AK$3,AK$4)</f>
        <v>#NAME?</v>
      </c>
      <c r="AL58" s="118" t="str">
        <f>SUMPRODUCT($F$4:$J$4,'resp Tr Riesgo'!F56:J56)</f>
        <v>#NAME?</v>
      </c>
      <c r="AM58" s="118" t="str">
        <f>SUMPRODUCT($K$4:$P$4,'resp Tr Riesgo'!K56:P56)</f>
        <v>#NAME?</v>
      </c>
      <c r="AN58" s="118" t="str">
        <f t="shared" si="13"/>
        <v>#NAME?</v>
      </c>
      <c r="AO58" s="118" t="str">
        <f>SUMPRODUCT($Q$4:$W$4,'resp Tr Riesgo'!Q56:W56)</f>
        <v>#NAME?</v>
      </c>
      <c r="AP58" s="118">
        <f>SUMPRODUCT($X$4:$AA$4,'resp Tr Riesgo'!X56:AA56)</f>
        <v>1</v>
      </c>
      <c r="AQ58" s="118" t="str">
        <f>SUMPRODUCT($AB$4:$AC$4,'resp Tr Riesgo'!AB56:AC56)</f>
        <v>#NAME?</v>
      </c>
      <c r="AR58" s="118" t="str">
        <f t="shared" si="14"/>
        <v>#NAME?</v>
      </c>
      <c r="AS58" s="119" t="str">
        <f>SUMPRODUCT($AD$4,'resp Tr Riesgo'!AD56)</f>
        <v>#NAME?</v>
      </c>
      <c r="AT58" s="118">
        <f>SUMPRODUCT($AE$4:$AF$4,'resp Tr Riesgo'!AE56:AF56)</f>
        <v>1</v>
      </c>
      <c r="AU58" s="118" t="str">
        <f>SUMPRODUCT($AG$4,'resp Tr Riesgo'!AG56)</f>
        <v>#NAME?</v>
      </c>
      <c r="AW58" s="36" t="str">
        <f t="shared" si="15"/>
        <v>#NAME?</v>
      </c>
      <c r="AX58" s="36" t="str">
        <f t="shared" ref="AX58:BA58" si="64">AR58</f>
        <v>#NAME?</v>
      </c>
      <c r="AY58" s="120" t="str">
        <f t="shared" si="64"/>
        <v>#NAME?</v>
      </c>
      <c r="AZ58" s="120">
        <f t="shared" si="64"/>
        <v>1</v>
      </c>
      <c r="BA58" s="120" t="str">
        <f t="shared" si="64"/>
        <v>#NAME?</v>
      </c>
    </row>
    <row r="59" ht="15.75" customHeight="1">
      <c r="A59" s="5">
        <v>244.0</v>
      </c>
      <c r="B59" s="90" t="s">
        <v>10</v>
      </c>
      <c r="C59" s="90" t="s">
        <v>17</v>
      </c>
      <c r="D59" s="90" t="s">
        <v>31</v>
      </c>
      <c r="E59" s="91" t="s">
        <v>94</v>
      </c>
      <c r="F59" s="20" t="s">
        <v>125</v>
      </c>
      <c r="G59" s="20" t="s">
        <v>125</v>
      </c>
      <c r="H59" s="20" t="s">
        <v>123</v>
      </c>
      <c r="I59" s="20" t="s">
        <v>123</v>
      </c>
      <c r="J59" s="20" t="s">
        <v>139</v>
      </c>
      <c r="K59" s="20">
        <v>81.0</v>
      </c>
      <c r="L59" s="20" t="s">
        <v>148</v>
      </c>
      <c r="M59" s="20"/>
      <c r="N59" s="20">
        <v>0.7</v>
      </c>
      <c r="O59" s="20">
        <v>0.0</v>
      </c>
      <c r="P59" s="20">
        <v>4924.0</v>
      </c>
      <c r="Q59" s="20" t="s">
        <v>123</v>
      </c>
      <c r="R59" s="20" t="s">
        <v>126</v>
      </c>
      <c r="S59" s="25" t="s">
        <v>126</v>
      </c>
      <c r="T59" s="18">
        <v>180.0</v>
      </c>
      <c r="U59" s="20" t="s">
        <v>123</v>
      </c>
      <c r="V59" s="25" t="s">
        <v>126</v>
      </c>
      <c r="W59" s="20" t="s">
        <v>123</v>
      </c>
      <c r="X59" s="20" t="s">
        <v>126</v>
      </c>
      <c r="Y59" s="20" t="s">
        <v>123</v>
      </c>
      <c r="Z59" s="25" t="s">
        <v>123</v>
      </c>
      <c r="AA59" s="20" t="s">
        <v>123</v>
      </c>
      <c r="AB59" s="24" t="s">
        <v>205</v>
      </c>
      <c r="AC59" s="53" t="s">
        <v>212</v>
      </c>
      <c r="AD59" s="60">
        <v>62.73</v>
      </c>
      <c r="AE59" s="64" t="s">
        <v>125</v>
      </c>
      <c r="AF59" s="20" t="s">
        <v>123</v>
      </c>
      <c r="AG59" s="70" t="s">
        <v>244</v>
      </c>
      <c r="AH59" s="74">
        <v>3.0</v>
      </c>
      <c r="AJ59" s="118" t="str">
        <f>SUMPRODUCT($F$5:$AG$5,'resp Tr Riesgo'!F57:AG57)</f>
        <v>#NAME?</v>
      </c>
      <c r="AL59" s="118" t="str">
        <f>SUMPRODUCT($F$4:$J$4,'resp Tr Riesgo'!F57:J57)</f>
        <v>#NAME?</v>
      </c>
      <c r="AM59" s="118" t="str">
        <f>SUMPRODUCT($K$4:$P$4,'resp Tr Riesgo'!K57:P57)</f>
        <v>#NAME?</v>
      </c>
      <c r="AN59" s="118" t="str">
        <f t="shared" si="13"/>
        <v>#NAME?</v>
      </c>
      <c r="AO59" s="118" t="str">
        <f>SUMPRODUCT($Q$4:$W$4,'resp Tr Riesgo'!Q57:W57)</f>
        <v>#NAME?</v>
      </c>
      <c r="AP59" s="118">
        <f>SUMPRODUCT($X$4:$AA$4,'resp Tr Riesgo'!X57:AA57)</f>
        <v>1</v>
      </c>
      <c r="AQ59" s="118" t="str">
        <f>SUMPRODUCT($AB$4:$AC$4,'resp Tr Riesgo'!AB57:AC57)</f>
        <v>#NAME?</v>
      </c>
      <c r="AR59" s="118" t="str">
        <f t="shared" si="14"/>
        <v>#NAME?</v>
      </c>
      <c r="AS59" s="119" t="str">
        <f>SUMPRODUCT($AD$4,'resp Tr Riesgo'!AD57)</f>
        <v>#NAME?</v>
      </c>
      <c r="AT59" s="118">
        <f>SUMPRODUCT($AE$4:$AF$4,'resp Tr Riesgo'!AE57:AF57)</f>
        <v>1</v>
      </c>
      <c r="AU59" s="118" t="str">
        <f>SUMPRODUCT($AG$4,'resp Tr Riesgo'!AG57)</f>
        <v>#NAME?</v>
      </c>
      <c r="AW59" s="36" t="str">
        <f t="shared" si="15"/>
        <v>#NAME?</v>
      </c>
      <c r="AX59" s="36" t="str">
        <f t="shared" ref="AX59:BA59" si="65">AR59</f>
        <v>#NAME?</v>
      </c>
      <c r="AY59" s="120" t="str">
        <f t="shared" si="65"/>
        <v>#NAME?</v>
      </c>
      <c r="AZ59" s="120">
        <f t="shared" si="65"/>
        <v>1</v>
      </c>
      <c r="BA59" s="120" t="str">
        <f t="shared" si="65"/>
        <v>#NAME?</v>
      </c>
    </row>
    <row r="60" ht="15.75" customHeight="1">
      <c r="A60" s="5">
        <v>221.0</v>
      </c>
      <c r="B60" s="90" t="s">
        <v>10</v>
      </c>
      <c r="C60" s="90" t="s">
        <v>17</v>
      </c>
      <c r="D60" s="90" t="s">
        <v>36</v>
      </c>
      <c r="E60" s="91" t="s">
        <v>95</v>
      </c>
      <c r="F60" s="20" t="s">
        <v>125</v>
      </c>
      <c r="G60" s="20" t="s">
        <v>125</v>
      </c>
      <c r="H60" s="20" t="s">
        <v>123</v>
      </c>
      <c r="I60" s="20" t="s">
        <v>123</v>
      </c>
      <c r="J60" s="20" t="s">
        <v>139</v>
      </c>
      <c r="K60" s="20">
        <v>81.0</v>
      </c>
      <c r="L60" s="20" t="s">
        <v>148</v>
      </c>
      <c r="M60" s="20"/>
      <c r="N60" s="20">
        <v>0.7</v>
      </c>
      <c r="O60" s="20">
        <v>0.0</v>
      </c>
      <c r="P60" s="20">
        <v>4924.0</v>
      </c>
      <c r="Q60" s="20" t="s">
        <v>123</v>
      </c>
      <c r="R60" s="20" t="s">
        <v>123</v>
      </c>
      <c r="S60" s="25" t="s">
        <v>126</v>
      </c>
      <c r="T60" s="18">
        <v>150.0</v>
      </c>
      <c r="U60" s="20" t="s">
        <v>123</v>
      </c>
      <c r="V60" s="25" t="s">
        <v>126</v>
      </c>
      <c r="W60" s="20" t="s">
        <v>123</v>
      </c>
      <c r="X60" s="20" t="s">
        <v>123</v>
      </c>
      <c r="Y60" s="20" t="s">
        <v>125</v>
      </c>
      <c r="Z60" s="25" t="s">
        <v>123</v>
      </c>
      <c r="AA60" s="20" t="s">
        <v>123</v>
      </c>
      <c r="AB60" s="31" t="s">
        <v>206</v>
      </c>
      <c r="AC60" s="53" t="s">
        <v>212</v>
      </c>
      <c r="AD60" s="60">
        <v>56.4</v>
      </c>
      <c r="AE60" s="64" t="s">
        <v>125</v>
      </c>
      <c r="AF60" s="20" t="s">
        <v>123</v>
      </c>
      <c r="AG60" s="70" t="s">
        <v>244</v>
      </c>
      <c r="AH60" s="74">
        <v>3.0</v>
      </c>
      <c r="AJ60" s="118" t="str">
        <f>SUMPRODUCT($F$5:$AG$5,'resp Tr Riesgo'!F58:AG58)</f>
        <v>#NAME?</v>
      </c>
      <c r="AL60" s="118" t="str">
        <f>SUMPRODUCT($F$4:$J$4,'resp Tr Riesgo'!F58:J58)</f>
        <v>#NAME?</v>
      </c>
      <c r="AM60" s="118" t="str">
        <f>SUMPRODUCT($K$4:$P$4,'resp Tr Riesgo'!K58:P58)</f>
        <v>#NAME?</v>
      </c>
      <c r="AN60" s="118" t="str">
        <f t="shared" si="13"/>
        <v>#NAME?</v>
      </c>
      <c r="AO60" s="118" t="str">
        <f>SUMPRODUCT($Q$4:$W$4,'resp Tr Riesgo'!Q58:W58)</f>
        <v>#NAME?</v>
      </c>
      <c r="AP60" s="118">
        <f>SUMPRODUCT($X$4:$AA$4,'resp Tr Riesgo'!X58:AA58)</f>
        <v>0.75</v>
      </c>
      <c r="AQ60" s="118" t="str">
        <f>SUMPRODUCT($AB$4:$AC$4,'resp Tr Riesgo'!AB58:AC58)</f>
        <v>#NAME?</v>
      </c>
      <c r="AR60" s="118" t="str">
        <f t="shared" si="14"/>
        <v>#NAME?</v>
      </c>
      <c r="AS60" s="119" t="str">
        <f>SUMPRODUCT($AD$4,'resp Tr Riesgo'!AD58)</f>
        <v>#NAME?</v>
      </c>
      <c r="AT60" s="118">
        <f>SUMPRODUCT($AE$4:$AF$4,'resp Tr Riesgo'!AE58:AF58)</f>
        <v>1</v>
      </c>
      <c r="AU60" s="118" t="str">
        <f>SUMPRODUCT($AG$4,'resp Tr Riesgo'!AG58)</f>
        <v>#NAME?</v>
      </c>
      <c r="AW60" s="36" t="str">
        <f t="shared" si="15"/>
        <v>#NAME?</v>
      </c>
      <c r="AX60" s="36" t="str">
        <f t="shared" ref="AX60:BA60" si="66">AR60</f>
        <v>#NAME?</v>
      </c>
      <c r="AY60" s="120" t="str">
        <f t="shared" si="66"/>
        <v>#NAME?</v>
      </c>
      <c r="AZ60" s="120">
        <f t="shared" si="66"/>
        <v>1</v>
      </c>
      <c r="BA60" s="120" t="str">
        <f t="shared" si="66"/>
        <v>#NAME?</v>
      </c>
    </row>
    <row r="61" ht="15.75" customHeight="1">
      <c r="A61" s="5">
        <v>224.0</v>
      </c>
      <c r="B61" s="90" t="s">
        <v>10</v>
      </c>
      <c r="C61" s="90" t="s">
        <v>17</v>
      </c>
      <c r="D61" s="90" t="s">
        <v>36</v>
      </c>
      <c r="E61" s="91" t="s">
        <v>96</v>
      </c>
      <c r="F61" s="20" t="s">
        <v>125</v>
      </c>
      <c r="G61" s="20" t="s">
        <v>125</v>
      </c>
      <c r="H61" s="20" t="s">
        <v>125</v>
      </c>
      <c r="I61" s="20" t="s">
        <v>123</v>
      </c>
      <c r="J61" s="20" t="s">
        <v>139</v>
      </c>
      <c r="K61" s="20">
        <v>81.0</v>
      </c>
      <c r="L61" s="20" t="s">
        <v>148</v>
      </c>
      <c r="M61" s="20"/>
      <c r="N61" s="20">
        <v>0.7</v>
      </c>
      <c r="O61" s="20">
        <v>0.0</v>
      </c>
      <c r="P61" s="20">
        <v>4924.0</v>
      </c>
      <c r="Q61" s="20" t="s">
        <v>123</v>
      </c>
      <c r="R61" s="20" t="s">
        <v>123</v>
      </c>
      <c r="S61" s="25" t="s">
        <v>126</v>
      </c>
      <c r="T61" s="18">
        <v>230.0</v>
      </c>
      <c r="U61" s="20" t="s">
        <v>123</v>
      </c>
      <c r="V61" s="25" t="s">
        <v>126</v>
      </c>
      <c r="W61" s="20" t="s">
        <v>125</v>
      </c>
      <c r="X61" s="20" t="s">
        <v>123</v>
      </c>
      <c r="Y61" s="20" t="s">
        <v>125</v>
      </c>
      <c r="Z61" s="25" t="s">
        <v>123</v>
      </c>
      <c r="AA61" s="20" t="s">
        <v>123</v>
      </c>
      <c r="AB61" s="31" t="s">
        <v>206</v>
      </c>
      <c r="AC61" s="53" t="s">
        <v>212</v>
      </c>
      <c r="AD61" s="60">
        <v>56.4</v>
      </c>
      <c r="AE61" s="64" t="s">
        <v>125</v>
      </c>
      <c r="AF61" s="20" t="s">
        <v>123</v>
      </c>
      <c r="AG61" s="70" t="s">
        <v>244</v>
      </c>
      <c r="AH61" s="74">
        <v>3.0</v>
      </c>
      <c r="AJ61" s="118" t="str">
        <f>SUMPRODUCT($F$5:$AG$5,'resp Tr Riesgo'!F59:AG59)</f>
        <v>#NAME?</v>
      </c>
      <c r="AL61" s="118" t="str">
        <f>SUMPRODUCT($F$4:$J$4,'resp Tr Riesgo'!F59:J59)</f>
        <v>#NAME?</v>
      </c>
      <c r="AM61" s="118" t="str">
        <f>SUMPRODUCT($K$4:$P$4,'resp Tr Riesgo'!K59:P59)</f>
        <v>#NAME?</v>
      </c>
      <c r="AN61" s="118" t="str">
        <f t="shared" si="13"/>
        <v>#NAME?</v>
      </c>
      <c r="AO61" s="118" t="str">
        <f>SUMPRODUCT($Q$4:$W$4,'resp Tr Riesgo'!Q59:W59)</f>
        <v>#NAME?</v>
      </c>
      <c r="AP61" s="118">
        <f>SUMPRODUCT($X$4:$AA$4,'resp Tr Riesgo'!X59:AA59)</f>
        <v>0.75</v>
      </c>
      <c r="AQ61" s="118" t="str">
        <f>SUMPRODUCT($AB$4:$AC$4,'resp Tr Riesgo'!AB59:AC59)</f>
        <v>#NAME?</v>
      </c>
      <c r="AR61" s="118" t="str">
        <f t="shared" si="14"/>
        <v>#NAME?</v>
      </c>
      <c r="AS61" s="119" t="str">
        <f>SUMPRODUCT($AD$4,'resp Tr Riesgo'!AD59)</f>
        <v>#NAME?</v>
      </c>
      <c r="AT61" s="118">
        <f>SUMPRODUCT($AE$4:$AF$4,'resp Tr Riesgo'!AE59:AF59)</f>
        <v>1</v>
      </c>
      <c r="AU61" s="118" t="str">
        <f>SUMPRODUCT($AG$4,'resp Tr Riesgo'!AG59)</f>
        <v>#NAME?</v>
      </c>
      <c r="AW61" s="36" t="str">
        <f t="shared" si="15"/>
        <v>#NAME?</v>
      </c>
      <c r="AX61" s="36" t="str">
        <f t="shared" ref="AX61:BA61" si="67">AR61</f>
        <v>#NAME?</v>
      </c>
      <c r="AY61" s="120" t="str">
        <f t="shared" si="67"/>
        <v>#NAME?</v>
      </c>
      <c r="AZ61" s="120">
        <f t="shared" si="67"/>
        <v>1</v>
      </c>
      <c r="BA61" s="120" t="str">
        <f t="shared" si="67"/>
        <v>#NAME?</v>
      </c>
    </row>
    <row r="62" ht="15.75" customHeight="1">
      <c r="A62" s="5">
        <v>228.0</v>
      </c>
      <c r="B62" s="90" t="s">
        <v>10</v>
      </c>
      <c r="C62" s="90" t="s">
        <v>17</v>
      </c>
      <c r="D62" s="90" t="s">
        <v>32</v>
      </c>
      <c r="E62" s="91" t="s">
        <v>97</v>
      </c>
      <c r="F62" s="20" t="s">
        <v>125</v>
      </c>
      <c r="G62" s="20" t="s">
        <v>123</v>
      </c>
      <c r="H62" s="20" t="s">
        <v>123</v>
      </c>
      <c r="I62" s="20" t="s">
        <v>123</v>
      </c>
      <c r="J62" s="20" t="s">
        <v>139</v>
      </c>
      <c r="K62" s="20">
        <v>81.0</v>
      </c>
      <c r="L62" s="20" t="s">
        <v>148</v>
      </c>
      <c r="M62" s="20"/>
      <c r="N62" s="20">
        <v>0.7</v>
      </c>
      <c r="O62" s="20">
        <v>0.0</v>
      </c>
      <c r="P62" s="20">
        <v>4924.0</v>
      </c>
      <c r="Q62" s="20" t="s">
        <v>123</v>
      </c>
      <c r="R62" s="20" t="s">
        <v>123</v>
      </c>
      <c r="S62" s="25" t="s">
        <v>126</v>
      </c>
      <c r="T62" s="18">
        <v>210.0</v>
      </c>
      <c r="U62" s="20" t="s">
        <v>123</v>
      </c>
      <c r="V62" s="25" t="s">
        <v>126</v>
      </c>
      <c r="W62" s="20" t="s">
        <v>123</v>
      </c>
      <c r="X62" s="20" t="s">
        <v>123</v>
      </c>
      <c r="Y62" s="20" t="s">
        <v>125</v>
      </c>
      <c r="Z62" s="25" t="s">
        <v>123</v>
      </c>
      <c r="AA62" s="20" t="s">
        <v>123</v>
      </c>
      <c r="AB62" s="31" t="s">
        <v>206</v>
      </c>
      <c r="AC62" s="53" t="s">
        <v>212</v>
      </c>
      <c r="AD62" s="60">
        <v>51.38</v>
      </c>
      <c r="AE62" s="64" t="s">
        <v>123</v>
      </c>
      <c r="AF62" s="20" t="s">
        <v>123</v>
      </c>
      <c r="AG62" s="70" t="s">
        <v>244</v>
      </c>
      <c r="AH62" s="74">
        <v>3.0</v>
      </c>
      <c r="AJ62" s="118" t="str">
        <f>SUMPRODUCT($F$5:$AG$5,'resp Tr Riesgo'!F60:AG60)</f>
        <v>#NAME?</v>
      </c>
      <c r="AL62" s="118" t="str">
        <f>SUMPRODUCT($F$4:$J$4,'resp Tr Riesgo'!F60:J60)</f>
        <v>#NAME?</v>
      </c>
      <c r="AM62" s="118" t="str">
        <f>SUMPRODUCT($K$4:$P$4,'resp Tr Riesgo'!K60:P60)</f>
        <v>#NAME?</v>
      </c>
      <c r="AN62" s="118" t="str">
        <f t="shared" si="13"/>
        <v>#NAME?</v>
      </c>
      <c r="AO62" s="118" t="str">
        <f>SUMPRODUCT($Q$4:$W$4,'resp Tr Riesgo'!Q60:W60)</f>
        <v>#NAME?</v>
      </c>
      <c r="AP62" s="118">
        <f>SUMPRODUCT($X$4:$AA$4,'resp Tr Riesgo'!X60:AA60)</f>
        <v>0.75</v>
      </c>
      <c r="AQ62" s="118" t="str">
        <f>SUMPRODUCT($AB$4:$AC$4,'resp Tr Riesgo'!AB60:AC60)</f>
        <v>#NAME?</v>
      </c>
      <c r="AR62" s="118" t="str">
        <f t="shared" si="14"/>
        <v>#NAME?</v>
      </c>
      <c r="AS62" s="119" t="str">
        <f>SUMPRODUCT($AD$4,'resp Tr Riesgo'!AD60)</f>
        <v>#NAME?</v>
      </c>
      <c r="AT62" s="118">
        <f>SUMPRODUCT($AE$4:$AF$4,'resp Tr Riesgo'!AE60:AF60)</f>
        <v>0.5</v>
      </c>
      <c r="AU62" s="118" t="str">
        <f>SUMPRODUCT($AG$4,'resp Tr Riesgo'!AG60)</f>
        <v>#NAME?</v>
      </c>
      <c r="AW62" s="36" t="str">
        <f t="shared" si="15"/>
        <v>#NAME?</v>
      </c>
      <c r="AX62" s="36" t="str">
        <f t="shared" ref="AX62:BA62" si="68">AR62</f>
        <v>#NAME?</v>
      </c>
      <c r="AY62" s="120" t="str">
        <f t="shared" si="68"/>
        <v>#NAME?</v>
      </c>
      <c r="AZ62" s="120">
        <f t="shared" si="68"/>
        <v>0.5</v>
      </c>
      <c r="BA62" s="120" t="str">
        <f t="shared" si="68"/>
        <v>#NAME?</v>
      </c>
    </row>
    <row r="63" ht="15.75" customHeight="1">
      <c r="A63" s="5">
        <v>233.0</v>
      </c>
      <c r="B63" s="90" t="s">
        <v>10</v>
      </c>
      <c r="C63" s="90" t="s">
        <v>17</v>
      </c>
      <c r="D63" s="90" t="s">
        <v>32</v>
      </c>
      <c r="E63" s="91" t="s">
        <v>98</v>
      </c>
      <c r="F63" s="20" t="s">
        <v>125</v>
      </c>
      <c r="G63" s="20" t="s">
        <v>125</v>
      </c>
      <c r="H63" s="20" t="s">
        <v>125</v>
      </c>
      <c r="I63" s="20" t="s">
        <v>123</v>
      </c>
      <c r="J63" s="20" t="s">
        <v>266</v>
      </c>
      <c r="K63" s="20">
        <v>81.0</v>
      </c>
      <c r="L63" s="20" t="s">
        <v>148</v>
      </c>
      <c r="M63" s="20"/>
      <c r="N63" s="20">
        <v>0.7</v>
      </c>
      <c r="O63" s="20">
        <v>0.0</v>
      </c>
      <c r="P63" s="20">
        <v>4924.0</v>
      </c>
      <c r="Q63" s="20" t="s">
        <v>123</v>
      </c>
      <c r="R63" s="20" t="s">
        <v>125</v>
      </c>
      <c r="S63" s="25" t="s">
        <v>126</v>
      </c>
      <c r="T63" s="18">
        <v>190.0</v>
      </c>
      <c r="U63" s="20" t="s">
        <v>125</v>
      </c>
      <c r="V63" s="25" t="s">
        <v>126</v>
      </c>
      <c r="W63" s="20" t="s">
        <v>125</v>
      </c>
      <c r="X63" s="20" t="s">
        <v>123</v>
      </c>
      <c r="Y63" s="20" t="s">
        <v>125</v>
      </c>
      <c r="Z63" s="25" t="s">
        <v>123</v>
      </c>
      <c r="AA63" s="20" t="s">
        <v>123</v>
      </c>
      <c r="AB63" s="31" t="s">
        <v>206</v>
      </c>
      <c r="AC63" s="53" t="s">
        <v>212</v>
      </c>
      <c r="AD63" s="60">
        <v>51.38</v>
      </c>
      <c r="AE63" s="64" t="s">
        <v>123</v>
      </c>
      <c r="AF63" s="20" t="s">
        <v>123</v>
      </c>
      <c r="AG63" s="70" t="s">
        <v>244</v>
      </c>
      <c r="AH63" s="74">
        <v>3.0</v>
      </c>
      <c r="AJ63" s="118" t="str">
        <f>SUMPRODUCT($F$5:$AG$5,'resp Tr Riesgo'!F61:AG61)</f>
        <v>#NAME?</v>
      </c>
      <c r="AL63" s="118" t="str">
        <f>SUMPRODUCT($F$4:$J$4,'resp Tr Riesgo'!F61:J61)</f>
        <v>#NAME?</v>
      </c>
      <c r="AM63" s="118" t="str">
        <f>SUMPRODUCT($K$4:$P$4,'resp Tr Riesgo'!K61:P61)</f>
        <v>#NAME?</v>
      </c>
      <c r="AN63" s="118" t="str">
        <f t="shared" si="13"/>
        <v>#NAME?</v>
      </c>
      <c r="AO63" s="118" t="str">
        <f>SUMPRODUCT($Q$4:$W$4,'resp Tr Riesgo'!Q61:W61)</f>
        <v>#NAME?</v>
      </c>
      <c r="AP63" s="118">
        <f>SUMPRODUCT($X$4:$AA$4,'resp Tr Riesgo'!X61:AA61)</f>
        <v>0.75</v>
      </c>
      <c r="AQ63" s="118" t="str">
        <f>SUMPRODUCT($AB$4:$AC$4,'resp Tr Riesgo'!AB61:AC61)</f>
        <v>#NAME?</v>
      </c>
      <c r="AR63" s="118" t="str">
        <f t="shared" si="14"/>
        <v>#NAME?</v>
      </c>
      <c r="AS63" s="119" t="str">
        <f>SUMPRODUCT($AD$4,'resp Tr Riesgo'!AD61)</f>
        <v>#NAME?</v>
      </c>
      <c r="AT63" s="118">
        <f>SUMPRODUCT($AE$4:$AF$4,'resp Tr Riesgo'!AE61:AF61)</f>
        <v>0.5</v>
      </c>
      <c r="AU63" s="118" t="str">
        <f>SUMPRODUCT($AG$4,'resp Tr Riesgo'!AG61)</f>
        <v>#NAME?</v>
      </c>
      <c r="AW63" s="36" t="str">
        <f t="shared" si="15"/>
        <v>#NAME?</v>
      </c>
      <c r="AX63" s="36" t="str">
        <f t="shared" ref="AX63:BA63" si="69">AR63</f>
        <v>#NAME?</v>
      </c>
      <c r="AY63" s="120" t="str">
        <f t="shared" si="69"/>
        <v>#NAME?</v>
      </c>
      <c r="AZ63" s="120">
        <f t="shared" si="69"/>
        <v>0.5</v>
      </c>
      <c r="BA63" s="120" t="str">
        <f t="shared" si="69"/>
        <v>#NAME?</v>
      </c>
    </row>
    <row r="64" ht="15.75" customHeight="1">
      <c r="A64" s="5">
        <v>236.0</v>
      </c>
      <c r="B64" s="90" t="s">
        <v>10</v>
      </c>
      <c r="C64" s="90" t="s">
        <v>17</v>
      </c>
      <c r="D64" s="90" t="s">
        <v>33</v>
      </c>
      <c r="E64" s="91" t="s">
        <v>99</v>
      </c>
      <c r="F64" s="20" t="s">
        <v>126</v>
      </c>
      <c r="G64" s="20" t="s">
        <v>125</v>
      </c>
      <c r="H64" s="20" t="s">
        <v>125</v>
      </c>
      <c r="I64" s="20" t="s">
        <v>123</v>
      </c>
      <c r="J64" s="20" t="s">
        <v>139</v>
      </c>
      <c r="K64" s="20">
        <v>81.0</v>
      </c>
      <c r="L64" s="20" t="s">
        <v>148</v>
      </c>
      <c r="M64" s="20"/>
      <c r="N64" s="20">
        <v>0.7</v>
      </c>
      <c r="O64" s="20">
        <v>0.0</v>
      </c>
      <c r="P64" s="20">
        <v>4924.0</v>
      </c>
      <c r="Q64" s="20" t="s">
        <v>123</v>
      </c>
      <c r="R64" s="20" t="s">
        <v>123</v>
      </c>
      <c r="S64" s="25" t="s">
        <v>126</v>
      </c>
      <c r="T64" s="18">
        <v>130.0</v>
      </c>
      <c r="U64" s="20" t="s">
        <v>123</v>
      </c>
      <c r="V64" s="25" t="s">
        <v>126</v>
      </c>
      <c r="W64" s="20" t="s">
        <v>125</v>
      </c>
      <c r="X64" s="20" t="s">
        <v>126</v>
      </c>
      <c r="Y64" s="20" t="s">
        <v>123</v>
      </c>
      <c r="Z64" s="25" t="s">
        <v>123</v>
      </c>
      <c r="AA64" s="20" t="s">
        <v>123</v>
      </c>
      <c r="AB64" s="31" t="s">
        <v>206</v>
      </c>
      <c r="AC64" s="53" t="s">
        <v>212</v>
      </c>
      <c r="AD64" s="60">
        <v>57.91</v>
      </c>
      <c r="AE64" s="64" t="s">
        <v>123</v>
      </c>
      <c r="AF64" s="20" t="s">
        <v>123</v>
      </c>
      <c r="AG64" s="70" t="s">
        <v>244</v>
      </c>
      <c r="AH64" s="74">
        <v>3.0</v>
      </c>
      <c r="AJ64" s="118" t="str">
        <f>SUMPRODUCT($F$5:$AG$5,'resp Tr Riesgo'!F62:AG62)</f>
        <v>#NAME?</v>
      </c>
      <c r="AL64" s="118" t="str">
        <f>SUMPRODUCT($F$4:$J$4,'resp Tr Riesgo'!F62:J62)</f>
        <v>#NAME?</v>
      </c>
      <c r="AM64" s="118" t="str">
        <f>SUMPRODUCT($K$4:$P$4,'resp Tr Riesgo'!K62:P62)</f>
        <v>#NAME?</v>
      </c>
      <c r="AN64" s="118" t="str">
        <f t="shared" si="13"/>
        <v>#NAME?</v>
      </c>
      <c r="AO64" s="118" t="str">
        <f>SUMPRODUCT($Q$4:$W$4,'resp Tr Riesgo'!Q62:W62)</f>
        <v>#NAME?</v>
      </c>
      <c r="AP64" s="118">
        <f>SUMPRODUCT($X$4:$AA$4,'resp Tr Riesgo'!X62:AA62)</f>
        <v>1</v>
      </c>
      <c r="AQ64" s="118" t="str">
        <f>SUMPRODUCT($AB$4:$AC$4,'resp Tr Riesgo'!AB62:AC62)</f>
        <v>#NAME?</v>
      </c>
      <c r="AR64" s="118" t="str">
        <f t="shared" si="14"/>
        <v>#NAME?</v>
      </c>
      <c r="AS64" s="119" t="str">
        <f>SUMPRODUCT($AD$4,'resp Tr Riesgo'!AD62)</f>
        <v>#NAME?</v>
      </c>
      <c r="AT64" s="118">
        <f>SUMPRODUCT($AE$4:$AF$4,'resp Tr Riesgo'!AE62:AF62)</f>
        <v>0.5</v>
      </c>
      <c r="AU64" s="118" t="str">
        <f>SUMPRODUCT($AG$4,'resp Tr Riesgo'!AG62)</f>
        <v>#NAME?</v>
      </c>
      <c r="AW64" s="36" t="str">
        <f t="shared" si="15"/>
        <v>#NAME?</v>
      </c>
      <c r="AX64" s="36" t="str">
        <f t="shared" ref="AX64:BA64" si="70">AR64</f>
        <v>#NAME?</v>
      </c>
      <c r="AY64" s="120" t="str">
        <f t="shared" si="70"/>
        <v>#NAME?</v>
      </c>
      <c r="AZ64" s="120">
        <f t="shared" si="70"/>
        <v>0.5</v>
      </c>
      <c r="BA64" s="120" t="str">
        <f t="shared" si="70"/>
        <v>#NAME?</v>
      </c>
    </row>
    <row r="65" ht="15.75" customHeight="1">
      <c r="A65" s="5">
        <v>237.0</v>
      </c>
      <c r="B65" s="90" t="s">
        <v>10</v>
      </c>
      <c r="C65" s="90" t="s">
        <v>19</v>
      </c>
      <c r="D65" s="90" t="s">
        <v>32</v>
      </c>
      <c r="E65" s="91" t="s">
        <v>100</v>
      </c>
      <c r="F65" s="20" t="s">
        <v>125</v>
      </c>
      <c r="G65" s="20" t="s">
        <v>123</v>
      </c>
      <c r="H65" s="20" t="s">
        <v>123</v>
      </c>
      <c r="I65" s="20" t="s">
        <v>123</v>
      </c>
      <c r="J65" s="20" t="s">
        <v>139</v>
      </c>
      <c r="K65" s="20">
        <v>75.0</v>
      </c>
      <c r="L65" s="20" t="s">
        <v>148</v>
      </c>
      <c r="M65" s="20"/>
      <c r="N65" s="20">
        <v>0.7</v>
      </c>
      <c r="O65" s="20">
        <v>139.7</v>
      </c>
      <c r="P65" s="20">
        <v>2679.0</v>
      </c>
      <c r="Q65" s="20" t="s">
        <v>123</v>
      </c>
      <c r="R65" s="20" t="s">
        <v>123</v>
      </c>
      <c r="S65" s="25" t="s">
        <v>126</v>
      </c>
      <c r="T65" s="18">
        <v>125.0</v>
      </c>
      <c r="U65" s="20" t="s">
        <v>126</v>
      </c>
      <c r="V65" s="25" t="s">
        <v>126</v>
      </c>
      <c r="W65" s="20" t="s">
        <v>125</v>
      </c>
      <c r="X65" s="20" t="s">
        <v>126</v>
      </c>
      <c r="Y65" s="20" t="s">
        <v>123</v>
      </c>
      <c r="Z65" s="25" t="s">
        <v>123</v>
      </c>
      <c r="AA65" s="20" t="s">
        <v>123</v>
      </c>
      <c r="AB65" s="31" t="s">
        <v>206</v>
      </c>
      <c r="AC65" s="53" t="s">
        <v>212</v>
      </c>
      <c r="AD65" s="60">
        <v>51.38</v>
      </c>
      <c r="AE65" s="64" t="s">
        <v>123</v>
      </c>
      <c r="AF65" s="20" t="s">
        <v>123</v>
      </c>
      <c r="AG65" s="70" t="s">
        <v>244</v>
      </c>
      <c r="AH65" s="74">
        <v>4.0</v>
      </c>
      <c r="AJ65" s="118" t="str">
        <f>SUMPRODUCT($F$5:$AG$5,'resp Tr Riesgo'!F63:AG63)</f>
        <v>#NAME?</v>
      </c>
      <c r="AL65" s="118" t="str">
        <f>SUMPRODUCT($F$4:$J$4,'resp Tr Riesgo'!F63:J63)</f>
        <v>#NAME?</v>
      </c>
      <c r="AM65" s="118" t="str">
        <f>SUMPRODUCT($K$4:$P$4,'resp Tr Riesgo'!K63:P63)</f>
        <v>#NAME?</v>
      </c>
      <c r="AN65" s="118" t="str">
        <f t="shared" si="13"/>
        <v>#NAME?</v>
      </c>
      <c r="AO65" s="118" t="str">
        <f>SUMPRODUCT($Q$4:$W$4,'resp Tr Riesgo'!Q63:W63)</f>
        <v>#NAME?</v>
      </c>
      <c r="AP65" s="118">
        <f>SUMPRODUCT($X$4:$AA$4,'resp Tr Riesgo'!X63:AA63)</f>
        <v>1</v>
      </c>
      <c r="AQ65" s="118" t="str">
        <f>SUMPRODUCT($AB$4:$AC$4,'resp Tr Riesgo'!AB63:AC63)</f>
        <v>#NAME?</v>
      </c>
      <c r="AR65" s="118" t="str">
        <f t="shared" si="14"/>
        <v>#NAME?</v>
      </c>
      <c r="AS65" s="119" t="str">
        <f>SUMPRODUCT($AD$4,'resp Tr Riesgo'!AD63)</f>
        <v>#NAME?</v>
      </c>
      <c r="AT65" s="118">
        <f>SUMPRODUCT($AE$4:$AF$4,'resp Tr Riesgo'!AE63:AF63)</f>
        <v>0.5</v>
      </c>
      <c r="AU65" s="118" t="str">
        <f>SUMPRODUCT($AG$4,'resp Tr Riesgo'!AG63)</f>
        <v>#NAME?</v>
      </c>
      <c r="AW65" s="36" t="str">
        <f t="shared" si="15"/>
        <v>#NAME?</v>
      </c>
      <c r="AX65" s="36" t="str">
        <f t="shared" ref="AX65:BA65" si="71">AR65</f>
        <v>#NAME?</v>
      </c>
      <c r="AY65" s="120" t="str">
        <f t="shared" si="71"/>
        <v>#NAME?</v>
      </c>
      <c r="AZ65" s="120">
        <f t="shared" si="71"/>
        <v>0.5</v>
      </c>
      <c r="BA65" s="120" t="str">
        <f t="shared" si="71"/>
        <v>#NAME?</v>
      </c>
    </row>
    <row r="66" ht="15.75" customHeight="1">
      <c r="A66" s="5">
        <v>243.0</v>
      </c>
      <c r="B66" s="90" t="s">
        <v>10</v>
      </c>
      <c r="C66" s="90" t="s">
        <v>17</v>
      </c>
      <c r="D66" s="90" t="s">
        <v>31</v>
      </c>
      <c r="E66" s="91" t="s">
        <v>102</v>
      </c>
      <c r="F66" s="20" t="s">
        <v>125</v>
      </c>
      <c r="G66" s="20" t="s">
        <v>125</v>
      </c>
      <c r="H66" s="20" t="s">
        <v>123</v>
      </c>
      <c r="I66" s="20" t="s">
        <v>123</v>
      </c>
      <c r="J66" s="20" t="s">
        <v>139</v>
      </c>
      <c r="K66" s="20">
        <v>81.0</v>
      </c>
      <c r="L66" s="20" t="s">
        <v>148</v>
      </c>
      <c r="M66" s="20"/>
      <c r="N66" s="20">
        <v>0.7</v>
      </c>
      <c r="O66" s="20">
        <v>0.0</v>
      </c>
      <c r="P66" s="20">
        <v>4924.0</v>
      </c>
      <c r="Q66" s="20" t="s">
        <v>123</v>
      </c>
      <c r="R66" s="20" t="s">
        <v>123</v>
      </c>
      <c r="S66" s="25" t="s">
        <v>126</v>
      </c>
      <c r="T66" s="18">
        <v>200.0</v>
      </c>
      <c r="U66" s="20" t="s">
        <v>123</v>
      </c>
      <c r="V66" s="25" t="s">
        <v>126</v>
      </c>
      <c r="W66" s="20" t="s">
        <v>123</v>
      </c>
      <c r="X66" s="20" t="s">
        <v>126</v>
      </c>
      <c r="Y66" s="20" t="s">
        <v>123</v>
      </c>
      <c r="Z66" s="25" t="s">
        <v>123</v>
      </c>
      <c r="AA66" s="20" t="s">
        <v>123</v>
      </c>
      <c r="AB66" s="24" t="s">
        <v>205</v>
      </c>
      <c r="AC66" s="53" t="s">
        <v>212</v>
      </c>
      <c r="AD66" s="60">
        <v>62.73</v>
      </c>
      <c r="AE66" s="64" t="s">
        <v>125</v>
      </c>
      <c r="AF66" s="20" t="s">
        <v>123</v>
      </c>
      <c r="AG66" s="70" t="s">
        <v>244</v>
      </c>
      <c r="AH66" s="74">
        <v>3.0</v>
      </c>
      <c r="AJ66" s="118" t="str">
        <f>SUMPRODUCT($F$5:$AG$5,'resp Tr Riesgo'!F64:AG64)</f>
        <v>#NAME?</v>
      </c>
      <c r="AL66" s="118" t="str">
        <f>SUMPRODUCT($F$4:$J$4,'resp Tr Riesgo'!F64:J64)</f>
        <v>#NAME?</v>
      </c>
      <c r="AM66" s="118" t="str">
        <f>SUMPRODUCT($K$4:$P$4,'resp Tr Riesgo'!K64:P64)</f>
        <v>#NAME?</v>
      </c>
      <c r="AN66" s="118" t="str">
        <f t="shared" si="13"/>
        <v>#NAME?</v>
      </c>
      <c r="AO66" s="118" t="str">
        <f>SUMPRODUCT($Q$4:$W$4,'resp Tr Riesgo'!Q64:W64)</f>
        <v>#NAME?</v>
      </c>
      <c r="AP66" s="118">
        <f>SUMPRODUCT($X$4:$AA$4,'resp Tr Riesgo'!X64:AA64)</f>
        <v>1</v>
      </c>
      <c r="AQ66" s="118" t="str">
        <f>SUMPRODUCT($AB$4:$AC$4,'resp Tr Riesgo'!AB64:AC64)</f>
        <v>#NAME?</v>
      </c>
      <c r="AR66" s="118" t="str">
        <f t="shared" si="14"/>
        <v>#NAME?</v>
      </c>
      <c r="AS66" s="119" t="str">
        <f>SUMPRODUCT($AD$4,'resp Tr Riesgo'!AD64)</f>
        <v>#NAME?</v>
      </c>
      <c r="AT66" s="118">
        <f>SUMPRODUCT($AE$4:$AF$4,'resp Tr Riesgo'!AE64:AF64)</f>
        <v>1</v>
      </c>
      <c r="AU66" s="118" t="str">
        <f>SUMPRODUCT($AG$4,'resp Tr Riesgo'!AG64)</f>
        <v>#NAME?</v>
      </c>
      <c r="AW66" s="36" t="str">
        <f t="shared" si="15"/>
        <v>#NAME?</v>
      </c>
      <c r="AX66" s="36" t="str">
        <f t="shared" ref="AX66:BA66" si="72">AR66</f>
        <v>#NAME?</v>
      </c>
      <c r="AY66" s="120" t="str">
        <f t="shared" si="72"/>
        <v>#NAME?</v>
      </c>
      <c r="AZ66" s="120">
        <f t="shared" si="72"/>
        <v>1</v>
      </c>
      <c r="BA66" s="120" t="str">
        <f t="shared" si="72"/>
        <v>#NAME?</v>
      </c>
    </row>
    <row r="67" ht="15.75" customHeight="1">
      <c r="A67" s="5">
        <v>4578.0</v>
      </c>
      <c r="B67" s="90" t="s">
        <v>10</v>
      </c>
      <c r="C67" s="90" t="s">
        <v>17</v>
      </c>
      <c r="D67" s="90" t="s">
        <v>36</v>
      </c>
      <c r="E67" s="91" t="s">
        <v>103</v>
      </c>
      <c r="F67" s="20" t="s">
        <v>125</v>
      </c>
      <c r="G67" s="20" t="s">
        <v>125</v>
      </c>
      <c r="H67" s="20" t="s">
        <v>125</v>
      </c>
      <c r="I67" s="20" t="s">
        <v>123</v>
      </c>
      <c r="J67" s="20" t="s">
        <v>139</v>
      </c>
      <c r="K67" s="20">
        <v>81.0</v>
      </c>
      <c r="L67" s="20" t="s">
        <v>148</v>
      </c>
      <c r="M67" s="20"/>
      <c r="N67" s="20">
        <v>0.7</v>
      </c>
      <c r="O67" s="20">
        <v>0.0</v>
      </c>
      <c r="P67" s="20">
        <v>4924.0</v>
      </c>
      <c r="Q67" s="20" t="s">
        <v>125</v>
      </c>
      <c r="R67" s="20" t="s">
        <v>123</v>
      </c>
      <c r="S67" s="25" t="s">
        <v>126</v>
      </c>
      <c r="T67" s="18">
        <v>255.0</v>
      </c>
      <c r="U67" s="20" t="s">
        <v>123</v>
      </c>
      <c r="V67" s="25" t="s">
        <v>126</v>
      </c>
      <c r="W67" s="20" t="s">
        <v>123</v>
      </c>
      <c r="X67" s="20" t="s">
        <v>126</v>
      </c>
      <c r="Y67" s="20" t="s">
        <v>123</v>
      </c>
      <c r="Z67" s="25" t="s">
        <v>123</v>
      </c>
      <c r="AA67" s="20" t="s">
        <v>123</v>
      </c>
      <c r="AB67" s="31" t="s">
        <v>206</v>
      </c>
      <c r="AC67" s="53" t="s">
        <v>212</v>
      </c>
      <c r="AD67" s="60">
        <v>56.4</v>
      </c>
      <c r="AE67" s="64" t="s">
        <v>125</v>
      </c>
      <c r="AF67" s="20" t="s">
        <v>123</v>
      </c>
      <c r="AG67" s="70" t="s">
        <v>244</v>
      </c>
      <c r="AH67" s="74">
        <v>3.0</v>
      </c>
      <c r="AJ67" s="118" t="str">
        <f>SUMPRODUCT($F$5:$AG$5,'resp Tr Riesgo'!F65:AG65)</f>
        <v>#NAME?</v>
      </c>
      <c r="AL67" s="118" t="str">
        <f>SUMPRODUCT($F$4:$J$4,'resp Tr Riesgo'!F65:J65)</f>
        <v>#NAME?</v>
      </c>
      <c r="AM67" s="118" t="str">
        <f>SUMPRODUCT($K$4:$P$4,'resp Tr Riesgo'!K65:P65)</f>
        <v>#NAME?</v>
      </c>
      <c r="AN67" s="118" t="str">
        <f t="shared" si="13"/>
        <v>#NAME?</v>
      </c>
      <c r="AO67" s="118" t="str">
        <f>SUMPRODUCT($Q$4:$W$4,'resp Tr Riesgo'!Q65:W65)</f>
        <v>#NAME?</v>
      </c>
      <c r="AP67" s="118">
        <f>SUMPRODUCT($X$4:$AA$4,'resp Tr Riesgo'!X65:AA65)</f>
        <v>1</v>
      </c>
      <c r="AQ67" s="118" t="str">
        <f>SUMPRODUCT($AB$4:$AC$4,'resp Tr Riesgo'!AB65:AC65)</f>
        <v>#NAME?</v>
      </c>
      <c r="AR67" s="118" t="str">
        <f t="shared" si="14"/>
        <v>#NAME?</v>
      </c>
      <c r="AS67" s="119" t="str">
        <f>SUMPRODUCT($AD$4,'resp Tr Riesgo'!AD65)</f>
        <v>#NAME?</v>
      </c>
      <c r="AT67" s="118">
        <f>SUMPRODUCT($AE$4:$AF$4,'resp Tr Riesgo'!AE65:AF65)</f>
        <v>1</v>
      </c>
      <c r="AU67" s="118" t="str">
        <f>SUMPRODUCT($AG$4,'resp Tr Riesgo'!AG65)</f>
        <v>#NAME?</v>
      </c>
      <c r="AW67" s="36" t="str">
        <f t="shared" si="15"/>
        <v>#NAME?</v>
      </c>
      <c r="AX67" s="36" t="str">
        <f t="shared" ref="AX67:BA67" si="73">AR67</f>
        <v>#NAME?</v>
      </c>
      <c r="AY67" s="120" t="str">
        <f t="shared" si="73"/>
        <v>#NAME?</v>
      </c>
      <c r="AZ67" s="120">
        <f t="shared" si="73"/>
        <v>1</v>
      </c>
      <c r="BA67" s="120" t="str">
        <f t="shared" si="73"/>
        <v>#NAME?</v>
      </c>
    </row>
    <row r="68" ht="15.75" customHeight="1">
      <c r="A68" s="5">
        <v>246.0</v>
      </c>
      <c r="B68" s="90" t="s">
        <v>10</v>
      </c>
      <c r="C68" s="90" t="s">
        <v>19</v>
      </c>
      <c r="D68" s="90" t="s">
        <v>19</v>
      </c>
      <c r="E68" s="91" t="s">
        <v>104</v>
      </c>
      <c r="F68" s="20" t="s">
        <v>125</v>
      </c>
      <c r="G68" s="20" t="s">
        <v>125</v>
      </c>
      <c r="H68" s="20" t="s">
        <v>123</v>
      </c>
      <c r="I68" s="20" t="s">
        <v>123</v>
      </c>
      <c r="J68" s="20" t="s">
        <v>139</v>
      </c>
      <c r="K68" s="20">
        <v>75.0</v>
      </c>
      <c r="L68" s="20" t="s">
        <v>148</v>
      </c>
      <c r="M68" s="20"/>
      <c r="N68" s="20">
        <v>0.7</v>
      </c>
      <c r="O68" s="20">
        <v>139.7</v>
      </c>
      <c r="P68" s="20">
        <v>2679.0</v>
      </c>
      <c r="Q68" s="20" t="s">
        <v>123</v>
      </c>
      <c r="R68" s="20" t="s">
        <v>123</v>
      </c>
      <c r="S68" s="25" t="s">
        <v>126</v>
      </c>
      <c r="T68" s="18">
        <v>190.0</v>
      </c>
      <c r="U68" s="20" t="s">
        <v>123</v>
      </c>
      <c r="V68" s="25" t="s">
        <v>126</v>
      </c>
      <c r="W68" s="20" t="s">
        <v>123</v>
      </c>
      <c r="X68" s="20" t="s">
        <v>126</v>
      </c>
      <c r="Y68" s="20" t="s">
        <v>123</v>
      </c>
      <c r="Z68" s="25" t="s">
        <v>123</v>
      </c>
      <c r="AA68" s="20" t="s">
        <v>123</v>
      </c>
      <c r="AB68" s="24" t="s">
        <v>205</v>
      </c>
      <c r="AC68" s="53" t="s">
        <v>212</v>
      </c>
      <c r="AD68" s="60">
        <v>77.27</v>
      </c>
      <c r="AE68" s="64" t="s">
        <v>125</v>
      </c>
      <c r="AF68" s="20" t="s">
        <v>123</v>
      </c>
      <c r="AG68" s="70" t="s">
        <v>244</v>
      </c>
      <c r="AH68" s="74">
        <v>4.0</v>
      </c>
      <c r="AJ68" s="118" t="str">
        <f>SUMPRODUCT($F$5:$AG$5,'resp Tr Riesgo'!F66:AG66)</f>
        <v>#NAME?</v>
      </c>
      <c r="AL68" s="118" t="str">
        <f>SUMPRODUCT($F$4:$J$4,'resp Tr Riesgo'!F66:J66)</f>
        <v>#NAME?</v>
      </c>
      <c r="AM68" s="118" t="str">
        <f>SUMPRODUCT($K$4:$P$4,'resp Tr Riesgo'!K66:P66)</f>
        <v>#NAME?</v>
      </c>
      <c r="AN68" s="118" t="str">
        <f t="shared" si="13"/>
        <v>#NAME?</v>
      </c>
      <c r="AO68" s="118" t="str">
        <f>SUMPRODUCT($Q$4:$W$4,'resp Tr Riesgo'!Q66:W66)</f>
        <v>#NAME?</v>
      </c>
      <c r="AP68" s="118">
        <f>SUMPRODUCT($X$4:$AA$4,'resp Tr Riesgo'!X66:AA66)</f>
        <v>1</v>
      </c>
      <c r="AQ68" s="118" t="str">
        <f>SUMPRODUCT($AB$4:$AC$4,'resp Tr Riesgo'!AB66:AC66)</f>
        <v>#NAME?</v>
      </c>
      <c r="AR68" s="118" t="str">
        <f t="shared" si="14"/>
        <v>#NAME?</v>
      </c>
      <c r="AS68" s="119" t="str">
        <f>SUMPRODUCT($AD$4,'resp Tr Riesgo'!AD66)</f>
        <v>#NAME?</v>
      </c>
      <c r="AT68" s="118">
        <f>SUMPRODUCT($AE$4:$AF$4,'resp Tr Riesgo'!AE66:AF66)</f>
        <v>1</v>
      </c>
      <c r="AU68" s="118" t="str">
        <f>SUMPRODUCT($AG$4,'resp Tr Riesgo'!AG66)</f>
        <v>#NAME?</v>
      </c>
      <c r="AW68" s="36" t="str">
        <f t="shared" si="15"/>
        <v>#NAME?</v>
      </c>
      <c r="AX68" s="36" t="str">
        <f t="shared" ref="AX68:BA68" si="74">AR68</f>
        <v>#NAME?</v>
      </c>
      <c r="AY68" s="120" t="str">
        <f t="shared" si="74"/>
        <v>#NAME?</v>
      </c>
      <c r="AZ68" s="120">
        <f t="shared" si="74"/>
        <v>1</v>
      </c>
      <c r="BA68" s="120" t="str">
        <f t="shared" si="74"/>
        <v>#NAME?</v>
      </c>
    </row>
    <row r="69" ht="15.75" customHeight="1">
      <c r="A69" s="5">
        <v>247.0</v>
      </c>
      <c r="B69" s="90" t="s">
        <v>10</v>
      </c>
      <c r="C69" s="90" t="s">
        <v>19</v>
      </c>
      <c r="D69" s="90" t="s">
        <v>19</v>
      </c>
      <c r="E69" s="91" t="s">
        <v>105</v>
      </c>
      <c r="F69" s="20" t="s">
        <v>125</v>
      </c>
      <c r="G69" s="20" t="s">
        <v>125</v>
      </c>
      <c r="H69" s="20" t="s">
        <v>123</v>
      </c>
      <c r="I69" s="20" t="s">
        <v>123</v>
      </c>
      <c r="J69" s="20" t="s">
        <v>139</v>
      </c>
      <c r="K69" s="20">
        <v>75.0</v>
      </c>
      <c r="L69" s="20" t="s">
        <v>148</v>
      </c>
      <c r="M69" s="20"/>
      <c r="N69" s="20">
        <v>0.7</v>
      </c>
      <c r="O69" s="20">
        <v>139.7</v>
      </c>
      <c r="P69" s="20">
        <v>2679.0</v>
      </c>
      <c r="Q69" s="20" t="s">
        <v>123</v>
      </c>
      <c r="R69" s="20" t="s">
        <v>123</v>
      </c>
      <c r="S69" s="25" t="s">
        <v>126</v>
      </c>
      <c r="T69" s="18">
        <v>404.89</v>
      </c>
      <c r="U69" s="20" t="s">
        <v>123</v>
      </c>
      <c r="V69" s="25" t="s">
        <v>126</v>
      </c>
      <c r="W69" s="20" t="s">
        <v>125</v>
      </c>
      <c r="X69" s="20" t="s">
        <v>123</v>
      </c>
      <c r="Y69" s="20" t="s">
        <v>125</v>
      </c>
      <c r="Z69" s="25" t="s">
        <v>123</v>
      </c>
      <c r="AA69" s="20" t="s">
        <v>123</v>
      </c>
      <c r="AB69" s="31" t="s">
        <v>206</v>
      </c>
      <c r="AC69" s="53" t="s">
        <v>212</v>
      </c>
      <c r="AD69" s="60">
        <v>77.27</v>
      </c>
      <c r="AE69" s="64" t="s">
        <v>123</v>
      </c>
      <c r="AF69" s="20" t="s">
        <v>123</v>
      </c>
      <c r="AG69" s="70" t="s">
        <v>244</v>
      </c>
      <c r="AH69" s="74">
        <v>4.0</v>
      </c>
      <c r="AJ69" s="118" t="str">
        <f>SUMPRODUCT($F$5:$AG$5,'resp Tr Riesgo'!F67:AG67)</f>
        <v>#NAME?</v>
      </c>
      <c r="AL69" s="118" t="str">
        <f>SUMPRODUCT($F$4:$J$4,'resp Tr Riesgo'!F67:J67)</f>
        <v>#NAME?</v>
      </c>
      <c r="AM69" s="118" t="str">
        <f>SUMPRODUCT($K$4:$P$4,'resp Tr Riesgo'!K67:P67)</f>
        <v>#NAME?</v>
      </c>
      <c r="AN69" s="118" t="str">
        <f t="shared" si="13"/>
        <v>#NAME?</v>
      </c>
      <c r="AO69" s="118" t="str">
        <f>SUMPRODUCT($Q$4:$W$4,'resp Tr Riesgo'!Q67:W67)</f>
        <v>#NAME?</v>
      </c>
      <c r="AP69" s="118">
        <f>SUMPRODUCT($X$4:$AA$4,'resp Tr Riesgo'!X67:AA67)</f>
        <v>0.75</v>
      </c>
      <c r="AQ69" s="118" t="str">
        <f>SUMPRODUCT($AB$4:$AC$4,'resp Tr Riesgo'!AB67:AC67)</f>
        <v>#NAME?</v>
      </c>
      <c r="AR69" s="118" t="str">
        <f t="shared" si="14"/>
        <v>#NAME?</v>
      </c>
      <c r="AS69" s="119" t="str">
        <f>SUMPRODUCT($AD$4,'resp Tr Riesgo'!AD67)</f>
        <v>#NAME?</v>
      </c>
      <c r="AT69" s="118">
        <f>SUMPRODUCT($AE$4:$AF$4,'resp Tr Riesgo'!AE67:AF67)</f>
        <v>0.5</v>
      </c>
      <c r="AU69" s="118" t="str">
        <f>SUMPRODUCT($AG$4,'resp Tr Riesgo'!AG67)</f>
        <v>#NAME?</v>
      </c>
      <c r="AW69" s="36" t="str">
        <f t="shared" si="15"/>
        <v>#NAME?</v>
      </c>
      <c r="AX69" s="36" t="str">
        <f t="shared" ref="AX69:BA69" si="75">AR69</f>
        <v>#NAME?</v>
      </c>
      <c r="AY69" s="120" t="str">
        <f t="shared" si="75"/>
        <v>#NAME?</v>
      </c>
      <c r="AZ69" s="120">
        <f t="shared" si="75"/>
        <v>0.5</v>
      </c>
      <c r="BA69" s="120" t="str">
        <f t="shared" si="75"/>
        <v>#NAME?</v>
      </c>
    </row>
    <row r="70" ht="15.75" customHeight="1">
      <c r="A70" s="5">
        <v>248.0</v>
      </c>
      <c r="B70" s="90" t="s">
        <v>10</v>
      </c>
      <c r="C70" s="90" t="s">
        <v>19</v>
      </c>
      <c r="D70" s="90" t="s">
        <v>25</v>
      </c>
      <c r="E70" s="91" t="s">
        <v>106</v>
      </c>
      <c r="F70" s="20" t="s">
        <v>125</v>
      </c>
      <c r="G70" s="20" t="s">
        <v>125</v>
      </c>
      <c r="H70" s="20" t="s">
        <v>123</v>
      </c>
      <c r="I70" s="20" t="s">
        <v>123</v>
      </c>
      <c r="J70" s="20" t="s">
        <v>139</v>
      </c>
      <c r="K70" s="20">
        <v>75.0</v>
      </c>
      <c r="L70" s="20" t="s">
        <v>148</v>
      </c>
      <c r="M70" s="20"/>
      <c r="N70" s="20">
        <v>0.7</v>
      </c>
      <c r="O70" s="20">
        <v>139.7</v>
      </c>
      <c r="P70" s="20">
        <v>2679.0</v>
      </c>
      <c r="Q70" s="20" t="s">
        <v>123</v>
      </c>
      <c r="R70" s="20" t="s">
        <v>123</v>
      </c>
      <c r="S70" s="25" t="s">
        <v>126</v>
      </c>
      <c r="T70" s="18">
        <v>240.0</v>
      </c>
      <c r="U70" s="20" t="s">
        <v>123</v>
      </c>
      <c r="V70" s="25" t="s">
        <v>126</v>
      </c>
      <c r="W70" s="20" t="s">
        <v>125</v>
      </c>
      <c r="X70" s="20" t="s">
        <v>123</v>
      </c>
      <c r="Y70" s="20" t="s">
        <v>125</v>
      </c>
      <c r="Z70" s="25" t="s">
        <v>123</v>
      </c>
      <c r="AA70" s="20" t="s">
        <v>123</v>
      </c>
      <c r="AB70" s="31" t="s">
        <v>206</v>
      </c>
      <c r="AC70" s="53" t="s">
        <v>212</v>
      </c>
      <c r="AD70" s="60">
        <v>52.74</v>
      </c>
      <c r="AE70" s="64" t="s">
        <v>123</v>
      </c>
      <c r="AF70" s="20" t="s">
        <v>123</v>
      </c>
      <c r="AG70" s="70" t="s">
        <v>244</v>
      </c>
      <c r="AH70" s="74">
        <v>4.0</v>
      </c>
      <c r="AJ70" s="118" t="str">
        <f>SUMPRODUCT($F$5:$AG$5,'resp Tr Riesgo'!F68:AG68)</f>
        <v>#NAME?</v>
      </c>
      <c r="AL70" s="118" t="str">
        <f>SUMPRODUCT($F$4:$J$4,'resp Tr Riesgo'!F68:J68)</f>
        <v>#NAME?</v>
      </c>
      <c r="AM70" s="118" t="str">
        <f>SUMPRODUCT($K$4:$P$4,'resp Tr Riesgo'!K68:P68)</f>
        <v>#NAME?</v>
      </c>
      <c r="AN70" s="118" t="str">
        <f t="shared" si="13"/>
        <v>#NAME?</v>
      </c>
      <c r="AO70" s="118" t="str">
        <f>SUMPRODUCT($Q$4:$W$4,'resp Tr Riesgo'!Q68:W68)</f>
        <v>#NAME?</v>
      </c>
      <c r="AP70" s="118">
        <f>SUMPRODUCT($X$4:$AA$4,'resp Tr Riesgo'!X68:AA68)</f>
        <v>0.75</v>
      </c>
      <c r="AQ70" s="118" t="str">
        <f>SUMPRODUCT($AB$4:$AC$4,'resp Tr Riesgo'!AB68:AC68)</f>
        <v>#NAME?</v>
      </c>
      <c r="AR70" s="118" t="str">
        <f t="shared" si="14"/>
        <v>#NAME?</v>
      </c>
      <c r="AS70" s="119" t="str">
        <f>SUMPRODUCT($AD$4,'resp Tr Riesgo'!AD68)</f>
        <v>#NAME?</v>
      </c>
      <c r="AT70" s="118">
        <f>SUMPRODUCT($AE$4:$AF$4,'resp Tr Riesgo'!AE68:AF68)</f>
        <v>0.5</v>
      </c>
      <c r="AU70" s="118" t="str">
        <f>SUMPRODUCT($AG$4,'resp Tr Riesgo'!AG68)</f>
        <v>#NAME?</v>
      </c>
      <c r="AW70" s="36" t="str">
        <f t="shared" si="15"/>
        <v>#NAME?</v>
      </c>
      <c r="AX70" s="36" t="str">
        <f t="shared" ref="AX70:BA70" si="76">AR70</f>
        <v>#NAME?</v>
      </c>
      <c r="AY70" s="120" t="str">
        <f t="shared" si="76"/>
        <v>#NAME?</v>
      </c>
      <c r="AZ70" s="120">
        <f t="shared" si="76"/>
        <v>0.5</v>
      </c>
      <c r="BA70" s="120" t="str">
        <f t="shared" si="76"/>
        <v>#NAME?</v>
      </c>
    </row>
    <row r="71" ht="15.75" customHeight="1">
      <c r="A71" s="5">
        <v>249.0</v>
      </c>
      <c r="B71" s="90" t="s">
        <v>10</v>
      </c>
      <c r="C71" s="90" t="s">
        <v>19</v>
      </c>
      <c r="D71" s="90" t="s">
        <v>26</v>
      </c>
      <c r="E71" s="91" t="s">
        <v>107</v>
      </c>
      <c r="F71" s="20" t="s">
        <v>125</v>
      </c>
      <c r="G71" s="20" t="s">
        <v>125</v>
      </c>
      <c r="H71" s="20" t="s">
        <v>123</v>
      </c>
      <c r="I71" s="20" t="s">
        <v>123</v>
      </c>
      <c r="J71" s="20" t="s">
        <v>266</v>
      </c>
      <c r="K71" s="20">
        <v>75.0</v>
      </c>
      <c r="L71" s="20" t="s">
        <v>148</v>
      </c>
      <c r="M71" s="20"/>
      <c r="N71" s="20">
        <v>0.7</v>
      </c>
      <c r="O71" s="20">
        <v>139.7</v>
      </c>
      <c r="P71" s="20">
        <v>2679.0</v>
      </c>
      <c r="Q71" s="20" t="s">
        <v>123</v>
      </c>
      <c r="R71" s="20" t="s">
        <v>123</v>
      </c>
      <c r="S71" s="25" t="s">
        <v>125</v>
      </c>
      <c r="T71" s="18">
        <v>130.0</v>
      </c>
      <c r="U71" s="20" t="s">
        <v>126</v>
      </c>
      <c r="V71" s="25" t="s">
        <v>126</v>
      </c>
      <c r="W71" s="20" t="s">
        <v>125</v>
      </c>
      <c r="X71" s="20" t="s">
        <v>123</v>
      </c>
      <c r="Y71" s="20" t="s">
        <v>125</v>
      </c>
      <c r="Z71" s="25" t="s">
        <v>123</v>
      </c>
      <c r="AA71" s="20" t="s">
        <v>123</v>
      </c>
      <c r="AB71" s="49">
        <v>0.0</v>
      </c>
      <c r="AC71" s="53" t="s">
        <v>212</v>
      </c>
      <c r="AD71" s="60">
        <v>51.77</v>
      </c>
      <c r="AE71" s="64" t="s">
        <v>123</v>
      </c>
      <c r="AF71" s="20" t="s">
        <v>123</v>
      </c>
      <c r="AG71" s="70" t="s">
        <v>244</v>
      </c>
      <c r="AH71" s="74">
        <v>4.0</v>
      </c>
      <c r="AJ71" s="118" t="str">
        <f>SUMPRODUCT($F$5:$AG$5,'resp Tr Riesgo'!F69:AG69)</f>
        <v>#NAME?</v>
      </c>
      <c r="AL71" s="118" t="str">
        <f>SUMPRODUCT($F$4:$J$4,'resp Tr Riesgo'!F69:J69)</f>
        <v>#NAME?</v>
      </c>
      <c r="AM71" s="118" t="str">
        <f>SUMPRODUCT($K$4:$P$4,'resp Tr Riesgo'!K69:P69)</f>
        <v>#NAME?</v>
      </c>
      <c r="AN71" s="118" t="str">
        <f t="shared" si="13"/>
        <v>#NAME?</v>
      </c>
      <c r="AO71" s="118" t="str">
        <f>SUMPRODUCT($Q$4:$W$4,'resp Tr Riesgo'!Q69:W69)</f>
        <v>#NAME?</v>
      </c>
      <c r="AP71" s="118">
        <f>SUMPRODUCT($X$4:$AA$4,'resp Tr Riesgo'!X69:AA69)</f>
        <v>0.75</v>
      </c>
      <c r="AQ71" s="118" t="str">
        <f>SUMPRODUCT($AB$4:$AC$4,'resp Tr Riesgo'!AB69:AC69)</f>
        <v>#NAME?</v>
      </c>
      <c r="AR71" s="118" t="str">
        <f t="shared" si="14"/>
        <v>#NAME?</v>
      </c>
      <c r="AS71" s="119" t="str">
        <f>SUMPRODUCT($AD$4,'resp Tr Riesgo'!AD69)</f>
        <v>#NAME?</v>
      </c>
      <c r="AT71" s="118">
        <f>SUMPRODUCT($AE$4:$AF$4,'resp Tr Riesgo'!AE69:AF69)</f>
        <v>0.5</v>
      </c>
      <c r="AU71" s="118" t="str">
        <f>SUMPRODUCT($AG$4,'resp Tr Riesgo'!AG69)</f>
        <v>#NAME?</v>
      </c>
      <c r="AW71" s="36" t="str">
        <f t="shared" si="15"/>
        <v>#NAME?</v>
      </c>
      <c r="AX71" s="36" t="str">
        <f t="shared" ref="AX71:BA71" si="77">AR71</f>
        <v>#NAME?</v>
      </c>
      <c r="AY71" s="120" t="str">
        <f t="shared" si="77"/>
        <v>#NAME?</v>
      </c>
      <c r="AZ71" s="120">
        <f t="shared" si="77"/>
        <v>0.5</v>
      </c>
      <c r="BA71" s="120" t="str">
        <f t="shared" si="77"/>
        <v>#NAME?</v>
      </c>
    </row>
    <row r="72" ht="15.75" customHeight="1">
      <c r="A72" s="5">
        <v>250.0</v>
      </c>
      <c r="B72" s="90" t="s">
        <v>10</v>
      </c>
      <c r="C72" s="90" t="s">
        <v>19</v>
      </c>
      <c r="D72" s="90" t="s">
        <v>25</v>
      </c>
      <c r="E72" s="91" t="s">
        <v>108</v>
      </c>
      <c r="F72" s="20" t="s">
        <v>125</v>
      </c>
      <c r="G72" s="20" t="s">
        <v>125</v>
      </c>
      <c r="H72" s="20" t="s">
        <v>123</v>
      </c>
      <c r="I72" s="20" t="s">
        <v>123</v>
      </c>
      <c r="J72" s="20" t="s">
        <v>139</v>
      </c>
      <c r="K72" s="20">
        <v>75.0</v>
      </c>
      <c r="L72" s="20" t="s">
        <v>148</v>
      </c>
      <c r="M72" s="20"/>
      <c r="N72" s="20">
        <v>0.7</v>
      </c>
      <c r="O72" s="20">
        <v>139.7</v>
      </c>
      <c r="P72" s="20">
        <v>2679.0</v>
      </c>
      <c r="Q72" s="20" t="s">
        <v>123</v>
      </c>
      <c r="R72" s="20" t="s">
        <v>123</v>
      </c>
      <c r="S72" s="25" t="s">
        <v>126</v>
      </c>
      <c r="T72" s="18">
        <v>180.0</v>
      </c>
      <c r="U72" s="20" t="s">
        <v>123</v>
      </c>
      <c r="V72" s="25" t="s">
        <v>126</v>
      </c>
      <c r="W72" s="20" t="s">
        <v>125</v>
      </c>
      <c r="X72" s="20" t="s">
        <v>123</v>
      </c>
      <c r="Y72" s="20" t="s">
        <v>125</v>
      </c>
      <c r="Z72" s="25" t="s">
        <v>123</v>
      </c>
      <c r="AA72" s="20" t="s">
        <v>123</v>
      </c>
      <c r="AB72" s="49">
        <v>0.0</v>
      </c>
      <c r="AC72" s="53" t="s">
        <v>212</v>
      </c>
      <c r="AD72" s="60">
        <v>52.74</v>
      </c>
      <c r="AE72" s="64" t="s">
        <v>123</v>
      </c>
      <c r="AF72" s="20" t="s">
        <v>123</v>
      </c>
      <c r="AG72" s="70" t="s">
        <v>244</v>
      </c>
      <c r="AH72" s="74">
        <v>4.0</v>
      </c>
      <c r="AJ72" s="118" t="str">
        <f>SUMPRODUCT($F$5:$AG$5,'resp Tr Riesgo'!F70:AG70)</f>
        <v>#NAME?</v>
      </c>
      <c r="AL72" s="118" t="str">
        <f>SUMPRODUCT($F$4:$J$4,'resp Tr Riesgo'!F70:J70)</f>
        <v>#NAME?</v>
      </c>
      <c r="AM72" s="118" t="str">
        <f>SUMPRODUCT($K$4:$P$4,'resp Tr Riesgo'!K70:P70)</f>
        <v>#NAME?</v>
      </c>
      <c r="AN72" s="118" t="str">
        <f t="shared" si="13"/>
        <v>#NAME?</v>
      </c>
      <c r="AO72" s="118" t="str">
        <f>SUMPRODUCT($Q$4:$W$4,'resp Tr Riesgo'!Q70:W70)</f>
        <v>#NAME?</v>
      </c>
      <c r="AP72" s="118">
        <f>SUMPRODUCT($X$4:$AA$4,'resp Tr Riesgo'!X70:AA70)</f>
        <v>0.75</v>
      </c>
      <c r="AQ72" s="118" t="str">
        <f>SUMPRODUCT($AB$4:$AC$4,'resp Tr Riesgo'!AB70:AC70)</f>
        <v>#NAME?</v>
      </c>
      <c r="AR72" s="118" t="str">
        <f t="shared" si="14"/>
        <v>#NAME?</v>
      </c>
      <c r="AS72" s="119" t="str">
        <f>SUMPRODUCT($AD$4,'resp Tr Riesgo'!AD70)</f>
        <v>#NAME?</v>
      </c>
      <c r="AT72" s="118">
        <f>SUMPRODUCT($AE$4:$AF$4,'resp Tr Riesgo'!AE70:AF70)</f>
        <v>0.5</v>
      </c>
      <c r="AU72" s="118" t="str">
        <f>SUMPRODUCT($AG$4,'resp Tr Riesgo'!AG70)</f>
        <v>#NAME?</v>
      </c>
      <c r="AW72" s="36" t="str">
        <f t="shared" si="15"/>
        <v>#NAME?</v>
      </c>
      <c r="AX72" s="36" t="str">
        <f t="shared" ref="AX72:BA72" si="78">AR72</f>
        <v>#NAME?</v>
      </c>
      <c r="AY72" s="120" t="str">
        <f t="shared" si="78"/>
        <v>#NAME?</v>
      </c>
      <c r="AZ72" s="120">
        <f t="shared" si="78"/>
        <v>0.5</v>
      </c>
      <c r="BA72" s="120" t="str">
        <f t="shared" si="78"/>
        <v>#NAME?</v>
      </c>
    </row>
    <row r="73" ht="15.75" customHeight="1">
      <c r="A73" s="5">
        <v>254.0</v>
      </c>
      <c r="B73" s="90" t="s">
        <v>10</v>
      </c>
      <c r="C73" s="90" t="s">
        <v>19</v>
      </c>
      <c r="D73" s="90" t="s">
        <v>28</v>
      </c>
      <c r="E73" s="91" t="s">
        <v>109</v>
      </c>
      <c r="F73" s="20" t="s">
        <v>125</v>
      </c>
      <c r="G73" s="20" t="s">
        <v>125</v>
      </c>
      <c r="H73" s="20" t="s">
        <v>123</v>
      </c>
      <c r="I73" s="20" t="s">
        <v>123</v>
      </c>
      <c r="J73" s="20" t="s">
        <v>139</v>
      </c>
      <c r="K73" s="20">
        <v>75.0</v>
      </c>
      <c r="L73" s="20" t="s">
        <v>148</v>
      </c>
      <c r="M73" s="20"/>
      <c r="N73" s="20">
        <v>0.7</v>
      </c>
      <c r="O73" s="20">
        <v>139.7</v>
      </c>
      <c r="P73" s="20">
        <v>2679.0</v>
      </c>
      <c r="Q73" s="20" t="s">
        <v>123</v>
      </c>
      <c r="R73" s="20" t="s">
        <v>123</v>
      </c>
      <c r="S73" s="25" t="s">
        <v>126</v>
      </c>
      <c r="T73" s="18">
        <v>290.0</v>
      </c>
      <c r="U73" s="20" t="s">
        <v>123</v>
      </c>
      <c r="V73" s="25" t="s">
        <v>126</v>
      </c>
      <c r="W73" s="20" t="s">
        <v>123</v>
      </c>
      <c r="X73" s="20" t="s">
        <v>123</v>
      </c>
      <c r="Y73" s="20" t="s">
        <v>125</v>
      </c>
      <c r="Z73" s="25" t="s">
        <v>123</v>
      </c>
      <c r="AA73" s="20" t="s">
        <v>123</v>
      </c>
      <c r="AB73" s="24" t="s">
        <v>205</v>
      </c>
      <c r="AC73" s="53" t="s">
        <v>212</v>
      </c>
      <c r="AD73" s="60">
        <v>66.11</v>
      </c>
      <c r="AE73" s="64" t="s">
        <v>125</v>
      </c>
      <c r="AF73" s="20" t="s">
        <v>123</v>
      </c>
      <c r="AG73" s="70" t="s">
        <v>244</v>
      </c>
      <c r="AH73" s="74">
        <v>4.0</v>
      </c>
      <c r="AJ73" s="118" t="str">
        <f>SUMPRODUCT($F$5:$AG$5,'resp Tr Riesgo'!F71:AG71)</f>
        <v>#NAME?</v>
      </c>
      <c r="AL73" s="118" t="str">
        <f>SUMPRODUCT($F$4:$J$4,'resp Tr Riesgo'!F71:J71)</f>
        <v>#NAME?</v>
      </c>
      <c r="AM73" s="118" t="str">
        <f>SUMPRODUCT($K$4:$P$4,'resp Tr Riesgo'!K71:P71)</f>
        <v>#NAME?</v>
      </c>
      <c r="AN73" s="118" t="str">
        <f t="shared" si="13"/>
        <v>#NAME?</v>
      </c>
      <c r="AO73" s="118" t="str">
        <f>SUMPRODUCT($Q$4:$W$4,'resp Tr Riesgo'!Q71:W71)</f>
        <v>#NAME?</v>
      </c>
      <c r="AP73" s="118">
        <f>SUMPRODUCT($X$4:$AA$4,'resp Tr Riesgo'!X71:AA71)</f>
        <v>0.75</v>
      </c>
      <c r="AQ73" s="118" t="str">
        <f>SUMPRODUCT($AB$4:$AC$4,'resp Tr Riesgo'!AB71:AC71)</f>
        <v>#NAME?</v>
      </c>
      <c r="AR73" s="118" t="str">
        <f t="shared" si="14"/>
        <v>#NAME?</v>
      </c>
      <c r="AS73" s="119" t="str">
        <f>SUMPRODUCT($AD$4,'resp Tr Riesgo'!AD71)</f>
        <v>#NAME?</v>
      </c>
      <c r="AT73" s="118">
        <f>SUMPRODUCT($AE$4:$AF$4,'resp Tr Riesgo'!AE71:AF71)</f>
        <v>1</v>
      </c>
      <c r="AU73" s="118" t="str">
        <f>SUMPRODUCT($AG$4,'resp Tr Riesgo'!AG71)</f>
        <v>#NAME?</v>
      </c>
      <c r="AW73" s="36" t="str">
        <f t="shared" si="15"/>
        <v>#NAME?</v>
      </c>
      <c r="AX73" s="36" t="str">
        <f t="shared" ref="AX73:BA73" si="79">AR73</f>
        <v>#NAME?</v>
      </c>
      <c r="AY73" s="120" t="str">
        <f t="shared" si="79"/>
        <v>#NAME?</v>
      </c>
      <c r="AZ73" s="120">
        <f t="shared" si="79"/>
        <v>1</v>
      </c>
      <c r="BA73" s="120" t="str">
        <f t="shared" si="79"/>
        <v>#NAME?</v>
      </c>
    </row>
    <row r="74" ht="15.75" customHeight="1">
      <c r="A74" s="5">
        <v>255.0</v>
      </c>
      <c r="B74" s="90" t="s">
        <v>10</v>
      </c>
      <c r="C74" s="90" t="s">
        <v>19</v>
      </c>
      <c r="D74" s="90" t="s">
        <v>28</v>
      </c>
      <c r="E74" s="91" t="s">
        <v>110</v>
      </c>
      <c r="F74" s="20" t="s">
        <v>125</v>
      </c>
      <c r="G74" s="20" t="s">
        <v>125</v>
      </c>
      <c r="H74" s="20" t="s">
        <v>123</v>
      </c>
      <c r="I74" s="20" t="s">
        <v>123</v>
      </c>
      <c r="J74" s="20" t="s">
        <v>139</v>
      </c>
      <c r="K74" s="20">
        <v>75.0</v>
      </c>
      <c r="L74" s="20" t="s">
        <v>148</v>
      </c>
      <c r="M74" s="20"/>
      <c r="N74" s="20">
        <v>0.7</v>
      </c>
      <c r="O74" s="20">
        <v>139.7</v>
      </c>
      <c r="P74" s="20">
        <v>2679.0</v>
      </c>
      <c r="Q74" s="20" t="s">
        <v>123</v>
      </c>
      <c r="R74" s="20" t="s">
        <v>123</v>
      </c>
      <c r="S74" s="25" t="s">
        <v>126</v>
      </c>
      <c r="T74" s="18">
        <v>130.0</v>
      </c>
      <c r="U74" s="20" t="s">
        <v>123</v>
      </c>
      <c r="V74" s="25" t="s">
        <v>126</v>
      </c>
      <c r="W74" s="20" t="s">
        <v>123</v>
      </c>
      <c r="X74" s="20" t="s">
        <v>123</v>
      </c>
      <c r="Y74" s="20" t="s">
        <v>125</v>
      </c>
      <c r="Z74" s="25" t="s">
        <v>123</v>
      </c>
      <c r="AA74" s="20" t="s">
        <v>123</v>
      </c>
      <c r="AB74" s="49">
        <v>0.0</v>
      </c>
      <c r="AC74" s="53" t="s">
        <v>212</v>
      </c>
      <c r="AD74" s="60">
        <v>66.11</v>
      </c>
      <c r="AE74" s="64" t="s">
        <v>123</v>
      </c>
      <c r="AF74" s="20" t="s">
        <v>123</v>
      </c>
      <c r="AG74" s="70" t="s">
        <v>244</v>
      </c>
      <c r="AH74" s="74">
        <v>4.0</v>
      </c>
      <c r="AJ74" s="118" t="str">
        <f>SUMPRODUCT($F$5:$AG$5,'resp Tr Riesgo'!F72:AG72)</f>
        <v>#NAME?</v>
      </c>
      <c r="AL74" s="118" t="str">
        <f>SUMPRODUCT($F$4:$J$4,'resp Tr Riesgo'!F72:J72)</f>
        <v>#NAME?</v>
      </c>
      <c r="AM74" s="118" t="str">
        <f>SUMPRODUCT($K$4:$P$4,'resp Tr Riesgo'!K72:P72)</f>
        <v>#NAME?</v>
      </c>
      <c r="AN74" s="118" t="str">
        <f t="shared" si="13"/>
        <v>#NAME?</v>
      </c>
      <c r="AO74" s="118" t="str">
        <f>SUMPRODUCT($Q$4:$W$4,'resp Tr Riesgo'!Q72:W72)</f>
        <v>#NAME?</v>
      </c>
      <c r="AP74" s="118">
        <f>SUMPRODUCT($X$4:$AA$4,'resp Tr Riesgo'!X72:AA72)</f>
        <v>0.75</v>
      </c>
      <c r="AQ74" s="118" t="str">
        <f>SUMPRODUCT($AB$4:$AC$4,'resp Tr Riesgo'!AB72:AC72)</f>
        <v>#NAME?</v>
      </c>
      <c r="AR74" s="118" t="str">
        <f t="shared" si="14"/>
        <v>#NAME?</v>
      </c>
      <c r="AS74" s="119" t="str">
        <f>SUMPRODUCT($AD$4,'resp Tr Riesgo'!AD72)</f>
        <v>#NAME?</v>
      </c>
      <c r="AT74" s="118">
        <f>SUMPRODUCT($AE$4:$AF$4,'resp Tr Riesgo'!AE72:AF72)</f>
        <v>0.5</v>
      </c>
      <c r="AU74" s="118" t="str">
        <f>SUMPRODUCT($AG$4,'resp Tr Riesgo'!AG72)</f>
        <v>#NAME?</v>
      </c>
      <c r="AW74" s="36" t="str">
        <f t="shared" si="15"/>
        <v>#NAME?</v>
      </c>
      <c r="AX74" s="36" t="str">
        <f t="shared" ref="AX74:BA74" si="80">AR74</f>
        <v>#NAME?</v>
      </c>
      <c r="AY74" s="120" t="str">
        <f t="shared" si="80"/>
        <v>#NAME?</v>
      </c>
      <c r="AZ74" s="120">
        <f t="shared" si="80"/>
        <v>0.5</v>
      </c>
      <c r="BA74" s="120" t="str">
        <f t="shared" si="80"/>
        <v>#NAME?</v>
      </c>
    </row>
    <row r="75" ht="15.75" customHeight="1">
      <c r="A75" s="5">
        <v>341.0</v>
      </c>
      <c r="B75" s="90" t="s">
        <v>14</v>
      </c>
      <c r="C75" s="90" t="s">
        <v>14</v>
      </c>
      <c r="D75" s="90" t="s">
        <v>37</v>
      </c>
      <c r="E75" s="91" t="s">
        <v>111</v>
      </c>
      <c r="F75" s="20" t="s">
        <v>125</v>
      </c>
      <c r="G75" s="20" t="s">
        <v>125</v>
      </c>
      <c r="H75" s="20" t="s">
        <v>123</v>
      </c>
      <c r="I75" s="20" t="s">
        <v>123</v>
      </c>
      <c r="J75" s="20" t="s">
        <v>139</v>
      </c>
      <c r="K75" s="20">
        <v>62.0</v>
      </c>
      <c r="L75" s="20" t="s">
        <v>148</v>
      </c>
      <c r="M75" s="20"/>
      <c r="N75" s="20">
        <v>0.8</v>
      </c>
      <c r="O75" s="28">
        <v>111.54</v>
      </c>
      <c r="P75" s="20">
        <v>1784.0</v>
      </c>
      <c r="Q75" s="20" t="s">
        <v>123</v>
      </c>
      <c r="R75" s="20" t="s">
        <v>125</v>
      </c>
      <c r="S75" s="25" t="s">
        <v>126</v>
      </c>
      <c r="T75" s="18">
        <v>270.0</v>
      </c>
      <c r="U75" s="20" t="s">
        <v>123</v>
      </c>
      <c r="V75" s="25" t="s">
        <v>126</v>
      </c>
      <c r="W75" s="20" t="s">
        <v>125</v>
      </c>
      <c r="X75" s="20" t="s">
        <v>123</v>
      </c>
      <c r="Y75" s="20" t="s">
        <v>125</v>
      </c>
      <c r="Z75" s="25" t="s">
        <v>123</v>
      </c>
      <c r="AA75" s="20" t="s">
        <v>123</v>
      </c>
      <c r="AB75" s="24" t="s">
        <v>205</v>
      </c>
      <c r="AC75" s="53" t="s">
        <v>212</v>
      </c>
      <c r="AD75" s="60">
        <v>47.8</v>
      </c>
      <c r="AE75" s="64" t="s">
        <v>123</v>
      </c>
      <c r="AF75" s="20" t="s">
        <v>123</v>
      </c>
      <c r="AG75" s="70" t="s">
        <v>244</v>
      </c>
      <c r="AH75" s="74">
        <v>3.0</v>
      </c>
      <c r="AJ75" s="118" t="str">
        <f>SUMPRODUCT($F$5:$AG$5,'resp Tr Riesgo'!F73:AG73)</f>
        <v>#NAME?</v>
      </c>
      <c r="AL75" s="118" t="str">
        <f>SUMPRODUCT($F$4:$J$4,'resp Tr Riesgo'!F73:J73)</f>
        <v>#NAME?</v>
      </c>
      <c r="AM75" s="118" t="str">
        <f>SUMPRODUCT($K$4:$P$4,'resp Tr Riesgo'!K73:P73)</f>
        <v>#NAME?</v>
      </c>
      <c r="AN75" s="118" t="str">
        <f t="shared" si="13"/>
        <v>#NAME?</v>
      </c>
      <c r="AO75" s="118" t="str">
        <f>SUMPRODUCT($Q$4:$W$4,'resp Tr Riesgo'!Q73:W73)</f>
        <v>#NAME?</v>
      </c>
      <c r="AP75" s="118">
        <f>SUMPRODUCT($X$4:$AA$4,'resp Tr Riesgo'!X73:AA73)</f>
        <v>0.75</v>
      </c>
      <c r="AQ75" s="118" t="str">
        <f>SUMPRODUCT($AB$4:$AC$4,'resp Tr Riesgo'!AB73:AC73)</f>
        <v>#NAME?</v>
      </c>
      <c r="AR75" s="118" t="str">
        <f t="shared" si="14"/>
        <v>#NAME?</v>
      </c>
      <c r="AS75" s="119" t="str">
        <f>SUMPRODUCT($AD$4,'resp Tr Riesgo'!AD73)</f>
        <v>#NAME?</v>
      </c>
      <c r="AT75" s="118">
        <f>SUMPRODUCT($AE$4:$AF$4,'resp Tr Riesgo'!AE73:AF73)</f>
        <v>0.5</v>
      </c>
      <c r="AU75" s="118" t="str">
        <f>SUMPRODUCT($AG$4,'resp Tr Riesgo'!AG73)</f>
        <v>#NAME?</v>
      </c>
      <c r="AW75" s="36" t="str">
        <f t="shared" si="15"/>
        <v>#NAME?</v>
      </c>
      <c r="AX75" s="36" t="str">
        <f t="shared" ref="AX75:BA75" si="81">AR75</f>
        <v>#NAME?</v>
      </c>
      <c r="AY75" s="120" t="str">
        <f t="shared" si="81"/>
        <v>#NAME?</v>
      </c>
      <c r="AZ75" s="120">
        <f t="shared" si="81"/>
        <v>0.5</v>
      </c>
      <c r="BA75" s="120" t="str">
        <f t="shared" si="81"/>
        <v>#NAME?</v>
      </c>
    </row>
    <row r="76" ht="15.75" customHeight="1">
      <c r="A76" s="5">
        <v>4329.0</v>
      </c>
      <c r="B76" s="90" t="s">
        <v>14</v>
      </c>
      <c r="C76" s="90" t="s">
        <v>14</v>
      </c>
      <c r="D76" s="90" t="s">
        <v>37</v>
      </c>
      <c r="E76" s="91" t="s">
        <v>112</v>
      </c>
      <c r="F76" s="20" t="s">
        <v>125</v>
      </c>
      <c r="G76" s="20" t="s">
        <v>125</v>
      </c>
      <c r="H76" s="20" t="s">
        <v>123</v>
      </c>
      <c r="I76" s="20" t="s">
        <v>123</v>
      </c>
      <c r="J76" s="20" t="s">
        <v>139</v>
      </c>
      <c r="K76" s="20">
        <v>62.0</v>
      </c>
      <c r="L76" s="20" t="s">
        <v>148</v>
      </c>
      <c r="M76" s="20"/>
      <c r="N76" s="20">
        <v>0.8</v>
      </c>
      <c r="O76" s="28">
        <v>111.54</v>
      </c>
      <c r="P76" s="20">
        <v>1784.0</v>
      </c>
      <c r="Q76" s="20" t="s">
        <v>125</v>
      </c>
      <c r="R76" s="20" t="s">
        <v>125</v>
      </c>
      <c r="S76" s="25" t="s">
        <v>126</v>
      </c>
      <c r="T76" s="18">
        <v>125.0</v>
      </c>
      <c r="U76" s="20" t="s">
        <v>123</v>
      </c>
      <c r="V76" s="25" t="s">
        <v>126</v>
      </c>
      <c r="W76" s="20" t="s">
        <v>123</v>
      </c>
      <c r="X76" s="20" t="s">
        <v>123</v>
      </c>
      <c r="Y76" s="20" t="s">
        <v>125</v>
      </c>
      <c r="Z76" s="25" t="s">
        <v>123</v>
      </c>
      <c r="AA76" s="20" t="s">
        <v>123</v>
      </c>
      <c r="AB76" s="49">
        <v>0.0</v>
      </c>
      <c r="AC76" s="53" t="s">
        <v>212</v>
      </c>
      <c r="AD76" s="60">
        <v>47.8</v>
      </c>
      <c r="AE76" s="64" t="s">
        <v>123</v>
      </c>
      <c r="AF76" s="20" t="s">
        <v>123</v>
      </c>
      <c r="AG76" s="70" t="s">
        <v>244</v>
      </c>
      <c r="AH76" s="74">
        <v>3.0</v>
      </c>
      <c r="AJ76" s="118" t="str">
        <f>SUMPRODUCT($F$5:$AG$5,'resp Tr Riesgo'!F74:AG74)</f>
        <v>#NAME?</v>
      </c>
      <c r="AL76" s="118" t="str">
        <f>SUMPRODUCT($F$4:$J$4,'resp Tr Riesgo'!F74:J74)</f>
        <v>#NAME?</v>
      </c>
      <c r="AM76" s="118" t="str">
        <f>SUMPRODUCT($K$4:$P$4,'resp Tr Riesgo'!K74:P74)</f>
        <v>#NAME?</v>
      </c>
      <c r="AN76" s="118" t="str">
        <f t="shared" si="13"/>
        <v>#NAME?</v>
      </c>
      <c r="AO76" s="118" t="str">
        <f>SUMPRODUCT($Q$4:$W$4,'resp Tr Riesgo'!Q74:W74)</f>
        <v>#NAME?</v>
      </c>
      <c r="AP76" s="118">
        <f>SUMPRODUCT($X$4:$AA$4,'resp Tr Riesgo'!X74:AA74)</f>
        <v>0.75</v>
      </c>
      <c r="AQ76" s="118" t="str">
        <f>SUMPRODUCT($AB$4:$AC$4,'resp Tr Riesgo'!AB74:AC74)</f>
        <v>#NAME?</v>
      </c>
      <c r="AR76" s="118" t="str">
        <f t="shared" si="14"/>
        <v>#NAME?</v>
      </c>
      <c r="AS76" s="119" t="str">
        <f>SUMPRODUCT($AD$4,'resp Tr Riesgo'!AD74)</f>
        <v>#NAME?</v>
      </c>
      <c r="AT76" s="118">
        <f>SUMPRODUCT($AE$4:$AF$4,'resp Tr Riesgo'!AE74:AF74)</f>
        <v>0.5</v>
      </c>
      <c r="AU76" s="118" t="str">
        <f>SUMPRODUCT($AG$4,'resp Tr Riesgo'!AG74)</f>
        <v>#NAME?</v>
      </c>
      <c r="AW76" s="36" t="str">
        <f t="shared" si="15"/>
        <v>#NAME?</v>
      </c>
      <c r="AX76" s="36" t="str">
        <f t="shared" ref="AX76:BA76" si="82">AR76</f>
        <v>#NAME?</v>
      </c>
      <c r="AY76" s="120" t="str">
        <f t="shared" si="82"/>
        <v>#NAME?</v>
      </c>
      <c r="AZ76" s="120">
        <f t="shared" si="82"/>
        <v>0.5</v>
      </c>
      <c r="BA76" s="120" t="str">
        <f t="shared" si="82"/>
        <v>#NAME?</v>
      </c>
    </row>
    <row r="77" ht="15.75" customHeight="1">
      <c r="A77" s="5">
        <v>4627.0</v>
      </c>
      <c r="B77" s="90" t="s">
        <v>14</v>
      </c>
      <c r="C77" s="90" t="s">
        <v>20</v>
      </c>
      <c r="D77" s="90" t="s">
        <v>38</v>
      </c>
      <c r="E77" s="91" t="s">
        <v>113</v>
      </c>
      <c r="F77" s="20" t="s">
        <v>125</v>
      </c>
      <c r="G77" s="20" t="s">
        <v>125</v>
      </c>
      <c r="H77" s="20" t="s">
        <v>123</v>
      </c>
      <c r="I77" s="20" t="s">
        <v>123</v>
      </c>
      <c r="J77" s="20" t="s">
        <v>139</v>
      </c>
      <c r="K77" s="20">
        <v>92.0</v>
      </c>
      <c r="L77" s="20" t="s">
        <v>148</v>
      </c>
      <c r="M77" s="20"/>
      <c r="N77" s="20">
        <v>0.7</v>
      </c>
      <c r="O77" s="30">
        <v>380.75</v>
      </c>
      <c r="P77" s="20">
        <v>0.0</v>
      </c>
      <c r="Q77" s="20" t="s">
        <v>123</v>
      </c>
      <c r="R77" s="20" t="s">
        <v>125</v>
      </c>
      <c r="S77" s="25" t="s">
        <v>126</v>
      </c>
      <c r="T77" s="18">
        <v>340.0</v>
      </c>
      <c r="U77" s="20" t="s">
        <v>123</v>
      </c>
      <c r="V77" s="25" t="s">
        <v>126</v>
      </c>
      <c r="W77" s="20" t="s">
        <v>123</v>
      </c>
      <c r="X77" s="20" t="s">
        <v>123</v>
      </c>
      <c r="Y77" s="20" t="s">
        <v>125</v>
      </c>
      <c r="Z77" s="25" t="s">
        <v>123</v>
      </c>
      <c r="AA77" s="20" t="s">
        <v>123</v>
      </c>
      <c r="AB77" s="31" t="s">
        <v>206</v>
      </c>
      <c r="AC77" s="53" t="s">
        <v>212</v>
      </c>
      <c r="AD77" s="60">
        <v>53.83</v>
      </c>
      <c r="AE77" s="64" t="s">
        <v>123</v>
      </c>
      <c r="AF77" s="20" t="s">
        <v>123</v>
      </c>
      <c r="AG77" s="70" t="s">
        <v>244</v>
      </c>
      <c r="AH77" s="74">
        <v>3.0</v>
      </c>
      <c r="AJ77" s="118" t="str">
        <f>SUMPRODUCT($F$5:$AG$5,'resp Tr Riesgo'!F75:AG75)</f>
        <v>#NAME?</v>
      </c>
      <c r="AL77" s="118" t="str">
        <f>SUMPRODUCT($F$4:$J$4,'resp Tr Riesgo'!F75:J75)</f>
        <v>#NAME?</v>
      </c>
      <c r="AM77" s="118" t="str">
        <f>SUMPRODUCT($K$4:$P$4,'resp Tr Riesgo'!K75:P75)</f>
        <v>#NAME?</v>
      </c>
      <c r="AN77" s="118" t="str">
        <f t="shared" si="13"/>
        <v>#NAME?</v>
      </c>
      <c r="AO77" s="118" t="str">
        <f>SUMPRODUCT($Q$4:$W$4,'resp Tr Riesgo'!Q75:W75)</f>
        <v>#NAME?</v>
      </c>
      <c r="AP77" s="118">
        <f>SUMPRODUCT($X$4:$AA$4,'resp Tr Riesgo'!X75:AA75)</f>
        <v>0.75</v>
      </c>
      <c r="AQ77" s="118" t="str">
        <f>SUMPRODUCT($AB$4:$AC$4,'resp Tr Riesgo'!AB75:AC75)</f>
        <v>#NAME?</v>
      </c>
      <c r="AR77" s="118" t="str">
        <f t="shared" si="14"/>
        <v>#NAME?</v>
      </c>
      <c r="AS77" s="119" t="str">
        <f>SUMPRODUCT($AD$4,'resp Tr Riesgo'!AD75)</f>
        <v>#NAME?</v>
      </c>
      <c r="AT77" s="118">
        <f>SUMPRODUCT($AE$4:$AF$4,'resp Tr Riesgo'!AE75:AF75)</f>
        <v>0.5</v>
      </c>
      <c r="AU77" s="118" t="str">
        <f>SUMPRODUCT($AG$4,'resp Tr Riesgo'!AG75)</f>
        <v>#NAME?</v>
      </c>
      <c r="AW77" s="36" t="str">
        <f t="shared" si="15"/>
        <v>#NAME?</v>
      </c>
      <c r="AX77" s="36" t="str">
        <f t="shared" ref="AX77:BA77" si="83">AR77</f>
        <v>#NAME?</v>
      </c>
      <c r="AY77" s="120" t="str">
        <f t="shared" si="83"/>
        <v>#NAME?</v>
      </c>
      <c r="AZ77" s="120">
        <f t="shared" si="83"/>
        <v>0.5</v>
      </c>
      <c r="BA77" s="120" t="str">
        <f t="shared" si="83"/>
        <v>#NAME?</v>
      </c>
    </row>
    <row r="78" ht="15.75" customHeight="1">
      <c r="A78" s="5">
        <v>621.0</v>
      </c>
      <c r="B78" s="90" t="s">
        <v>14</v>
      </c>
      <c r="C78" s="90" t="s">
        <v>14</v>
      </c>
      <c r="D78" s="90" t="s">
        <v>39</v>
      </c>
      <c r="E78" s="91" t="s">
        <v>114</v>
      </c>
      <c r="F78" s="20" t="s">
        <v>125</v>
      </c>
      <c r="G78" s="20" t="s">
        <v>125</v>
      </c>
      <c r="H78" s="20" t="s">
        <v>123</v>
      </c>
      <c r="I78" s="20" t="s">
        <v>123</v>
      </c>
      <c r="J78" s="20" t="s">
        <v>139</v>
      </c>
      <c r="K78" s="20">
        <v>62.0</v>
      </c>
      <c r="L78" s="20" t="s">
        <v>148</v>
      </c>
      <c r="M78" s="20"/>
      <c r="N78" s="20">
        <v>0.8</v>
      </c>
      <c r="O78" s="28">
        <v>111.54</v>
      </c>
      <c r="P78" s="20">
        <v>1784.0</v>
      </c>
      <c r="Q78" s="20" t="s">
        <v>123</v>
      </c>
      <c r="R78" s="20" t="s">
        <v>125</v>
      </c>
      <c r="S78" s="25" t="s">
        <v>126</v>
      </c>
      <c r="T78" s="18">
        <v>215.0</v>
      </c>
      <c r="U78" s="20" t="s">
        <v>123</v>
      </c>
      <c r="V78" s="25" t="s">
        <v>126</v>
      </c>
      <c r="W78" s="20" t="s">
        <v>123</v>
      </c>
      <c r="X78" s="20" t="s">
        <v>123</v>
      </c>
      <c r="Y78" s="20" t="s">
        <v>125</v>
      </c>
      <c r="Z78" s="25" t="s">
        <v>123</v>
      </c>
      <c r="AA78" s="20" t="s">
        <v>123</v>
      </c>
      <c r="AB78" s="24" t="s">
        <v>205</v>
      </c>
      <c r="AC78" s="53" t="s">
        <v>212</v>
      </c>
      <c r="AD78" s="60">
        <v>72.22</v>
      </c>
      <c r="AE78" s="64" t="s">
        <v>123</v>
      </c>
      <c r="AF78" s="20" t="s">
        <v>123</v>
      </c>
      <c r="AG78" s="70" t="s">
        <v>244</v>
      </c>
      <c r="AH78" s="74">
        <v>3.0</v>
      </c>
      <c r="AJ78" s="118" t="str">
        <f>SUMPRODUCT($F$5:$AG$5,'resp Tr Riesgo'!F76:AG76)</f>
        <v>#NAME?</v>
      </c>
      <c r="AL78" s="118" t="str">
        <f>SUMPRODUCT($F$4:$J$4,'resp Tr Riesgo'!F76:J76)</f>
        <v>#NAME?</v>
      </c>
      <c r="AM78" s="118" t="str">
        <f>SUMPRODUCT($K$4:$P$4,'resp Tr Riesgo'!K76:P76)</f>
        <v>#NAME?</v>
      </c>
      <c r="AN78" s="118" t="str">
        <f t="shared" si="13"/>
        <v>#NAME?</v>
      </c>
      <c r="AO78" s="118" t="str">
        <f>SUMPRODUCT($Q$4:$W$4,'resp Tr Riesgo'!Q76:W76)</f>
        <v>#NAME?</v>
      </c>
      <c r="AP78" s="118">
        <f>SUMPRODUCT($X$4:$AA$4,'resp Tr Riesgo'!X76:AA76)</f>
        <v>0.75</v>
      </c>
      <c r="AQ78" s="118" t="str">
        <f>SUMPRODUCT($AB$4:$AC$4,'resp Tr Riesgo'!AB76:AC76)</f>
        <v>#NAME?</v>
      </c>
      <c r="AR78" s="118" t="str">
        <f t="shared" si="14"/>
        <v>#NAME?</v>
      </c>
      <c r="AS78" s="119" t="str">
        <f>SUMPRODUCT($AD$4,'resp Tr Riesgo'!AD76)</f>
        <v>#NAME?</v>
      </c>
      <c r="AT78" s="118">
        <f>SUMPRODUCT($AE$4:$AF$4,'resp Tr Riesgo'!AE76:AF76)</f>
        <v>0.5</v>
      </c>
      <c r="AU78" s="118" t="str">
        <f>SUMPRODUCT($AG$4,'resp Tr Riesgo'!AG76)</f>
        <v>#NAME?</v>
      </c>
      <c r="AW78" s="36" t="str">
        <f t="shared" si="15"/>
        <v>#NAME?</v>
      </c>
      <c r="AX78" s="36" t="str">
        <f t="shared" ref="AX78:BA78" si="84">AR78</f>
        <v>#NAME?</v>
      </c>
      <c r="AY78" s="120" t="str">
        <f t="shared" si="84"/>
        <v>#NAME?</v>
      </c>
      <c r="AZ78" s="120">
        <f t="shared" si="84"/>
        <v>0.5</v>
      </c>
      <c r="BA78" s="120" t="str">
        <f t="shared" si="84"/>
        <v>#NAME?</v>
      </c>
    </row>
    <row r="79" ht="15.75" customHeight="1">
      <c r="A79" s="5">
        <v>626.0</v>
      </c>
      <c r="B79" s="90" t="s">
        <v>14</v>
      </c>
      <c r="C79" s="90" t="s">
        <v>20</v>
      </c>
      <c r="D79" s="123" t="s">
        <v>39</v>
      </c>
      <c r="E79" s="91" t="s">
        <v>115</v>
      </c>
      <c r="F79" s="20" t="s">
        <v>125</v>
      </c>
      <c r="G79" s="20" t="s">
        <v>125</v>
      </c>
      <c r="H79" s="20" t="s">
        <v>123</v>
      </c>
      <c r="I79" s="20" t="s">
        <v>123</v>
      </c>
      <c r="J79" s="20" t="s">
        <v>139</v>
      </c>
      <c r="K79" s="20">
        <v>92.0</v>
      </c>
      <c r="L79" s="20" t="s">
        <v>148</v>
      </c>
      <c r="M79" s="20"/>
      <c r="N79" s="20">
        <v>0.7</v>
      </c>
      <c r="O79" s="30">
        <v>380.75</v>
      </c>
      <c r="P79" s="20">
        <v>0.0</v>
      </c>
      <c r="Q79" s="20" t="s">
        <v>123</v>
      </c>
      <c r="R79" s="20" t="s">
        <v>125</v>
      </c>
      <c r="S79" s="25" t="s">
        <v>126</v>
      </c>
      <c r="T79" s="18">
        <v>125.0</v>
      </c>
      <c r="U79" s="20" t="s">
        <v>123</v>
      </c>
      <c r="V79" s="25" t="s">
        <v>126</v>
      </c>
      <c r="W79" s="20" t="s">
        <v>123</v>
      </c>
      <c r="X79" s="20" t="s">
        <v>123</v>
      </c>
      <c r="Y79" s="20" t="s">
        <v>125</v>
      </c>
      <c r="Z79" s="25" t="s">
        <v>123</v>
      </c>
      <c r="AA79" s="20" t="s">
        <v>123</v>
      </c>
      <c r="AB79" s="49">
        <v>0.0</v>
      </c>
      <c r="AC79" s="53" t="s">
        <v>212</v>
      </c>
      <c r="AD79" s="60">
        <v>72.22</v>
      </c>
      <c r="AE79" s="64" t="s">
        <v>123</v>
      </c>
      <c r="AF79" s="20" t="s">
        <v>123</v>
      </c>
      <c r="AG79" s="70" t="s">
        <v>244</v>
      </c>
      <c r="AH79" s="74">
        <v>3.0</v>
      </c>
      <c r="AJ79" s="118" t="str">
        <f>SUMPRODUCT($F$5:$AG$5,'resp Tr Riesgo'!F77:AG77)</f>
        <v>#NAME?</v>
      </c>
      <c r="AL79" s="118" t="str">
        <f>SUMPRODUCT($F$4:$J$4,'resp Tr Riesgo'!F77:J77)</f>
        <v>#NAME?</v>
      </c>
      <c r="AM79" s="118" t="str">
        <f>SUMPRODUCT($K$4:$P$4,'resp Tr Riesgo'!K77:P77)</f>
        <v>#NAME?</v>
      </c>
      <c r="AN79" s="118" t="str">
        <f t="shared" si="13"/>
        <v>#NAME?</v>
      </c>
      <c r="AO79" s="118" t="str">
        <f>SUMPRODUCT($Q$4:$W$4,'resp Tr Riesgo'!Q77:W77)</f>
        <v>#NAME?</v>
      </c>
      <c r="AP79" s="118">
        <f>SUMPRODUCT($X$4:$AA$4,'resp Tr Riesgo'!X77:AA77)</f>
        <v>0.75</v>
      </c>
      <c r="AQ79" s="118" t="str">
        <f>SUMPRODUCT($AB$4:$AC$4,'resp Tr Riesgo'!AB77:AC77)</f>
        <v>#NAME?</v>
      </c>
      <c r="AR79" s="118" t="str">
        <f t="shared" si="14"/>
        <v>#NAME?</v>
      </c>
      <c r="AS79" s="119" t="str">
        <f>SUMPRODUCT($AD$4,'resp Tr Riesgo'!AD77)</f>
        <v>#NAME?</v>
      </c>
      <c r="AT79" s="118">
        <f>SUMPRODUCT($AE$4:$AF$4,'resp Tr Riesgo'!AE77:AF77)</f>
        <v>0.5</v>
      </c>
      <c r="AU79" s="118" t="str">
        <f>SUMPRODUCT($AG$4,'resp Tr Riesgo'!AG77)</f>
        <v>#NAME?</v>
      </c>
      <c r="AW79" s="36" t="str">
        <f t="shared" si="15"/>
        <v>#NAME?</v>
      </c>
      <c r="AX79" s="36" t="str">
        <f t="shared" ref="AX79:BA79" si="85">AR79</f>
        <v>#NAME?</v>
      </c>
      <c r="AY79" s="120" t="str">
        <f t="shared" si="85"/>
        <v>#NAME?</v>
      </c>
      <c r="AZ79" s="120">
        <f t="shared" si="85"/>
        <v>0.5</v>
      </c>
      <c r="BA79" s="120" t="str">
        <f t="shared" si="85"/>
        <v>#NAME?</v>
      </c>
    </row>
    <row r="80" ht="15.75" customHeight="1">
      <c r="A80" s="5">
        <v>627.0</v>
      </c>
      <c r="B80" s="90" t="s">
        <v>14</v>
      </c>
      <c r="C80" s="90" t="s">
        <v>14</v>
      </c>
      <c r="D80" s="90" t="s">
        <v>39</v>
      </c>
      <c r="E80" s="91" t="s">
        <v>116</v>
      </c>
      <c r="F80" s="20" t="s">
        <v>125</v>
      </c>
      <c r="G80" s="20" t="s">
        <v>125</v>
      </c>
      <c r="H80" s="20" t="s">
        <v>123</v>
      </c>
      <c r="I80" s="20" t="s">
        <v>123</v>
      </c>
      <c r="J80" s="20" t="s">
        <v>139</v>
      </c>
      <c r="K80" s="20">
        <v>62.0</v>
      </c>
      <c r="L80" s="20" t="s">
        <v>148</v>
      </c>
      <c r="M80" s="20"/>
      <c r="N80" s="20">
        <v>0.8</v>
      </c>
      <c r="O80" s="28">
        <v>111.54</v>
      </c>
      <c r="P80" s="20">
        <v>1784.0</v>
      </c>
      <c r="Q80" s="20" t="s">
        <v>123</v>
      </c>
      <c r="R80" s="20" t="s">
        <v>125</v>
      </c>
      <c r="S80" s="25" t="s">
        <v>126</v>
      </c>
      <c r="T80" s="18">
        <v>160.0</v>
      </c>
      <c r="U80" s="20" t="s">
        <v>123</v>
      </c>
      <c r="V80" s="25" t="s">
        <v>126</v>
      </c>
      <c r="W80" s="20" t="s">
        <v>125</v>
      </c>
      <c r="X80" s="20" t="s">
        <v>123</v>
      </c>
      <c r="Y80" s="20" t="s">
        <v>125</v>
      </c>
      <c r="Z80" s="25" t="s">
        <v>123</v>
      </c>
      <c r="AA80" s="20" t="s">
        <v>123</v>
      </c>
      <c r="AB80" s="31" t="s">
        <v>206</v>
      </c>
      <c r="AC80" s="53" t="s">
        <v>212</v>
      </c>
      <c r="AD80" s="60">
        <v>72.22</v>
      </c>
      <c r="AE80" s="64" t="s">
        <v>123</v>
      </c>
      <c r="AF80" s="20" t="s">
        <v>123</v>
      </c>
      <c r="AG80" s="70" t="s">
        <v>244</v>
      </c>
      <c r="AH80" s="74">
        <v>3.0</v>
      </c>
      <c r="AJ80" s="118" t="str">
        <f>SUMPRODUCT($F$5:$AG$5,'resp Tr Riesgo'!F78:AG78)</f>
        <v>#NAME?</v>
      </c>
      <c r="AL80" s="118" t="str">
        <f>SUMPRODUCT($F$4:$J$4,'resp Tr Riesgo'!F78:J78)</f>
        <v>#NAME?</v>
      </c>
      <c r="AM80" s="118" t="str">
        <f>SUMPRODUCT($K$4:$P$4,'resp Tr Riesgo'!K78:P78)</f>
        <v>#NAME?</v>
      </c>
      <c r="AN80" s="118" t="str">
        <f t="shared" si="13"/>
        <v>#NAME?</v>
      </c>
      <c r="AO80" s="118" t="str">
        <f>SUMPRODUCT($Q$4:$W$4,'resp Tr Riesgo'!Q78:W78)</f>
        <v>#NAME?</v>
      </c>
      <c r="AP80" s="118">
        <f>SUMPRODUCT($X$4:$AA$4,'resp Tr Riesgo'!X78:AA78)</f>
        <v>0.75</v>
      </c>
      <c r="AQ80" s="118" t="str">
        <f>SUMPRODUCT($AB$4:$AC$4,'resp Tr Riesgo'!AB78:AC78)</f>
        <v>#NAME?</v>
      </c>
      <c r="AR80" s="118" t="str">
        <f t="shared" si="14"/>
        <v>#NAME?</v>
      </c>
      <c r="AS80" s="119" t="str">
        <f>SUMPRODUCT($AD$4,'resp Tr Riesgo'!AD78)</f>
        <v>#NAME?</v>
      </c>
      <c r="AT80" s="118">
        <f>SUMPRODUCT($AE$4:$AF$4,'resp Tr Riesgo'!AE78:AF78)</f>
        <v>0.5</v>
      </c>
      <c r="AU80" s="118" t="str">
        <f>SUMPRODUCT($AG$4,'resp Tr Riesgo'!AG78)</f>
        <v>#NAME?</v>
      </c>
      <c r="AW80" s="36" t="str">
        <f t="shared" si="15"/>
        <v>#NAME?</v>
      </c>
      <c r="AX80" s="36" t="str">
        <f t="shared" ref="AX80:BA80" si="86">AR80</f>
        <v>#NAME?</v>
      </c>
      <c r="AY80" s="120" t="str">
        <f t="shared" si="86"/>
        <v>#NAME?</v>
      </c>
      <c r="AZ80" s="120">
        <f t="shared" si="86"/>
        <v>0.5</v>
      </c>
      <c r="BA80" s="120" t="str">
        <f t="shared" si="86"/>
        <v>#NAME?</v>
      </c>
    </row>
    <row r="81" ht="15.75" customHeight="1">
      <c r="A81" s="5">
        <v>628.0</v>
      </c>
      <c r="B81" s="90" t="s">
        <v>14</v>
      </c>
      <c r="C81" s="90" t="s">
        <v>20</v>
      </c>
      <c r="D81" s="90" t="s">
        <v>39</v>
      </c>
      <c r="E81" s="91" t="s">
        <v>117</v>
      </c>
      <c r="F81" s="20" t="s">
        <v>125</v>
      </c>
      <c r="G81" s="20" t="s">
        <v>125</v>
      </c>
      <c r="H81" s="20" t="s">
        <v>123</v>
      </c>
      <c r="I81" s="20" t="s">
        <v>123</v>
      </c>
      <c r="J81" s="20" t="s">
        <v>139</v>
      </c>
      <c r="K81" s="20">
        <v>92.0</v>
      </c>
      <c r="L81" s="20" t="s">
        <v>148</v>
      </c>
      <c r="M81" s="20"/>
      <c r="N81" s="20">
        <v>0.7</v>
      </c>
      <c r="O81" s="30">
        <v>380.75</v>
      </c>
      <c r="P81" s="20">
        <v>0.0</v>
      </c>
      <c r="Q81" s="20" t="s">
        <v>125</v>
      </c>
      <c r="R81" s="20" t="s">
        <v>125</v>
      </c>
      <c r="S81" s="25" t="s">
        <v>126</v>
      </c>
      <c r="T81" s="18">
        <v>200.0</v>
      </c>
      <c r="U81" s="20" t="s">
        <v>123</v>
      </c>
      <c r="V81" s="25" t="s">
        <v>126</v>
      </c>
      <c r="W81" s="20" t="s">
        <v>123</v>
      </c>
      <c r="X81" s="20" t="s">
        <v>123</v>
      </c>
      <c r="Y81" s="20" t="s">
        <v>125</v>
      </c>
      <c r="Z81" s="25" t="s">
        <v>123</v>
      </c>
      <c r="AA81" s="20" t="s">
        <v>123</v>
      </c>
      <c r="AB81" s="49">
        <v>0.0</v>
      </c>
      <c r="AC81" s="53" t="s">
        <v>212</v>
      </c>
      <c r="AD81" s="60">
        <v>72.22</v>
      </c>
      <c r="AE81" s="64" t="s">
        <v>123</v>
      </c>
      <c r="AF81" s="20" t="s">
        <v>123</v>
      </c>
      <c r="AG81" s="70" t="s">
        <v>244</v>
      </c>
      <c r="AH81" s="74">
        <v>3.0</v>
      </c>
      <c r="AJ81" s="118" t="str">
        <f>SUMPRODUCT($F$5:$AG$5,'resp Tr Riesgo'!F79:AG79)</f>
        <v>#NAME?</v>
      </c>
      <c r="AL81" s="118" t="str">
        <f>SUMPRODUCT($F$4:$J$4,'resp Tr Riesgo'!F79:J79)</f>
        <v>#NAME?</v>
      </c>
      <c r="AM81" s="118" t="str">
        <f>SUMPRODUCT($K$4:$P$4,'resp Tr Riesgo'!K79:P79)</f>
        <v>#NAME?</v>
      </c>
      <c r="AN81" s="118" t="str">
        <f t="shared" si="13"/>
        <v>#NAME?</v>
      </c>
      <c r="AO81" s="118" t="str">
        <f>SUMPRODUCT($Q$4:$W$4,'resp Tr Riesgo'!Q79:W79)</f>
        <v>#NAME?</v>
      </c>
      <c r="AP81" s="118">
        <f>SUMPRODUCT($X$4:$AA$4,'resp Tr Riesgo'!X79:AA79)</f>
        <v>0.75</v>
      </c>
      <c r="AQ81" s="118" t="str">
        <f>SUMPRODUCT($AB$4:$AC$4,'resp Tr Riesgo'!AB79:AC79)</f>
        <v>#NAME?</v>
      </c>
      <c r="AR81" s="118" t="str">
        <f t="shared" si="14"/>
        <v>#NAME?</v>
      </c>
      <c r="AS81" s="119" t="str">
        <f>SUMPRODUCT($AD$4,'resp Tr Riesgo'!AD79)</f>
        <v>#NAME?</v>
      </c>
      <c r="AT81" s="118">
        <f>SUMPRODUCT($AE$4:$AF$4,'resp Tr Riesgo'!AE79:AF79)</f>
        <v>0.5</v>
      </c>
      <c r="AU81" s="118" t="str">
        <f>SUMPRODUCT($AG$4,'resp Tr Riesgo'!AG79)</f>
        <v>#NAME?</v>
      </c>
      <c r="AW81" s="36" t="str">
        <f t="shared" si="15"/>
        <v>#NAME?</v>
      </c>
      <c r="AX81" s="36" t="str">
        <f t="shared" ref="AX81:BA81" si="87">AR81</f>
        <v>#NAME?</v>
      </c>
      <c r="AY81" s="120" t="str">
        <f t="shared" si="87"/>
        <v>#NAME?</v>
      </c>
      <c r="AZ81" s="120">
        <f t="shared" si="87"/>
        <v>0.5</v>
      </c>
      <c r="BA81" s="120" t="str">
        <f t="shared" si="87"/>
        <v>#NAME?</v>
      </c>
    </row>
    <row r="82" ht="15.75" customHeight="1">
      <c r="A82" s="5">
        <v>629.0</v>
      </c>
      <c r="B82" s="90" t="s">
        <v>14</v>
      </c>
      <c r="C82" s="90" t="s">
        <v>20</v>
      </c>
      <c r="D82" s="90" t="s">
        <v>39</v>
      </c>
      <c r="E82" s="91" t="s">
        <v>118</v>
      </c>
      <c r="F82" s="20" t="s">
        <v>125</v>
      </c>
      <c r="G82" s="20" t="s">
        <v>125</v>
      </c>
      <c r="H82" s="20" t="s">
        <v>123</v>
      </c>
      <c r="I82" s="20" t="s">
        <v>123</v>
      </c>
      <c r="J82" s="20" t="s">
        <v>139</v>
      </c>
      <c r="K82" s="20">
        <v>92.0</v>
      </c>
      <c r="L82" s="20" t="s">
        <v>148</v>
      </c>
      <c r="M82" s="20"/>
      <c r="N82" s="20">
        <v>0.7</v>
      </c>
      <c r="O82" s="30">
        <v>380.75</v>
      </c>
      <c r="P82" s="20">
        <v>0.0</v>
      </c>
      <c r="Q82" s="20" t="s">
        <v>123</v>
      </c>
      <c r="R82" s="20" t="s">
        <v>125</v>
      </c>
      <c r="S82" s="25" t="s">
        <v>126</v>
      </c>
      <c r="T82" s="18">
        <v>250.0</v>
      </c>
      <c r="U82" s="20" t="s">
        <v>123</v>
      </c>
      <c r="V82" s="25" t="s">
        <v>126</v>
      </c>
      <c r="W82" s="20" t="s">
        <v>123</v>
      </c>
      <c r="X82" s="20" t="s">
        <v>123</v>
      </c>
      <c r="Y82" s="20" t="s">
        <v>125</v>
      </c>
      <c r="Z82" s="25" t="s">
        <v>123</v>
      </c>
      <c r="AA82" s="46" t="s">
        <v>123</v>
      </c>
      <c r="AB82" s="31" t="s">
        <v>206</v>
      </c>
      <c r="AC82" s="53" t="s">
        <v>212</v>
      </c>
      <c r="AD82" s="62">
        <v>72.22</v>
      </c>
      <c r="AE82" s="67" t="s">
        <v>123</v>
      </c>
      <c r="AF82" s="46" t="s">
        <v>123</v>
      </c>
      <c r="AG82" s="70" t="s">
        <v>244</v>
      </c>
      <c r="AH82" s="74">
        <v>3.0</v>
      </c>
      <c r="AJ82" s="118" t="str">
        <f>SUMPRODUCT($F$5:$AG$5,'resp Tr Riesgo'!F80:AG80)</f>
        <v>#NAME?</v>
      </c>
      <c r="AL82" s="118" t="str">
        <f>SUMPRODUCT($F$4:$J$4,'resp Tr Riesgo'!F80:J80)</f>
        <v>#NAME?</v>
      </c>
      <c r="AM82" s="118" t="str">
        <f>SUMPRODUCT($K$4:$P$4,'resp Tr Riesgo'!K80:P80)</f>
        <v>#NAME?</v>
      </c>
      <c r="AN82" s="118" t="str">
        <f t="shared" si="13"/>
        <v>#NAME?</v>
      </c>
      <c r="AO82" s="118" t="str">
        <f>SUMPRODUCT($Q$4:$W$4,'resp Tr Riesgo'!Q80:W80)</f>
        <v>#NAME?</v>
      </c>
      <c r="AP82" s="118">
        <f>SUMPRODUCT($X$4:$AA$4,'resp Tr Riesgo'!X80:AA80)</f>
        <v>0.75</v>
      </c>
      <c r="AQ82" s="118" t="str">
        <f>SUMPRODUCT($AB$4:$AC$4,'resp Tr Riesgo'!AB80:AC80)</f>
        <v>#NAME?</v>
      </c>
      <c r="AR82" s="118" t="str">
        <f t="shared" si="14"/>
        <v>#NAME?</v>
      </c>
      <c r="AS82" s="119" t="str">
        <f>SUMPRODUCT($AD$4,'resp Tr Riesgo'!AD80)</f>
        <v>#NAME?</v>
      </c>
      <c r="AT82" s="118">
        <f>SUMPRODUCT($AE$4:$AF$4,'resp Tr Riesgo'!AE80:AF80)</f>
        <v>0.5</v>
      </c>
      <c r="AU82" s="118" t="str">
        <f>SUMPRODUCT($AG$4,'resp Tr Riesgo'!AG80)</f>
        <v>#NAME?</v>
      </c>
      <c r="AW82" s="36" t="str">
        <f t="shared" si="15"/>
        <v>#NAME?</v>
      </c>
      <c r="AX82" s="36" t="str">
        <f t="shared" ref="AX82:BA82" si="88">AR82</f>
        <v>#NAME?</v>
      </c>
      <c r="AY82" s="120" t="str">
        <f t="shared" si="88"/>
        <v>#NAME?</v>
      </c>
      <c r="AZ82" s="120">
        <f t="shared" si="88"/>
        <v>0.5</v>
      </c>
      <c r="BA82" s="120" t="str">
        <f t="shared" si="88"/>
        <v>#NAME?</v>
      </c>
    </row>
    <row r="83" ht="15.75" customHeight="1">
      <c r="B83" s="93"/>
      <c r="C83" s="93"/>
      <c r="D83" s="93"/>
    </row>
    <row r="84" ht="15.0" customHeight="1">
      <c r="B84" s="93"/>
      <c r="C84" s="93"/>
      <c r="D84" s="93"/>
      <c r="Q84">
        <f t="shared" ref="Q84:AA84" si="89">COUNTIF(Q9:Q82,"SI")</f>
        <v>8</v>
      </c>
      <c r="R84" s="71">
        <f t="shared" si="89"/>
        <v>23</v>
      </c>
      <c r="S84" s="71">
        <f t="shared" si="89"/>
        <v>4</v>
      </c>
      <c r="T84" s="71">
        <f t="shared" si="89"/>
        <v>0</v>
      </c>
      <c r="U84" s="71">
        <f t="shared" si="89"/>
        <v>1</v>
      </c>
      <c r="V84" s="71">
        <f t="shared" si="89"/>
        <v>0</v>
      </c>
      <c r="W84" s="71">
        <f t="shared" si="89"/>
        <v>28</v>
      </c>
      <c r="X84" s="71">
        <f t="shared" si="89"/>
        <v>0</v>
      </c>
      <c r="Y84" s="71">
        <f t="shared" si="89"/>
        <v>50</v>
      </c>
      <c r="Z84" s="71">
        <f t="shared" si="89"/>
        <v>0</v>
      </c>
      <c r="AA84" s="71">
        <f t="shared" si="89"/>
        <v>2</v>
      </c>
      <c r="AE84" s="71">
        <f t="shared" ref="AE84:AF84" si="90">COUNTIF(AE9:AE82,"SI")</f>
        <v>34</v>
      </c>
      <c r="AF84" s="71">
        <f t="shared" si="90"/>
        <v>2</v>
      </c>
    </row>
    <row r="85" ht="15.0" customHeight="1">
      <c r="B85" s="93"/>
      <c r="C85" s="93"/>
      <c r="D85" s="93"/>
      <c r="Q85">
        <f t="shared" ref="Q85:AA85" si="91">COUNTIF(Q9:Q82,"NO")</f>
        <v>66</v>
      </c>
      <c r="R85" s="71">
        <f t="shared" si="91"/>
        <v>51</v>
      </c>
      <c r="S85" s="71">
        <f t="shared" si="91"/>
        <v>70</v>
      </c>
      <c r="T85" s="71">
        <f t="shared" si="91"/>
        <v>0</v>
      </c>
      <c r="U85" s="71">
        <f t="shared" si="91"/>
        <v>73</v>
      </c>
      <c r="V85" s="71">
        <f t="shared" si="91"/>
        <v>74</v>
      </c>
      <c r="W85" s="71">
        <f t="shared" si="91"/>
        <v>46</v>
      </c>
      <c r="X85" s="71">
        <f t="shared" si="91"/>
        <v>74</v>
      </c>
      <c r="Y85" s="71">
        <f t="shared" si="91"/>
        <v>24</v>
      </c>
      <c r="Z85" s="71">
        <f t="shared" si="91"/>
        <v>74</v>
      </c>
      <c r="AA85" s="71">
        <f t="shared" si="91"/>
        <v>72</v>
      </c>
      <c r="AE85" s="71">
        <f t="shared" ref="AE85:AF85" si="92">COUNTIF(AE9:AE82,"NO")</f>
        <v>40</v>
      </c>
      <c r="AF85" s="71">
        <f t="shared" si="92"/>
        <v>72</v>
      </c>
    </row>
    <row r="86" ht="15.75" customHeight="1">
      <c r="B86" s="93"/>
      <c r="C86" s="93"/>
      <c r="D86" s="93"/>
    </row>
    <row r="87" ht="15.75" customHeight="1">
      <c r="B87" s="93"/>
      <c r="C87" s="93"/>
      <c r="D87" s="93"/>
    </row>
    <row r="88" ht="15.75" customHeight="1">
      <c r="B88" s="93"/>
      <c r="C88" s="93"/>
      <c r="D88" s="93"/>
    </row>
    <row r="89" ht="15.75" customHeight="1">
      <c r="B89" s="93"/>
      <c r="C89" s="93"/>
      <c r="D89" s="93"/>
    </row>
    <row r="90" ht="15.75" customHeight="1">
      <c r="B90" s="93"/>
      <c r="C90" s="93"/>
      <c r="D90" s="93"/>
    </row>
    <row r="91" ht="15.75" customHeight="1">
      <c r="B91" s="93"/>
      <c r="C91" s="93"/>
      <c r="D91" s="93"/>
    </row>
    <row r="92" ht="15.75" customHeight="1">
      <c r="B92" s="93"/>
      <c r="C92" s="93"/>
      <c r="D92" s="93"/>
    </row>
    <row r="93" ht="15.75" customHeight="1">
      <c r="B93" s="93"/>
      <c r="C93" s="93"/>
      <c r="D93" s="93"/>
    </row>
    <row r="94" ht="15.75" customHeight="1">
      <c r="B94" s="93"/>
      <c r="C94" s="93"/>
      <c r="D94" s="93"/>
    </row>
    <row r="95" ht="15.75" customHeight="1">
      <c r="B95" s="93"/>
      <c r="C95" s="93"/>
      <c r="D95" s="93"/>
    </row>
    <row r="96" ht="15.75" customHeight="1">
      <c r="B96" s="93"/>
      <c r="C96" s="93"/>
      <c r="D96" s="93"/>
    </row>
    <row r="97" ht="15.75" customHeight="1">
      <c r="B97" s="93"/>
      <c r="C97" s="93"/>
      <c r="D97" s="93"/>
    </row>
    <row r="98" ht="15.75" customHeight="1">
      <c r="B98" s="93"/>
      <c r="C98" s="93"/>
      <c r="D98" s="93"/>
    </row>
    <row r="99" ht="15.75" customHeight="1">
      <c r="B99" s="93"/>
      <c r="C99" s="93"/>
      <c r="D99" s="93"/>
    </row>
    <row r="100" ht="15.75" customHeight="1">
      <c r="B100" s="93"/>
      <c r="C100" s="93"/>
      <c r="D100" s="93"/>
    </row>
    <row r="101" ht="15.75" customHeight="1">
      <c r="B101" s="93"/>
      <c r="C101" s="93"/>
      <c r="D101" s="93"/>
    </row>
    <row r="102" ht="15.75" customHeight="1">
      <c r="B102" s="93"/>
      <c r="C102" s="93"/>
      <c r="D102" s="93"/>
    </row>
    <row r="103" ht="15.75" customHeight="1">
      <c r="B103" s="93"/>
      <c r="C103" s="93"/>
      <c r="D103" s="93"/>
    </row>
    <row r="104" ht="15.75" customHeight="1">
      <c r="B104" s="93"/>
      <c r="C104" s="93"/>
      <c r="D104" s="93"/>
    </row>
    <row r="105" ht="15.75" customHeight="1">
      <c r="B105" s="93"/>
      <c r="C105" s="93"/>
      <c r="D105" s="93"/>
    </row>
    <row r="106" ht="15.75" customHeight="1">
      <c r="B106" s="93"/>
      <c r="C106" s="93"/>
      <c r="D106" s="93"/>
    </row>
    <row r="107" ht="15.75" customHeight="1">
      <c r="B107" s="93"/>
      <c r="C107" s="93"/>
      <c r="D107" s="93"/>
    </row>
    <row r="108" ht="15.75" customHeight="1">
      <c r="B108" s="93"/>
      <c r="C108" s="93"/>
      <c r="D108" s="93"/>
    </row>
    <row r="109" ht="15.75" customHeight="1">
      <c r="B109" s="93"/>
      <c r="C109" s="93"/>
      <c r="D109" s="93"/>
    </row>
    <row r="110" ht="15.75" customHeight="1">
      <c r="B110" s="93"/>
      <c r="C110" s="93"/>
      <c r="D110" s="93"/>
    </row>
    <row r="111" ht="15.75" customHeight="1">
      <c r="B111" s="93"/>
      <c r="C111" s="93"/>
      <c r="D111" s="93"/>
    </row>
    <row r="112" ht="15.75" customHeight="1">
      <c r="B112" s="93"/>
      <c r="C112" s="93"/>
      <c r="D112" s="93"/>
    </row>
    <row r="113" ht="15.75" customHeight="1">
      <c r="B113" s="93"/>
      <c r="C113" s="93"/>
      <c r="D113" s="93"/>
    </row>
    <row r="114" ht="15.75" customHeight="1">
      <c r="B114" s="93"/>
      <c r="C114" s="93"/>
      <c r="D114" s="93"/>
    </row>
    <row r="115" ht="15.75" customHeight="1">
      <c r="B115" s="93"/>
      <c r="C115" s="93"/>
      <c r="D115" s="93"/>
    </row>
    <row r="116" ht="15.75" customHeight="1">
      <c r="B116" s="93"/>
      <c r="C116" s="93"/>
      <c r="D116" s="93"/>
    </row>
    <row r="117" ht="15.75" customHeight="1">
      <c r="B117" s="93"/>
      <c r="C117" s="93"/>
      <c r="D117" s="93"/>
    </row>
    <row r="118" ht="15.75" customHeight="1">
      <c r="B118" s="93"/>
      <c r="C118" s="93"/>
      <c r="D118" s="93"/>
    </row>
    <row r="119" ht="15.75" customHeight="1">
      <c r="B119" s="93"/>
      <c r="C119" s="93"/>
      <c r="D119" s="93"/>
    </row>
    <row r="120" ht="15.75" customHeight="1">
      <c r="B120" s="93"/>
      <c r="C120" s="93"/>
      <c r="D120" s="93"/>
    </row>
    <row r="121" ht="15.75" customHeight="1">
      <c r="B121" s="93"/>
      <c r="C121" s="93"/>
      <c r="D121" s="93"/>
    </row>
    <row r="122" ht="15.75" customHeight="1">
      <c r="B122" s="93"/>
      <c r="C122" s="93"/>
      <c r="D122" s="93"/>
    </row>
    <row r="123" ht="15.75" customHeight="1">
      <c r="B123" s="93"/>
      <c r="C123" s="93"/>
      <c r="D123" s="93"/>
    </row>
    <row r="124" ht="15.75" customHeight="1">
      <c r="B124" s="93"/>
      <c r="C124" s="93"/>
      <c r="D124" s="93"/>
    </row>
    <row r="125" ht="15.75" customHeight="1">
      <c r="B125" s="93"/>
      <c r="C125" s="93"/>
      <c r="D125" s="93"/>
    </row>
    <row r="126" ht="15.75" customHeight="1">
      <c r="B126" s="93"/>
      <c r="C126" s="93"/>
      <c r="D126" s="93"/>
    </row>
    <row r="127" ht="15.75" customHeight="1">
      <c r="B127" s="93"/>
      <c r="C127" s="93"/>
      <c r="D127" s="93"/>
    </row>
    <row r="128" ht="15.75" customHeight="1">
      <c r="B128" s="93"/>
      <c r="C128" s="93"/>
      <c r="D128" s="93"/>
    </row>
    <row r="129" ht="15.75" customHeight="1">
      <c r="B129" s="93"/>
      <c r="C129" s="93"/>
      <c r="D129" s="93"/>
    </row>
    <row r="130" ht="15.75" customHeight="1">
      <c r="B130" s="93"/>
      <c r="C130" s="93"/>
      <c r="D130" s="93"/>
    </row>
    <row r="131" ht="15.75" customHeight="1">
      <c r="B131" s="93"/>
      <c r="C131" s="93"/>
      <c r="D131" s="93"/>
    </row>
    <row r="132" ht="15.75" customHeight="1">
      <c r="B132" s="93"/>
      <c r="C132" s="93"/>
      <c r="D132" s="93"/>
    </row>
    <row r="133" ht="15.75" customHeight="1">
      <c r="B133" s="93"/>
      <c r="C133" s="93"/>
      <c r="D133" s="93"/>
    </row>
    <row r="134" ht="15.75" customHeight="1">
      <c r="B134" s="93"/>
      <c r="C134" s="93"/>
      <c r="D134" s="93"/>
    </row>
    <row r="135" ht="15.75" customHeight="1">
      <c r="B135" s="93"/>
      <c r="C135" s="93"/>
      <c r="D135" s="93"/>
    </row>
    <row r="136" ht="15.75" customHeight="1">
      <c r="B136" s="93"/>
      <c r="C136" s="93"/>
      <c r="D136" s="93"/>
    </row>
    <row r="137" ht="15.75" customHeight="1">
      <c r="B137" s="93"/>
      <c r="C137" s="93"/>
      <c r="D137" s="93"/>
    </row>
    <row r="138" ht="15.75" customHeight="1">
      <c r="B138" s="93"/>
      <c r="C138" s="93"/>
      <c r="D138" s="93"/>
    </row>
    <row r="139" ht="15.75" customHeight="1">
      <c r="B139" s="93"/>
      <c r="C139" s="93"/>
      <c r="D139" s="93"/>
    </row>
    <row r="140" ht="15.75" customHeight="1">
      <c r="B140" s="93"/>
      <c r="C140" s="93"/>
      <c r="D140" s="93"/>
    </row>
    <row r="141" ht="15.75" customHeight="1">
      <c r="B141" s="93"/>
      <c r="C141" s="93"/>
      <c r="D141" s="93"/>
    </row>
    <row r="142" ht="15.75" customHeight="1">
      <c r="B142" s="93"/>
      <c r="C142" s="93"/>
      <c r="D142" s="93"/>
    </row>
    <row r="143" ht="15.75" customHeight="1">
      <c r="B143" s="93"/>
      <c r="C143" s="93"/>
      <c r="D143" s="93"/>
    </row>
    <row r="144" ht="15.75" customHeight="1">
      <c r="B144" s="93"/>
      <c r="C144" s="93"/>
      <c r="D144" s="93"/>
    </row>
    <row r="145" ht="15.75" customHeight="1">
      <c r="B145" s="93"/>
      <c r="C145" s="93"/>
      <c r="D145" s="93"/>
    </row>
    <row r="146" ht="15.75" customHeight="1">
      <c r="B146" s="93"/>
      <c r="C146" s="93"/>
      <c r="D146" s="93"/>
    </row>
    <row r="147" ht="15.75" customHeight="1">
      <c r="B147" s="93"/>
      <c r="C147" s="93"/>
      <c r="D147" s="93"/>
    </row>
    <row r="148" ht="15.75" customHeight="1">
      <c r="B148" s="93"/>
      <c r="C148" s="93"/>
      <c r="D148" s="93"/>
    </row>
    <row r="149" ht="15.75" customHeight="1">
      <c r="B149" s="93"/>
      <c r="C149" s="93"/>
      <c r="D149" s="93"/>
    </row>
    <row r="150" ht="15.75" customHeight="1">
      <c r="B150" s="93"/>
      <c r="C150" s="93"/>
      <c r="D150" s="93"/>
    </row>
    <row r="151" ht="15.75" customHeight="1">
      <c r="B151" s="93"/>
      <c r="C151" s="93"/>
      <c r="D151" s="93"/>
    </row>
    <row r="152" ht="15.75" customHeight="1">
      <c r="B152" s="93"/>
      <c r="C152" s="93"/>
      <c r="D152" s="93"/>
    </row>
    <row r="153" ht="15.75" customHeight="1">
      <c r="B153" s="93"/>
      <c r="C153" s="93"/>
      <c r="D153" s="93"/>
    </row>
    <row r="154" ht="15.75" customHeight="1">
      <c r="B154" s="93"/>
      <c r="C154" s="93"/>
      <c r="D154" s="93"/>
    </row>
    <row r="155" ht="15.75" customHeight="1">
      <c r="B155" s="93"/>
      <c r="C155" s="93"/>
      <c r="D155" s="93"/>
    </row>
    <row r="156" ht="15.75" customHeight="1">
      <c r="B156" s="93"/>
      <c r="C156" s="93"/>
      <c r="D156" s="93"/>
    </row>
    <row r="157" ht="15.75" customHeight="1">
      <c r="B157" s="93"/>
      <c r="C157" s="93"/>
      <c r="D157" s="93"/>
    </row>
    <row r="158" ht="15.75" customHeight="1">
      <c r="B158" s="93"/>
      <c r="C158" s="93"/>
      <c r="D158" s="93"/>
    </row>
    <row r="159" ht="15.75" customHeight="1">
      <c r="B159" s="93"/>
      <c r="C159" s="93"/>
      <c r="D159" s="93"/>
    </row>
    <row r="160" ht="15.75" customHeight="1">
      <c r="B160" s="93"/>
      <c r="C160" s="93"/>
      <c r="D160" s="93"/>
    </row>
    <row r="161" ht="15.75" customHeight="1">
      <c r="B161" s="93"/>
      <c r="C161" s="93"/>
      <c r="D161" s="93"/>
    </row>
    <row r="162" ht="15.75" customHeight="1">
      <c r="B162" s="93"/>
      <c r="C162" s="93"/>
      <c r="D162" s="93"/>
    </row>
    <row r="163" ht="15.75" customHeight="1">
      <c r="B163" s="93"/>
      <c r="C163" s="93"/>
      <c r="D163" s="93"/>
    </row>
    <row r="164" ht="15.75" customHeight="1">
      <c r="B164" s="93"/>
      <c r="C164" s="93"/>
      <c r="D164" s="93"/>
    </row>
    <row r="165" ht="15.75" customHeight="1">
      <c r="B165" s="93"/>
      <c r="C165" s="93"/>
      <c r="D165" s="93"/>
    </row>
    <row r="166" ht="15.75" customHeight="1">
      <c r="B166" s="93"/>
      <c r="C166" s="93"/>
      <c r="D166" s="93"/>
    </row>
    <row r="167" ht="15.75" customHeight="1">
      <c r="B167" s="93"/>
      <c r="C167" s="93"/>
      <c r="D167" s="93"/>
    </row>
    <row r="168" ht="15.75" customHeight="1">
      <c r="B168" s="93"/>
      <c r="C168" s="93"/>
      <c r="D168" s="93"/>
    </row>
    <row r="169" ht="15.75" customHeight="1">
      <c r="B169" s="93"/>
      <c r="C169" s="93"/>
      <c r="D169" s="93"/>
    </row>
    <row r="170" ht="15.75" customHeight="1">
      <c r="B170" s="93"/>
      <c r="C170" s="93"/>
      <c r="D170" s="93"/>
    </row>
    <row r="171" ht="15.75" customHeight="1">
      <c r="B171" s="93"/>
      <c r="C171" s="93"/>
      <c r="D171" s="93"/>
    </row>
    <row r="172" ht="15.75" customHeight="1">
      <c r="B172" s="93"/>
      <c r="C172" s="93"/>
      <c r="D172" s="93"/>
    </row>
    <row r="173" ht="15.75" customHeight="1">
      <c r="B173" s="93"/>
      <c r="C173" s="93"/>
      <c r="D173" s="93"/>
    </row>
    <row r="174" ht="15.75" customHeight="1">
      <c r="B174" s="93"/>
      <c r="C174" s="93"/>
      <c r="D174" s="93"/>
    </row>
    <row r="175" ht="15.75" customHeight="1">
      <c r="B175" s="93"/>
      <c r="C175" s="93"/>
      <c r="D175" s="93"/>
    </row>
    <row r="176" ht="15.75" customHeight="1">
      <c r="B176" s="93"/>
      <c r="C176" s="93"/>
      <c r="D176" s="93"/>
    </row>
    <row r="177" ht="15.75" customHeight="1">
      <c r="B177" s="93"/>
      <c r="C177" s="93"/>
      <c r="D177" s="93"/>
    </row>
    <row r="178" ht="15.75" customHeight="1">
      <c r="B178" s="93"/>
      <c r="C178" s="93"/>
      <c r="D178" s="93"/>
    </row>
    <row r="179" ht="15.75" customHeight="1">
      <c r="B179" s="93"/>
      <c r="C179" s="93"/>
      <c r="D179" s="93"/>
    </row>
    <row r="180" ht="15.75" customHeight="1">
      <c r="B180" s="93"/>
      <c r="C180" s="93"/>
      <c r="D180" s="93"/>
    </row>
    <row r="181" ht="15.75" customHeight="1">
      <c r="B181" s="93"/>
      <c r="C181" s="93"/>
      <c r="D181" s="93"/>
    </row>
    <row r="182" ht="15.75" customHeight="1">
      <c r="B182" s="93"/>
      <c r="C182" s="93"/>
      <c r="D182" s="93"/>
    </row>
    <row r="183" ht="15.75" customHeight="1">
      <c r="B183" s="93"/>
      <c r="C183" s="93"/>
      <c r="D183" s="93"/>
    </row>
    <row r="184" ht="15.75" customHeight="1">
      <c r="B184" s="93"/>
      <c r="C184" s="93"/>
      <c r="D184" s="93"/>
    </row>
    <row r="185" ht="15.75" customHeight="1">
      <c r="B185" s="93"/>
      <c r="C185" s="93"/>
      <c r="D185" s="93"/>
    </row>
    <row r="186" ht="15.75" customHeight="1">
      <c r="B186" s="93"/>
      <c r="C186" s="93"/>
      <c r="D186" s="93"/>
    </row>
    <row r="187" ht="15.75" customHeight="1">
      <c r="B187" s="93"/>
      <c r="C187" s="93"/>
      <c r="D187" s="93"/>
    </row>
    <row r="188" ht="15.75" customHeight="1">
      <c r="B188" s="93"/>
      <c r="C188" s="93"/>
      <c r="D188" s="93"/>
    </row>
    <row r="189" ht="15.75" customHeight="1">
      <c r="B189" s="93"/>
      <c r="C189" s="93"/>
      <c r="D189" s="93"/>
    </row>
    <row r="190" ht="15.75" customHeight="1">
      <c r="B190" s="93"/>
      <c r="C190" s="93"/>
      <c r="D190" s="93"/>
    </row>
    <row r="191" ht="15.75" customHeight="1">
      <c r="B191" s="93"/>
      <c r="C191" s="93"/>
      <c r="D191" s="93"/>
    </row>
    <row r="192" ht="15.75" customHeight="1">
      <c r="B192" s="93"/>
      <c r="C192" s="93"/>
      <c r="D192" s="93"/>
    </row>
    <row r="193" ht="15.75" customHeight="1">
      <c r="B193" s="93"/>
      <c r="C193" s="93"/>
      <c r="D193" s="93"/>
    </row>
    <row r="194" ht="15.75" customHeight="1">
      <c r="B194" s="93"/>
      <c r="C194" s="93"/>
      <c r="D194" s="93"/>
    </row>
    <row r="195" ht="15.75" customHeight="1">
      <c r="B195" s="93"/>
      <c r="C195" s="93"/>
      <c r="D195" s="93"/>
    </row>
    <row r="196" ht="15.75" customHeight="1">
      <c r="B196" s="93"/>
      <c r="C196" s="93"/>
      <c r="D196" s="93"/>
    </row>
    <row r="197" ht="15.75" customHeight="1">
      <c r="B197" s="93"/>
      <c r="C197" s="93"/>
      <c r="D197" s="93"/>
    </row>
    <row r="198" ht="15.75" customHeight="1">
      <c r="B198" s="93"/>
      <c r="C198" s="93"/>
      <c r="D198" s="93"/>
    </row>
    <row r="199" ht="15.75" customHeight="1">
      <c r="B199" s="93"/>
      <c r="C199" s="93"/>
      <c r="D199" s="93"/>
    </row>
    <row r="200" ht="15.75" customHeight="1">
      <c r="B200" s="93"/>
      <c r="C200" s="93"/>
      <c r="D200" s="93"/>
    </row>
    <row r="201" ht="15.75" customHeight="1">
      <c r="B201" s="93"/>
      <c r="C201" s="93"/>
      <c r="D201" s="93"/>
    </row>
    <row r="202" ht="15.75" customHeight="1">
      <c r="B202" s="93"/>
      <c r="C202" s="93"/>
      <c r="D202" s="93"/>
    </row>
    <row r="203" ht="15.75" customHeight="1">
      <c r="B203" s="93"/>
      <c r="C203" s="93"/>
      <c r="D203" s="93"/>
    </row>
    <row r="204" ht="15.75" customHeight="1">
      <c r="B204" s="93"/>
      <c r="C204" s="93"/>
      <c r="D204" s="93"/>
    </row>
    <row r="205" ht="15.75" customHeight="1">
      <c r="B205" s="93"/>
      <c r="C205" s="93"/>
      <c r="D205" s="93"/>
    </row>
    <row r="206" ht="15.75" customHeight="1">
      <c r="B206" s="93"/>
      <c r="C206" s="93"/>
      <c r="D206" s="93"/>
    </row>
    <row r="207" ht="15.75" customHeight="1">
      <c r="B207" s="93"/>
      <c r="C207" s="93"/>
      <c r="D207" s="93"/>
    </row>
    <row r="208" ht="15.75" customHeight="1">
      <c r="B208" s="93"/>
      <c r="C208" s="93"/>
      <c r="D208" s="93"/>
    </row>
    <row r="209" ht="15.75" customHeight="1">
      <c r="B209" s="93"/>
      <c r="C209" s="93"/>
      <c r="D209" s="93"/>
    </row>
    <row r="210" ht="15.75" customHeight="1">
      <c r="B210" s="93"/>
      <c r="C210" s="93"/>
      <c r="D210" s="93"/>
    </row>
    <row r="211" ht="15.75" customHeight="1">
      <c r="B211" s="93"/>
      <c r="C211" s="93"/>
      <c r="D211" s="93"/>
    </row>
    <row r="212" ht="15.75" customHeight="1">
      <c r="B212" s="93"/>
      <c r="C212" s="93"/>
      <c r="D212" s="93"/>
    </row>
    <row r="213" ht="15.75" customHeight="1">
      <c r="B213" s="93"/>
      <c r="C213" s="93"/>
      <c r="D213" s="93"/>
    </row>
    <row r="214" ht="15.75" customHeight="1">
      <c r="B214" s="93"/>
      <c r="C214" s="93"/>
      <c r="D214" s="93"/>
    </row>
    <row r="215" ht="15.75" customHeight="1">
      <c r="B215" s="93"/>
      <c r="C215" s="93"/>
      <c r="D215" s="93"/>
    </row>
    <row r="216" ht="15.75" customHeight="1">
      <c r="B216" s="93"/>
      <c r="C216" s="93"/>
      <c r="D216" s="93"/>
    </row>
    <row r="217" ht="15.75" customHeight="1">
      <c r="B217" s="93"/>
      <c r="C217" s="93"/>
      <c r="D217" s="93"/>
    </row>
    <row r="218" ht="15.75" customHeight="1">
      <c r="B218" s="93"/>
      <c r="C218" s="93"/>
      <c r="D218" s="93"/>
    </row>
    <row r="219" ht="15.75" customHeight="1">
      <c r="B219" s="93"/>
      <c r="C219" s="93"/>
      <c r="D219" s="93"/>
    </row>
    <row r="220" ht="15.75" customHeight="1">
      <c r="B220" s="93"/>
      <c r="C220" s="93"/>
      <c r="D220" s="93"/>
    </row>
    <row r="221" ht="15.75" customHeight="1">
      <c r="B221" s="93"/>
      <c r="C221" s="93"/>
      <c r="D221" s="93"/>
    </row>
    <row r="222" ht="15.75" customHeight="1">
      <c r="B222" s="93"/>
      <c r="C222" s="93"/>
      <c r="D222" s="93"/>
    </row>
    <row r="223" ht="15.75" customHeight="1">
      <c r="B223" s="93"/>
      <c r="C223" s="93"/>
      <c r="D223" s="93"/>
    </row>
    <row r="224" ht="15.75" customHeight="1">
      <c r="B224" s="93"/>
      <c r="C224" s="93"/>
      <c r="D224" s="93"/>
    </row>
    <row r="225" ht="15.75" customHeight="1">
      <c r="B225" s="93"/>
      <c r="C225" s="93"/>
      <c r="D225" s="93"/>
    </row>
    <row r="226" ht="15.75" customHeight="1">
      <c r="B226" s="93"/>
      <c r="C226" s="93"/>
      <c r="D226" s="93"/>
    </row>
    <row r="227" ht="15.75" customHeight="1">
      <c r="B227" s="93"/>
      <c r="C227" s="93"/>
      <c r="D227" s="93"/>
    </row>
    <row r="228" ht="15.75" customHeight="1">
      <c r="B228" s="93"/>
      <c r="C228" s="93"/>
      <c r="D228" s="93"/>
    </row>
    <row r="229" ht="15.75" customHeight="1">
      <c r="B229" s="93"/>
      <c r="C229" s="93"/>
      <c r="D229" s="93"/>
    </row>
    <row r="230" ht="15.75" customHeight="1">
      <c r="B230" s="93"/>
      <c r="C230" s="93"/>
      <c r="D230" s="93"/>
    </row>
    <row r="231" ht="15.75" customHeight="1">
      <c r="B231" s="93"/>
      <c r="C231" s="93"/>
      <c r="D231" s="93"/>
    </row>
    <row r="232" ht="15.75" customHeight="1">
      <c r="B232" s="93"/>
      <c r="C232" s="93"/>
      <c r="D232" s="93"/>
    </row>
    <row r="233" ht="15.75" customHeight="1">
      <c r="B233" s="93"/>
      <c r="C233" s="93"/>
      <c r="D233" s="93"/>
    </row>
    <row r="234" ht="15.75" customHeight="1">
      <c r="B234" s="93"/>
      <c r="C234" s="93"/>
      <c r="D234" s="93"/>
    </row>
    <row r="235" ht="15.75" customHeight="1">
      <c r="B235" s="93"/>
      <c r="C235" s="93"/>
      <c r="D235" s="93"/>
    </row>
    <row r="236" ht="15.75" customHeight="1">
      <c r="B236" s="93"/>
      <c r="C236" s="93"/>
      <c r="D236" s="93"/>
    </row>
    <row r="237" ht="15.75" customHeight="1">
      <c r="B237" s="93"/>
      <c r="C237" s="93"/>
      <c r="D237" s="93"/>
    </row>
    <row r="238" ht="15.75" customHeight="1">
      <c r="B238" s="93"/>
      <c r="C238" s="93"/>
      <c r="D238" s="93"/>
    </row>
    <row r="239" ht="15.75" customHeight="1">
      <c r="B239" s="93"/>
      <c r="C239" s="93"/>
      <c r="D239" s="93"/>
    </row>
    <row r="240" ht="15.75" customHeight="1">
      <c r="B240" s="93"/>
      <c r="C240" s="93"/>
      <c r="D240" s="93"/>
    </row>
    <row r="241" ht="15.75" customHeight="1">
      <c r="B241" s="93"/>
      <c r="C241" s="93"/>
      <c r="D241" s="93"/>
    </row>
    <row r="242" ht="15.75" customHeight="1">
      <c r="B242" s="93"/>
      <c r="C242" s="93"/>
      <c r="D242" s="93"/>
    </row>
    <row r="243" ht="15.75" customHeight="1">
      <c r="B243" s="93"/>
      <c r="C243" s="93"/>
      <c r="D243" s="93"/>
    </row>
    <row r="244" ht="15.75" customHeight="1">
      <c r="B244" s="93"/>
      <c r="C244" s="93"/>
      <c r="D244" s="93"/>
    </row>
    <row r="245" ht="15.75" customHeight="1">
      <c r="B245" s="93"/>
      <c r="C245" s="93"/>
      <c r="D245" s="93"/>
    </row>
    <row r="246" ht="15.75" customHeight="1">
      <c r="B246" s="93"/>
      <c r="C246" s="93"/>
      <c r="D246" s="93"/>
    </row>
    <row r="247" ht="15.75" customHeight="1">
      <c r="B247" s="93"/>
      <c r="C247" s="93"/>
      <c r="D247" s="93"/>
    </row>
    <row r="248" ht="15.75" customHeight="1">
      <c r="B248" s="93"/>
      <c r="C248" s="93"/>
      <c r="D248" s="93"/>
    </row>
    <row r="249" ht="15.75" customHeight="1">
      <c r="B249" s="93"/>
      <c r="C249" s="93"/>
      <c r="D249" s="93"/>
    </row>
    <row r="250" ht="15.75" customHeight="1">
      <c r="B250" s="93"/>
      <c r="C250" s="93"/>
      <c r="D250" s="93"/>
    </row>
    <row r="251" ht="15.75" customHeight="1">
      <c r="B251" s="93"/>
      <c r="C251" s="93"/>
      <c r="D251" s="93"/>
    </row>
    <row r="252" ht="15.75" customHeight="1">
      <c r="B252" s="93"/>
      <c r="C252" s="93"/>
      <c r="D252" s="93"/>
    </row>
    <row r="253" ht="15.75" customHeight="1">
      <c r="B253" s="93"/>
      <c r="C253" s="93"/>
      <c r="D253" s="93"/>
    </row>
    <row r="254" ht="15.75" customHeight="1">
      <c r="B254" s="93"/>
      <c r="C254" s="93"/>
      <c r="D254" s="93"/>
    </row>
    <row r="255" ht="15.75" customHeight="1">
      <c r="B255" s="93"/>
      <c r="C255" s="93"/>
      <c r="D255" s="93"/>
    </row>
    <row r="256" ht="15.75" customHeight="1">
      <c r="B256" s="93"/>
      <c r="C256" s="93"/>
      <c r="D256" s="93"/>
    </row>
    <row r="257" ht="15.75" customHeight="1">
      <c r="B257" s="93"/>
      <c r="C257" s="93"/>
      <c r="D257" s="93"/>
    </row>
    <row r="258" ht="15.75" customHeight="1">
      <c r="B258" s="93"/>
      <c r="C258" s="93"/>
      <c r="D258" s="93"/>
    </row>
    <row r="259" ht="15.75" customHeight="1">
      <c r="B259" s="93"/>
      <c r="C259" s="93"/>
      <c r="D259" s="93"/>
    </row>
    <row r="260" ht="15.75" customHeight="1">
      <c r="B260" s="93"/>
      <c r="C260" s="93"/>
      <c r="D260" s="93"/>
    </row>
    <row r="261" ht="15.75" customHeight="1">
      <c r="B261" s="93"/>
      <c r="C261" s="93"/>
      <c r="D261" s="93"/>
    </row>
    <row r="262" ht="15.75" customHeight="1">
      <c r="B262" s="93"/>
      <c r="C262" s="93"/>
      <c r="D262" s="93"/>
    </row>
    <row r="263" ht="15.75" customHeight="1">
      <c r="B263" s="93"/>
      <c r="C263" s="93"/>
      <c r="D263" s="93"/>
    </row>
    <row r="264" ht="15.75" customHeight="1">
      <c r="B264" s="93"/>
      <c r="C264" s="93"/>
      <c r="D264" s="93"/>
    </row>
    <row r="265" ht="15.75" customHeight="1">
      <c r="B265" s="93"/>
      <c r="C265" s="93"/>
      <c r="D265" s="93"/>
    </row>
    <row r="266" ht="15.75" customHeight="1">
      <c r="B266" s="93"/>
      <c r="C266" s="93"/>
      <c r="D266" s="93"/>
    </row>
    <row r="267" ht="15.75" customHeight="1">
      <c r="B267" s="93"/>
      <c r="C267" s="93"/>
      <c r="D267" s="93"/>
    </row>
    <row r="268" ht="15.75" customHeight="1">
      <c r="B268" s="93"/>
      <c r="C268" s="93"/>
      <c r="D268" s="93"/>
    </row>
    <row r="269" ht="15.75" customHeight="1">
      <c r="B269" s="93"/>
      <c r="C269" s="93"/>
      <c r="D269" s="93"/>
    </row>
    <row r="270" ht="15.75" customHeight="1">
      <c r="B270" s="93"/>
      <c r="C270" s="93"/>
      <c r="D270" s="93"/>
    </row>
    <row r="271" ht="15.75" customHeight="1">
      <c r="B271" s="93"/>
      <c r="C271" s="93"/>
      <c r="D271" s="93"/>
    </row>
    <row r="272" ht="15.75" customHeight="1">
      <c r="B272" s="93"/>
      <c r="C272" s="93"/>
      <c r="D272" s="93"/>
    </row>
    <row r="273" ht="15.75" customHeight="1">
      <c r="B273" s="93"/>
      <c r="C273" s="93"/>
      <c r="D273" s="93"/>
    </row>
    <row r="274" ht="15.75" customHeight="1">
      <c r="B274" s="93"/>
      <c r="C274" s="93"/>
      <c r="D274" s="93"/>
    </row>
    <row r="275" ht="15.75" customHeight="1">
      <c r="B275" s="93"/>
      <c r="C275" s="93"/>
      <c r="D275" s="93"/>
    </row>
    <row r="276" ht="15.75" customHeight="1">
      <c r="B276" s="93"/>
      <c r="C276" s="93"/>
      <c r="D276" s="93"/>
    </row>
    <row r="277" ht="15.75" customHeight="1">
      <c r="B277" s="93"/>
      <c r="C277" s="93"/>
      <c r="D277" s="93"/>
    </row>
    <row r="278" ht="15.75" customHeight="1">
      <c r="B278" s="93"/>
      <c r="C278" s="93"/>
      <c r="D278" s="93"/>
    </row>
    <row r="279" ht="15.75" customHeight="1">
      <c r="B279" s="93"/>
      <c r="C279" s="93"/>
      <c r="D279" s="93"/>
    </row>
    <row r="280" ht="15.75" customHeight="1">
      <c r="B280" s="93"/>
      <c r="C280" s="93"/>
      <c r="D280" s="93"/>
    </row>
    <row r="281" ht="15.75" customHeight="1">
      <c r="B281" s="93"/>
      <c r="C281" s="93"/>
      <c r="D281" s="93"/>
    </row>
    <row r="282" ht="15.75" customHeight="1">
      <c r="B282" s="93"/>
      <c r="C282" s="93"/>
      <c r="D282" s="93"/>
    </row>
    <row r="283" ht="15.75" customHeight="1">
      <c r="B283" s="93"/>
      <c r="C283" s="93"/>
      <c r="D283" s="93"/>
    </row>
    <row r="284" ht="15.75" customHeight="1">
      <c r="B284" s="93"/>
      <c r="C284" s="93"/>
      <c r="D284" s="93"/>
    </row>
    <row r="285" ht="15.75" customHeight="1">
      <c r="B285" s="93"/>
      <c r="C285" s="93"/>
      <c r="D285" s="93"/>
    </row>
    <row r="286" ht="15.75" customHeight="1">
      <c r="B286" s="93"/>
      <c r="C286" s="93"/>
      <c r="D286" s="93"/>
    </row>
    <row r="287" ht="15.75" customHeight="1">
      <c r="B287" s="93"/>
      <c r="C287" s="93"/>
      <c r="D287" s="93"/>
    </row>
    <row r="288" ht="15.75" customHeight="1">
      <c r="B288" s="93"/>
      <c r="C288" s="93"/>
      <c r="D288" s="93"/>
    </row>
    <row r="289" ht="15.75" customHeight="1">
      <c r="B289" s="93"/>
      <c r="C289" s="93"/>
      <c r="D289" s="93"/>
    </row>
    <row r="290" ht="15.75" customHeight="1">
      <c r="B290" s="93"/>
      <c r="C290" s="93"/>
      <c r="D290" s="93"/>
    </row>
    <row r="291" ht="15.75" customHeight="1">
      <c r="B291" s="93"/>
      <c r="C291" s="93"/>
      <c r="D291" s="93"/>
    </row>
    <row r="292" ht="15.75" customHeight="1">
      <c r="B292" s="93"/>
      <c r="C292" s="93"/>
      <c r="D292" s="93"/>
    </row>
    <row r="293" ht="15.75" customHeight="1">
      <c r="B293" s="93"/>
      <c r="C293" s="93"/>
      <c r="D293" s="93"/>
    </row>
    <row r="294" ht="15.75" customHeight="1">
      <c r="B294" s="93"/>
      <c r="C294" s="93"/>
      <c r="D294" s="93"/>
    </row>
    <row r="295" ht="15.75" customHeight="1">
      <c r="B295" s="93"/>
      <c r="C295" s="93"/>
      <c r="D295" s="93"/>
    </row>
    <row r="296" ht="15.75" customHeight="1">
      <c r="B296" s="93"/>
      <c r="C296" s="93"/>
      <c r="D296" s="93"/>
    </row>
    <row r="297" ht="15.75" customHeight="1">
      <c r="B297" s="93"/>
      <c r="C297" s="93"/>
      <c r="D297" s="93"/>
    </row>
    <row r="298" ht="15.75" customHeight="1">
      <c r="B298" s="93"/>
      <c r="C298" s="93"/>
      <c r="D298" s="93"/>
    </row>
    <row r="299" ht="15.75" customHeight="1">
      <c r="B299" s="93"/>
      <c r="C299" s="93"/>
      <c r="D299" s="93"/>
    </row>
    <row r="300" ht="15.75" customHeight="1">
      <c r="B300" s="93"/>
      <c r="C300" s="93"/>
      <c r="D300" s="93"/>
    </row>
    <row r="301" ht="15.75" customHeight="1">
      <c r="B301" s="93"/>
      <c r="C301" s="93"/>
      <c r="D301" s="93"/>
    </row>
    <row r="302" ht="15.75" customHeight="1">
      <c r="B302" s="93"/>
      <c r="C302" s="93"/>
      <c r="D302" s="93"/>
    </row>
    <row r="303" ht="15.75" customHeight="1">
      <c r="B303" s="93"/>
      <c r="C303" s="93"/>
      <c r="D303" s="93"/>
    </row>
    <row r="304" ht="15.75" customHeight="1">
      <c r="B304" s="93"/>
      <c r="C304" s="93"/>
      <c r="D304" s="93"/>
    </row>
    <row r="305" ht="15.75" customHeight="1">
      <c r="B305" s="93"/>
      <c r="C305" s="93"/>
      <c r="D305" s="93"/>
    </row>
    <row r="306" ht="15.75" customHeight="1">
      <c r="B306" s="93"/>
      <c r="C306" s="93"/>
      <c r="D306" s="93"/>
    </row>
    <row r="307" ht="15.75" customHeight="1">
      <c r="B307" s="93"/>
      <c r="C307" s="93"/>
      <c r="D307" s="93"/>
    </row>
    <row r="308" ht="15.75" customHeight="1">
      <c r="B308" s="93"/>
      <c r="C308" s="93"/>
      <c r="D308" s="93"/>
    </row>
    <row r="309" ht="15.75" customHeight="1">
      <c r="B309" s="93"/>
      <c r="C309" s="93"/>
      <c r="D309" s="93"/>
    </row>
    <row r="310" ht="15.75" customHeight="1">
      <c r="B310" s="93"/>
      <c r="C310" s="93"/>
      <c r="D310" s="93"/>
    </row>
    <row r="311" ht="15.75" customHeight="1">
      <c r="B311" s="93"/>
      <c r="C311" s="93"/>
      <c r="D311" s="93"/>
    </row>
    <row r="312" ht="15.75" customHeight="1">
      <c r="B312" s="93"/>
      <c r="C312" s="93"/>
      <c r="D312" s="93"/>
    </row>
    <row r="313" ht="15.75" customHeight="1">
      <c r="B313" s="93"/>
      <c r="C313" s="93"/>
      <c r="D313" s="93"/>
    </row>
    <row r="314" ht="15.75" customHeight="1">
      <c r="B314" s="93"/>
      <c r="C314" s="93"/>
      <c r="D314" s="93"/>
    </row>
    <row r="315" ht="15.75" customHeight="1">
      <c r="B315" s="93"/>
      <c r="C315" s="93"/>
      <c r="D315" s="93"/>
    </row>
    <row r="316" ht="15.75" customHeight="1">
      <c r="B316" s="93"/>
      <c r="C316" s="93"/>
      <c r="D316" s="93"/>
    </row>
    <row r="317" ht="15.75" customHeight="1">
      <c r="B317" s="93"/>
      <c r="C317" s="93"/>
      <c r="D317" s="93"/>
    </row>
    <row r="318" ht="15.75" customHeight="1">
      <c r="B318" s="93"/>
      <c r="C318" s="93"/>
      <c r="D318" s="93"/>
    </row>
    <row r="319" ht="15.75" customHeight="1">
      <c r="B319" s="93"/>
      <c r="C319" s="93"/>
      <c r="D319" s="93"/>
    </row>
    <row r="320" ht="15.75" customHeight="1">
      <c r="B320" s="93"/>
      <c r="C320" s="93"/>
      <c r="D320" s="93"/>
    </row>
    <row r="321" ht="15.75" customHeight="1">
      <c r="B321" s="93"/>
      <c r="C321" s="93"/>
      <c r="D321" s="93"/>
    </row>
    <row r="322" ht="15.75" customHeight="1">
      <c r="B322" s="93"/>
      <c r="C322" s="93"/>
      <c r="D322" s="93"/>
    </row>
    <row r="323" ht="15.75" customHeight="1">
      <c r="B323" s="93"/>
      <c r="C323" s="93"/>
      <c r="D323" s="93"/>
    </row>
    <row r="324" ht="15.75" customHeight="1">
      <c r="B324" s="93"/>
      <c r="C324" s="93"/>
      <c r="D324" s="93"/>
    </row>
    <row r="325" ht="15.75" customHeight="1">
      <c r="B325" s="93"/>
      <c r="C325" s="93"/>
      <c r="D325" s="93"/>
    </row>
    <row r="326" ht="15.75" customHeight="1">
      <c r="B326" s="93"/>
      <c r="C326" s="93"/>
      <c r="D326" s="93"/>
    </row>
    <row r="327" ht="15.75" customHeight="1">
      <c r="B327" s="93"/>
      <c r="C327" s="93"/>
      <c r="D327" s="93"/>
    </row>
    <row r="328" ht="15.75" customHeight="1">
      <c r="B328" s="93"/>
      <c r="C328" s="93"/>
      <c r="D328" s="93"/>
    </row>
    <row r="329" ht="15.75" customHeight="1">
      <c r="B329" s="93"/>
      <c r="C329" s="93"/>
      <c r="D329" s="93"/>
    </row>
    <row r="330" ht="15.75" customHeight="1">
      <c r="B330" s="93"/>
      <c r="C330" s="93"/>
      <c r="D330" s="93"/>
    </row>
    <row r="331" ht="15.75" customHeight="1">
      <c r="B331" s="93"/>
      <c r="C331" s="93"/>
      <c r="D331" s="93"/>
    </row>
    <row r="332" ht="15.75" customHeight="1">
      <c r="B332" s="93"/>
      <c r="C332" s="93"/>
      <c r="D332" s="93"/>
    </row>
    <row r="333" ht="15.75" customHeight="1">
      <c r="B333" s="93"/>
      <c r="C333" s="93"/>
      <c r="D333" s="93"/>
    </row>
    <row r="334" ht="15.75" customHeight="1">
      <c r="B334" s="93"/>
      <c r="C334" s="93"/>
      <c r="D334" s="93"/>
    </row>
    <row r="335" ht="15.75" customHeight="1">
      <c r="B335" s="93"/>
      <c r="C335" s="93"/>
      <c r="D335" s="93"/>
    </row>
    <row r="336" ht="15.75" customHeight="1">
      <c r="B336" s="93"/>
      <c r="C336" s="93"/>
      <c r="D336" s="93"/>
    </row>
    <row r="337" ht="15.75" customHeight="1">
      <c r="B337" s="93"/>
      <c r="C337" s="93"/>
      <c r="D337" s="93"/>
    </row>
    <row r="338" ht="15.75" customHeight="1">
      <c r="B338" s="93"/>
      <c r="C338" s="93"/>
      <c r="D338" s="93"/>
    </row>
    <row r="339" ht="15.75" customHeight="1">
      <c r="B339" s="93"/>
      <c r="C339" s="93"/>
      <c r="D339" s="93"/>
    </row>
    <row r="340" ht="15.75" customHeight="1">
      <c r="B340" s="93"/>
      <c r="C340" s="93"/>
      <c r="D340" s="93"/>
    </row>
    <row r="341" ht="15.75" customHeight="1">
      <c r="B341" s="93"/>
      <c r="C341" s="93"/>
      <c r="D341" s="93"/>
    </row>
    <row r="342" ht="15.75" customHeight="1">
      <c r="B342" s="93"/>
      <c r="C342" s="93"/>
      <c r="D342" s="93"/>
    </row>
    <row r="343" ht="15.75" customHeight="1">
      <c r="B343" s="93"/>
      <c r="C343" s="93"/>
      <c r="D343" s="93"/>
    </row>
    <row r="344" ht="15.75" customHeight="1">
      <c r="B344" s="93"/>
      <c r="C344" s="93"/>
      <c r="D344" s="93"/>
    </row>
    <row r="345" ht="15.75" customHeight="1">
      <c r="B345" s="93"/>
      <c r="C345" s="93"/>
      <c r="D345" s="93"/>
    </row>
    <row r="346" ht="15.75" customHeight="1">
      <c r="B346" s="93"/>
      <c r="C346" s="93"/>
      <c r="D346" s="93"/>
    </row>
    <row r="347" ht="15.75" customHeight="1">
      <c r="B347" s="93"/>
      <c r="C347" s="93"/>
      <c r="D347" s="93"/>
    </row>
    <row r="348" ht="15.75" customHeight="1">
      <c r="B348" s="93"/>
      <c r="C348" s="93"/>
      <c r="D348" s="93"/>
    </row>
    <row r="349" ht="15.75" customHeight="1">
      <c r="B349" s="93"/>
      <c r="C349" s="93"/>
      <c r="D349" s="93"/>
    </row>
    <row r="350" ht="15.75" customHeight="1">
      <c r="B350" s="93"/>
      <c r="C350" s="93"/>
      <c r="D350" s="93"/>
    </row>
    <row r="351" ht="15.75" customHeight="1">
      <c r="B351" s="93"/>
      <c r="C351" s="93"/>
      <c r="D351" s="93"/>
    </row>
    <row r="352" ht="15.75" customHeight="1">
      <c r="B352" s="93"/>
      <c r="C352" s="93"/>
      <c r="D352" s="93"/>
    </row>
    <row r="353" ht="15.75" customHeight="1">
      <c r="B353" s="93"/>
      <c r="C353" s="93"/>
      <c r="D353" s="93"/>
    </row>
    <row r="354" ht="15.75" customHeight="1">
      <c r="B354" s="93"/>
      <c r="C354" s="93"/>
      <c r="D354" s="93"/>
    </row>
    <row r="355" ht="15.75" customHeight="1">
      <c r="B355" s="93"/>
      <c r="C355" s="93"/>
      <c r="D355" s="93"/>
    </row>
    <row r="356" ht="15.75" customHeight="1">
      <c r="B356" s="93"/>
      <c r="C356" s="93"/>
      <c r="D356" s="93"/>
    </row>
    <row r="357" ht="15.75" customHeight="1">
      <c r="B357" s="93"/>
      <c r="C357" s="93"/>
      <c r="D357" s="93"/>
    </row>
    <row r="358" ht="15.75" customHeight="1">
      <c r="B358" s="93"/>
      <c r="C358" s="93"/>
      <c r="D358" s="93"/>
    </row>
    <row r="359" ht="15.75" customHeight="1">
      <c r="B359" s="93"/>
      <c r="C359" s="93"/>
      <c r="D359" s="93"/>
    </row>
    <row r="360" ht="15.75" customHeight="1">
      <c r="B360" s="93"/>
      <c r="C360" s="93"/>
      <c r="D360" s="93"/>
    </row>
    <row r="361" ht="15.75" customHeight="1">
      <c r="B361" s="93"/>
      <c r="C361" s="93"/>
      <c r="D361" s="93"/>
    </row>
    <row r="362" ht="15.75" customHeight="1">
      <c r="B362" s="93"/>
      <c r="C362" s="93"/>
      <c r="D362" s="93"/>
    </row>
    <row r="363" ht="15.75" customHeight="1">
      <c r="B363" s="93"/>
      <c r="C363" s="93"/>
      <c r="D363" s="93"/>
    </row>
    <row r="364" ht="15.75" customHeight="1">
      <c r="B364" s="93"/>
      <c r="C364" s="93"/>
      <c r="D364" s="93"/>
    </row>
    <row r="365" ht="15.75" customHeight="1">
      <c r="B365" s="93"/>
      <c r="C365" s="93"/>
      <c r="D365" s="93"/>
    </row>
    <row r="366" ht="15.75" customHeight="1">
      <c r="B366" s="93"/>
      <c r="C366" s="93"/>
      <c r="D366" s="93"/>
    </row>
    <row r="367" ht="15.75" customHeight="1">
      <c r="B367" s="93"/>
      <c r="C367" s="93"/>
      <c r="D367" s="93"/>
    </row>
    <row r="368" ht="15.75" customHeight="1">
      <c r="B368" s="93"/>
      <c r="C368" s="93"/>
      <c r="D368" s="93"/>
    </row>
    <row r="369" ht="15.75" customHeight="1">
      <c r="B369" s="93"/>
      <c r="C369" s="93"/>
      <c r="D369" s="93"/>
    </row>
    <row r="370" ht="15.75" customHeight="1">
      <c r="B370" s="93"/>
      <c r="C370" s="93"/>
      <c r="D370" s="93"/>
    </row>
    <row r="371" ht="15.75" customHeight="1">
      <c r="B371" s="93"/>
      <c r="C371" s="93"/>
      <c r="D371" s="93"/>
    </row>
    <row r="372" ht="15.75" customHeight="1">
      <c r="B372" s="93"/>
      <c r="C372" s="93"/>
      <c r="D372" s="93"/>
    </row>
    <row r="373" ht="15.75" customHeight="1">
      <c r="B373" s="93"/>
      <c r="C373" s="93"/>
      <c r="D373" s="93"/>
    </row>
    <row r="374" ht="15.75" customHeight="1">
      <c r="B374" s="93"/>
      <c r="C374" s="93"/>
      <c r="D374" s="93"/>
    </row>
    <row r="375" ht="15.75" customHeight="1">
      <c r="B375" s="93"/>
      <c r="C375" s="93"/>
      <c r="D375" s="93"/>
    </row>
    <row r="376" ht="15.75" customHeight="1">
      <c r="B376" s="93"/>
      <c r="C376" s="93"/>
      <c r="D376" s="93"/>
    </row>
    <row r="377" ht="15.75" customHeight="1">
      <c r="B377" s="93"/>
      <c r="C377" s="93"/>
      <c r="D377" s="93"/>
    </row>
    <row r="378" ht="15.75" customHeight="1">
      <c r="B378" s="93"/>
      <c r="C378" s="93"/>
      <c r="D378" s="93"/>
    </row>
    <row r="379" ht="15.75" customHeight="1">
      <c r="B379" s="93"/>
      <c r="C379" s="93"/>
      <c r="D379" s="93"/>
    </row>
    <row r="380" ht="15.75" customHeight="1">
      <c r="B380" s="93"/>
      <c r="C380" s="93"/>
      <c r="D380" s="93"/>
    </row>
    <row r="381" ht="15.75" customHeight="1">
      <c r="B381" s="93"/>
      <c r="C381" s="93"/>
      <c r="D381" s="93"/>
    </row>
    <row r="382" ht="15.75" customHeight="1">
      <c r="B382" s="93"/>
      <c r="C382" s="93"/>
      <c r="D382" s="93"/>
    </row>
    <row r="383" ht="15.75" customHeight="1">
      <c r="B383" s="93"/>
      <c r="C383" s="93"/>
      <c r="D383" s="93"/>
    </row>
    <row r="384" ht="15.75" customHeight="1">
      <c r="B384" s="93"/>
      <c r="C384" s="93"/>
      <c r="D384" s="93"/>
    </row>
    <row r="385" ht="15.75" customHeight="1">
      <c r="B385" s="93"/>
      <c r="C385" s="93"/>
      <c r="D385" s="93"/>
    </row>
    <row r="386" ht="15.75" customHeight="1">
      <c r="B386" s="93"/>
      <c r="C386" s="93"/>
      <c r="D386" s="93"/>
    </row>
    <row r="387" ht="15.75" customHeight="1">
      <c r="B387" s="93"/>
      <c r="C387" s="93"/>
      <c r="D387" s="93"/>
    </row>
    <row r="388" ht="15.75" customHeight="1">
      <c r="B388" s="93"/>
      <c r="C388" s="93"/>
      <c r="D388" s="93"/>
    </row>
    <row r="389" ht="15.75" customHeight="1">
      <c r="B389" s="93"/>
      <c r="C389" s="93"/>
      <c r="D389" s="93"/>
    </row>
    <row r="390" ht="15.75" customHeight="1">
      <c r="B390" s="93"/>
      <c r="C390" s="93"/>
      <c r="D390" s="93"/>
    </row>
    <row r="391" ht="15.75" customHeight="1">
      <c r="B391" s="93"/>
      <c r="C391" s="93"/>
      <c r="D391" s="93"/>
    </row>
    <row r="392" ht="15.75" customHeight="1">
      <c r="B392" s="93"/>
      <c r="C392" s="93"/>
      <c r="D392" s="93"/>
    </row>
    <row r="393" ht="15.75" customHeight="1">
      <c r="B393" s="93"/>
      <c r="C393" s="93"/>
      <c r="D393" s="93"/>
    </row>
    <row r="394" ht="15.75" customHeight="1">
      <c r="B394" s="93"/>
      <c r="C394" s="93"/>
      <c r="D394" s="93"/>
    </row>
    <row r="395" ht="15.75" customHeight="1">
      <c r="B395" s="93"/>
      <c r="C395" s="93"/>
      <c r="D395" s="93"/>
    </row>
    <row r="396" ht="15.75" customHeight="1">
      <c r="B396" s="93"/>
      <c r="C396" s="93"/>
      <c r="D396" s="93"/>
    </row>
    <row r="397" ht="15.75" customHeight="1">
      <c r="B397" s="93"/>
      <c r="C397" s="93"/>
      <c r="D397" s="93"/>
    </row>
    <row r="398" ht="15.75" customHeight="1">
      <c r="B398" s="93"/>
      <c r="C398" s="93"/>
      <c r="D398" s="93"/>
    </row>
    <row r="399" ht="15.75" customHeight="1">
      <c r="B399" s="93"/>
      <c r="C399" s="93"/>
      <c r="D399" s="93"/>
    </row>
    <row r="400" ht="15.75" customHeight="1">
      <c r="B400" s="93"/>
      <c r="C400" s="93"/>
      <c r="D400" s="93"/>
    </row>
    <row r="401" ht="15.75" customHeight="1">
      <c r="B401" s="93"/>
      <c r="C401" s="93"/>
      <c r="D401" s="93"/>
    </row>
    <row r="402" ht="15.75" customHeight="1">
      <c r="B402" s="93"/>
      <c r="C402" s="93"/>
      <c r="D402" s="93"/>
    </row>
    <row r="403" ht="15.75" customHeight="1">
      <c r="B403" s="93"/>
      <c r="C403" s="93"/>
      <c r="D403" s="93"/>
    </row>
    <row r="404" ht="15.75" customHeight="1">
      <c r="B404" s="93"/>
      <c r="C404" s="93"/>
      <c r="D404" s="93"/>
    </row>
    <row r="405" ht="15.75" customHeight="1">
      <c r="B405" s="93"/>
      <c r="C405" s="93"/>
      <c r="D405" s="93"/>
    </row>
    <row r="406" ht="15.75" customHeight="1">
      <c r="B406" s="93"/>
      <c r="C406" s="93"/>
      <c r="D406" s="93"/>
    </row>
    <row r="407" ht="15.75" customHeight="1">
      <c r="B407" s="93"/>
      <c r="C407" s="93"/>
      <c r="D407" s="93"/>
    </row>
    <row r="408" ht="15.75" customHeight="1">
      <c r="B408" s="93"/>
      <c r="C408" s="93"/>
      <c r="D408" s="93"/>
    </row>
    <row r="409" ht="15.75" customHeight="1">
      <c r="B409" s="93"/>
      <c r="C409" s="93"/>
      <c r="D409" s="93"/>
    </row>
    <row r="410" ht="15.75" customHeight="1">
      <c r="B410" s="93"/>
      <c r="C410" s="93"/>
      <c r="D410" s="93"/>
    </row>
    <row r="411" ht="15.75" customHeight="1">
      <c r="B411" s="93"/>
      <c r="C411" s="93"/>
      <c r="D411" s="93"/>
    </row>
    <row r="412" ht="15.75" customHeight="1">
      <c r="B412" s="93"/>
      <c r="C412" s="93"/>
      <c r="D412" s="93"/>
    </row>
    <row r="413" ht="15.75" customHeight="1">
      <c r="B413" s="93"/>
      <c r="C413" s="93"/>
      <c r="D413" s="93"/>
    </row>
    <row r="414" ht="15.75" customHeight="1">
      <c r="B414" s="93"/>
      <c r="C414" s="93"/>
      <c r="D414" s="93"/>
    </row>
    <row r="415" ht="15.75" customHeight="1">
      <c r="B415" s="93"/>
      <c r="C415" s="93"/>
      <c r="D415" s="93"/>
    </row>
    <row r="416" ht="15.75" customHeight="1">
      <c r="B416" s="93"/>
      <c r="C416" s="93"/>
      <c r="D416" s="93"/>
    </row>
    <row r="417" ht="15.75" customHeight="1">
      <c r="B417" s="93"/>
      <c r="C417" s="93"/>
      <c r="D417" s="93"/>
    </row>
    <row r="418" ht="15.75" customHeight="1">
      <c r="B418" s="93"/>
      <c r="C418" s="93"/>
      <c r="D418" s="93"/>
    </row>
    <row r="419" ht="15.75" customHeight="1">
      <c r="B419" s="93"/>
      <c r="C419" s="93"/>
      <c r="D419" s="93"/>
    </row>
    <row r="420" ht="15.75" customHeight="1">
      <c r="B420" s="93"/>
      <c r="C420" s="93"/>
      <c r="D420" s="93"/>
    </row>
    <row r="421" ht="15.75" customHeight="1">
      <c r="B421" s="93"/>
      <c r="C421" s="93"/>
      <c r="D421" s="93"/>
    </row>
    <row r="422" ht="15.75" customHeight="1">
      <c r="B422" s="93"/>
      <c r="C422" s="93"/>
      <c r="D422" s="93"/>
    </row>
    <row r="423" ht="15.75" customHeight="1">
      <c r="B423" s="93"/>
      <c r="C423" s="93"/>
      <c r="D423" s="93"/>
    </row>
    <row r="424" ht="15.75" customHeight="1">
      <c r="B424" s="93"/>
      <c r="C424" s="93"/>
      <c r="D424" s="93"/>
    </row>
    <row r="425" ht="15.75" customHeight="1">
      <c r="B425" s="93"/>
      <c r="C425" s="93"/>
      <c r="D425" s="93"/>
    </row>
    <row r="426" ht="15.75" customHeight="1">
      <c r="B426" s="93"/>
      <c r="C426" s="93"/>
      <c r="D426" s="93"/>
    </row>
    <row r="427" ht="15.75" customHeight="1">
      <c r="B427" s="93"/>
      <c r="C427" s="93"/>
      <c r="D427" s="93"/>
    </row>
    <row r="428" ht="15.75" customHeight="1">
      <c r="B428" s="93"/>
      <c r="C428" s="93"/>
      <c r="D428" s="93"/>
    </row>
    <row r="429" ht="15.75" customHeight="1">
      <c r="B429" s="93"/>
      <c r="C429" s="93"/>
      <c r="D429" s="93"/>
    </row>
    <row r="430" ht="15.75" customHeight="1">
      <c r="B430" s="93"/>
      <c r="C430" s="93"/>
      <c r="D430" s="93"/>
    </row>
    <row r="431" ht="15.75" customHeight="1">
      <c r="B431" s="93"/>
      <c r="C431" s="93"/>
      <c r="D431" s="93"/>
    </row>
    <row r="432" ht="15.75" customHeight="1">
      <c r="B432" s="93"/>
      <c r="C432" s="93"/>
      <c r="D432" s="93"/>
    </row>
    <row r="433" ht="15.75" customHeight="1">
      <c r="B433" s="93"/>
      <c r="C433" s="93"/>
      <c r="D433" s="93"/>
    </row>
    <row r="434" ht="15.75" customHeight="1">
      <c r="B434" s="93"/>
      <c r="C434" s="93"/>
      <c r="D434" s="93"/>
    </row>
    <row r="435" ht="15.75" customHeight="1">
      <c r="B435" s="93"/>
      <c r="C435" s="93"/>
      <c r="D435" s="93"/>
    </row>
    <row r="436" ht="15.75" customHeight="1">
      <c r="B436" s="93"/>
      <c r="C436" s="93"/>
      <c r="D436" s="93"/>
    </row>
    <row r="437" ht="15.75" customHeight="1">
      <c r="B437" s="93"/>
      <c r="C437" s="93"/>
      <c r="D437" s="93"/>
    </row>
    <row r="438" ht="15.75" customHeight="1">
      <c r="B438" s="93"/>
      <c r="C438" s="93"/>
      <c r="D438" s="93"/>
    </row>
    <row r="439" ht="15.75" customHeight="1">
      <c r="B439" s="93"/>
      <c r="C439" s="93"/>
      <c r="D439" s="93"/>
    </row>
    <row r="440" ht="15.75" customHeight="1">
      <c r="B440" s="93"/>
      <c r="C440" s="93"/>
      <c r="D440" s="93"/>
    </row>
    <row r="441" ht="15.75" customHeight="1">
      <c r="B441" s="93"/>
      <c r="C441" s="93"/>
      <c r="D441" s="93"/>
    </row>
    <row r="442" ht="15.75" customHeight="1">
      <c r="B442" s="93"/>
      <c r="C442" s="93"/>
      <c r="D442" s="93"/>
    </row>
    <row r="443" ht="15.75" customHeight="1">
      <c r="B443" s="93"/>
      <c r="C443" s="93"/>
      <c r="D443" s="93"/>
    </row>
    <row r="444" ht="15.75" customHeight="1">
      <c r="B444" s="93"/>
      <c r="C444" s="93"/>
      <c r="D444" s="93"/>
    </row>
    <row r="445" ht="15.75" customHeight="1">
      <c r="B445" s="93"/>
      <c r="C445" s="93"/>
      <c r="D445" s="93"/>
    </row>
    <row r="446" ht="15.75" customHeight="1">
      <c r="B446" s="93"/>
      <c r="C446" s="93"/>
      <c r="D446" s="93"/>
    </row>
    <row r="447" ht="15.75" customHeight="1">
      <c r="B447" s="93"/>
      <c r="C447" s="93"/>
      <c r="D447" s="93"/>
    </row>
    <row r="448" ht="15.75" customHeight="1">
      <c r="B448" s="93"/>
      <c r="C448" s="93"/>
      <c r="D448" s="93"/>
    </row>
    <row r="449" ht="15.75" customHeight="1">
      <c r="B449" s="93"/>
      <c r="C449" s="93"/>
      <c r="D449" s="93"/>
    </row>
    <row r="450" ht="15.75" customHeight="1">
      <c r="B450" s="93"/>
      <c r="C450" s="93"/>
      <c r="D450" s="93"/>
    </row>
    <row r="451" ht="15.75" customHeight="1">
      <c r="B451" s="93"/>
      <c r="C451" s="93"/>
      <c r="D451" s="93"/>
    </row>
    <row r="452" ht="15.75" customHeight="1">
      <c r="B452" s="93"/>
      <c r="C452" s="93"/>
      <c r="D452" s="93"/>
    </row>
    <row r="453" ht="15.75" customHeight="1">
      <c r="B453" s="93"/>
      <c r="C453" s="93"/>
      <c r="D453" s="93"/>
    </row>
    <row r="454" ht="15.75" customHeight="1">
      <c r="B454" s="93"/>
      <c r="C454" s="93"/>
      <c r="D454" s="93"/>
    </row>
    <row r="455" ht="15.75" customHeight="1">
      <c r="B455" s="93"/>
      <c r="C455" s="93"/>
      <c r="D455" s="93"/>
    </row>
    <row r="456" ht="15.75" customHeight="1">
      <c r="B456" s="93"/>
      <c r="C456" s="93"/>
      <c r="D456" s="93"/>
    </row>
    <row r="457" ht="15.75" customHeight="1">
      <c r="B457" s="93"/>
      <c r="C457" s="93"/>
      <c r="D457" s="93"/>
    </row>
    <row r="458" ht="15.75" customHeight="1">
      <c r="B458" s="93"/>
      <c r="C458" s="93"/>
      <c r="D458" s="93"/>
    </row>
    <row r="459" ht="15.75" customHeight="1">
      <c r="B459" s="93"/>
      <c r="C459" s="93"/>
      <c r="D459" s="93"/>
    </row>
    <row r="460" ht="15.75" customHeight="1">
      <c r="B460" s="93"/>
      <c r="C460" s="93"/>
      <c r="D460" s="93"/>
    </row>
    <row r="461" ht="15.75" customHeight="1">
      <c r="B461" s="93"/>
      <c r="C461" s="93"/>
      <c r="D461" s="93"/>
    </row>
    <row r="462" ht="15.75" customHeight="1">
      <c r="B462" s="93"/>
      <c r="C462" s="93"/>
      <c r="D462" s="93"/>
    </row>
    <row r="463" ht="15.75" customHeight="1">
      <c r="B463" s="93"/>
      <c r="C463" s="93"/>
      <c r="D463" s="93"/>
    </row>
    <row r="464" ht="15.75" customHeight="1">
      <c r="B464" s="93"/>
      <c r="C464" s="93"/>
      <c r="D464" s="93"/>
    </row>
    <row r="465" ht="15.75" customHeight="1">
      <c r="B465" s="93"/>
      <c r="C465" s="93"/>
      <c r="D465" s="93"/>
    </row>
    <row r="466" ht="15.75" customHeight="1">
      <c r="B466" s="93"/>
      <c r="C466" s="93"/>
      <c r="D466" s="93"/>
    </row>
    <row r="467" ht="15.75" customHeight="1">
      <c r="B467" s="93"/>
      <c r="C467" s="93"/>
      <c r="D467" s="93"/>
    </row>
    <row r="468" ht="15.75" customHeight="1">
      <c r="B468" s="93"/>
      <c r="C468" s="93"/>
      <c r="D468" s="93"/>
    </row>
    <row r="469" ht="15.75" customHeight="1">
      <c r="B469" s="93"/>
      <c r="C469" s="93"/>
      <c r="D469" s="93"/>
    </row>
    <row r="470" ht="15.75" customHeight="1">
      <c r="B470" s="93"/>
      <c r="C470" s="93"/>
      <c r="D470" s="93"/>
    </row>
    <row r="471" ht="15.75" customHeight="1">
      <c r="B471" s="93"/>
      <c r="C471" s="93"/>
      <c r="D471" s="93"/>
    </row>
    <row r="472" ht="15.75" customHeight="1">
      <c r="B472" s="93"/>
      <c r="C472" s="93"/>
      <c r="D472" s="93"/>
    </row>
    <row r="473" ht="15.75" customHeight="1">
      <c r="B473" s="93"/>
      <c r="C473" s="93"/>
      <c r="D473" s="93"/>
    </row>
    <row r="474" ht="15.75" customHeight="1">
      <c r="B474" s="93"/>
      <c r="C474" s="93"/>
      <c r="D474" s="93"/>
    </row>
    <row r="475" ht="15.75" customHeight="1">
      <c r="B475" s="93"/>
      <c r="C475" s="93"/>
      <c r="D475" s="93"/>
    </row>
    <row r="476" ht="15.75" customHeight="1">
      <c r="B476" s="93"/>
      <c r="C476" s="93"/>
      <c r="D476" s="93"/>
    </row>
    <row r="477" ht="15.75" customHeight="1">
      <c r="B477" s="93"/>
      <c r="C477" s="93"/>
      <c r="D477" s="93"/>
    </row>
    <row r="478" ht="15.75" customHeight="1">
      <c r="B478" s="93"/>
      <c r="C478" s="93"/>
      <c r="D478" s="93"/>
    </row>
    <row r="479" ht="15.75" customHeight="1">
      <c r="B479" s="93"/>
      <c r="C479" s="93"/>
      <c r="D479" s="93"/>
    </row>
    <row r="480" ht="15.75" customHeight="1">
      <c r="B480" s="93"/>
      <c r="C480" s="93"/>
      <c r="D480" s="93"/>
    </row>
    <row r="481" ht="15.75" customHeight="1">
      <c r="B481" s="93"/>
      <c r="C481" s="93"/>
      <c r="D481" s="93"/>
    </row>
    <row r="482" ht="15.75" customHeight="1">
      <c r="B482" s="93"/>
      <c r="C482" s="93"/>
      <c r="D482" s="93"/>
    </row>
    <row r="483" ht="15.75" customHeight="1">
      <c r="B483" s="93"/>
      <c r="C483" s="93"/>
      <c r="D483" s="93"/>
    </row>
    <row r="484" ht="15.75" customHeight="1">
      <c r="B484" s="93"/>
      <c r="C484" s="93"/>
      <c r="D484" s="93"/>
    </row>
    <row r="485" ht="15.75" customHeight="1">
      <c r="B485" s="93"/>
      <c r="C485" s="93"/>
      <c r="D485" s="93"/>
    </row>
    <row r="486" ht="15.75" customHeight="1">
      <c r="B486" s="93"/>
      <c r="C486" s="93"/>
      <c r="D486" s="93"/>
    </row>
    <row r="487" ht="15.75" customHeight="1">
      <c r="B487" s="93"/>
      <c r="C487" s="93"/>
      <c r="D487" s="93"/>
    </row>
    <row r="488" ht="15.75" customHeight="1">
      <c r="B488" s="93"/>
      <c r="C488" s="93"/>
      <c r="D488" s="93"/>
    </row>
    <row r="489" ht="15.75" customHeight="1">
      <c r="B489" s="93"/>
      <c r="C489" s="93"/>
      <c r="D489" s="93"/>
    </row>
    <row r="490" ht="15.75" customHeight="1">
      <c r="B490" s="93"/>
      <c r="C490" s="93"/>
      <c r="D490" s="93"/>
    </row>
    <row r="491" ht="15.75" customHeight="1">
      <c r="B491" s="93"/>
      <c r="C491" s="93"/>
      <c r="D491" s="93"/>
    </row>
    <row r="492" ht="15.75" customHeight="1">
      <c r="B492" s="93"/>
      <c r="C492" s="93"/>
      <c r="D492" s="93"/>
    </row>
    <row r="493" ht="15.75" customHeight="1">
      <c r="B493" s="93"/>
      <c r="C493" s="93"/>
      <c r="D493" s="93"/>
    </row>
    <row r="494" ht="15.75" customHeight="1">
      <c r="B494" s="93"/>
      <c r="C494" s="93"/>
      <c r="D494" s="93"/>
    </row>
    <row r="495" ht="15.75" customHeight="1">
      <c r="B495" s="93"/>
      <c r="C495" s="93"/>
      <c r="D495" s="93"/>
    </row>
    <row r="496" ht="15.75" customHeight="1">
      <c r="B496" s="93"/>
      <c r="C496" s="93"/>
      <c r="D496" s="93"/>
    </row>
    <row r="497" ht="15.75" customHeight="1">
      <c r="B497" s="93"/>
      <c r="C497" s="93"/>
      <c r="D497" s="93"/>
    </row>
    <row r="498" ht="15.75" customHeight="1">
      <c r="B498" s="93"/>
      <c r="C498" s="93"/>
      <c r="D498" s="93"/>
    </row>
    <row r="499" ht="15.75" customHeight="1">
      <c r="B499" s="93"/>
      <c r="C499" s="93"/>
      <c r="D499" s="93"/>
    </row>
    <row r="500" ht="15.75" customHeight="1">
      <c r="B500" s="93"/>
      <c r="C500" s="93"/>
      <c r="D500" s="93"/>
    </row>
    <row r="501" ht="15.75" customHeight="1">
      <c r="B501" s="93"/>
      <c r="C501" s="93"/>
      <c r="D501" s="93"/>
    </row>
    <row r="502" ht="15.75" customHeight="1">
      <c r="B502" s="93"/>
      <c r="C502" s="93"/>
      <c r="D502" s="93"/>
    </row>
    <row r="503" ht="15.75" customHeight="1">
      <c r="B503" s="93"/>
      <c r="C503" s="93"/>
      <c r="D503" s="93"/>
    </row>
    <row r="504" ht="15.75" customHeight="1">
      <c r="B504" s="93"/>
      <c r="C504" s="93"/>
      <c r="D504" s="93"/>
    </row>
    <row r="505" ht="15.75" customHeight="1">
      <c r="B505" s="93"/>
      <c r="C505" s="93"/>
      <c r="D505" s="93"/>
    </row>
    <row r="506" ht="15.75" customHeight="1">
      <c r="B506" s="93"/>
      <c r="C506" s="93"/>
      <c r="D506" s="93"/>
    </row>
    <row r="507" ht="15.75" customHeight="1">
      <c r="B507" s="93"/>
      <c r="C507" s="93"/>
      <c r="D507" s="93"/>
    </row>
    <row r="508" ht="15.75" customHeight="1">
      <c r="B508" s="93"/>
      <c r="C508" s="93"/>
      <c r="D508" s="93"/>
    </row>
    <row r="509" ht="15.75" customHeight="1">
      <c r="B509" s="93"/>
      <c r="C509" s="93"/>
      <c r="D509" s="93"/>
    </row>
    <row r="510" ht="15.75" customHeight="1">
      <c r="B510" s="93"/>
      <c r="C510" s="93"/>
      <c r="D510" s="93"/>
    </row>
    <row r="511" ht="15.75" customHeight="1">
      <c r="B511" s="93"/>
      <c r="C511" s="93"/>
      <c r="D511" s="93"/>
    </row>
    <row r="512" ht="15.75" customHeight="1">
      <c r="B512" s="93"/>
      <c r="C512" s="93"/>
      <c r="D512" s="93"/>
    </row>
    <row r="513" ht="15.75" customHeight="1">
      <c r="B513" s="93"/>
      <c r="C513" s="93"/>
      <c r="D513" s="93"/>
    </row>
    <row r="514" ht="15.75" customHeight="1">
      <c r="B514" s="93"/>
      <c r="C514" s="93"/>
      <c r="D514" s="93"/>
    </row>
    <row r="515" ht="15.75" customHeight="1">
      <c r="B515" s="93"/>
      <c r="C515" s="93"/>
      <c r="D515" s="93"/>
    </row>
    <row r="516" ht="15.75" customHeight="1">
      <c r="B516" s="93"/>
      <c r="C516" s="93"/>
      <c r="D516" s="93"/>
    </row>
    <row r="517" ht="15.75" customHeight="1">
      <c r="B517" s="93"/>
      <c r="C517" s="93"/>
      <c r="D517" s="93"/>
    </row>
    <row r="518" ht="15.75" customHeight="1">
      <c r="B518" s="93"/>
      <c r="C518" s="93"/>
      <c r="D518" s="93"/>
    </row>
    <row r="519" ht="15.75" customHeight="1">
      <c r="B519" s="93"/>
      <c r="C519" s="93"/>
      <c r="D519" s="93"/>
    </row>
    <row r="520" ht="15.75" customHeight="1">
      <c r="B520" s="93"/>
      <c r="C520" s="93"/>
      <c r="D520" s="93"/>
    </row>
    <row r="521" ht="15.75" customHeight="1">
      <c r="B521" s="93"/>
      <c r="C521" s="93"/>
      <c r="D521" s="93"/>
    </row>
    <row r="522" ht="15.75" customHeight="1">
      <c r="B522" s="93"/>
      <c r="C522" s="93"/>
      <c r="D522" s="93"/>
    </row>
    <row r="523" ht="15.75" customHeight="1">
      <c r="B523" s="93"/>
      <c r="C523" s="93"/>
      <c r="D523" s="93"/>
    </row>
    <row r="524" ht="15.75" customHeight="1">
      <c r="B524" s="93"/>
      <c r="C524" s="93"/>
      <c r="D524" s="93"/>
    </row>
    <row r="525" ht="15.75" customHeight="1">
      <c r="B525" s="93"/>
      <c r="C525" s="93"/>
      <c r="D525" s="93"/>
    </row>
    <row r="526" ht="15.75" customHeight="1">
      <c r="B526" s="93"/>
      <c r="C526" s="93"/>
      <c r="D526" s="93"/>
    </row>
    <row r="527" ht="15.75" customHeight="1">
      <c r="B527" s="93"/>
      <c r="C527" s="93"/>
      <c r="D527" s="93"/>
    </row>
    <row r="528" ht="15.75" customHeight="1">
      <c r="B528" s="93"/>
      <c r="C528" s="93"/>
      <c r="D528" s="93"/>
    </row>
    <row r="529" ht="15.75" customHeight="1">
      <c r="B529" s="93"/>
      <c r="C529" s="93"/>
      <c r="D529" s="93"/>
    </row>
    <row r="530" ht="15.75" customHeight="1">
      <c r="B530" s="93"/>
      <c r="C530" s="93"/>
      <c r="D530" s="93"/>
    </row>
    <row r="531" ht="15.75" customHeight="1">
      <c r="B531" s="93"/>
      <c r="C531" s="93"/>
      <c r="D531" s="93"/>
    </row>
    <row r="532" ht="15.75" customHeight="1">
      <c r="B532" s="93"/>
      <c r="C532" s="93"/>
      <c r="D532" s="93"/>
    </row>
    <row r="533" ht="15.75" customHeight="1">
      <c r="B533" s="93"/>
      <c r="C533" s="93"/>
      <c r="D533" s="93"/>
    </row>
    <row r="534" ht="15.75" customHeight="1">
      <c r="B534" s="93"/>
      <c r="C534" s="93"/>
      <c r="D534" s="93"/>
    </row>
    <row r="535" ht="15.75" customHeight="1">
      <c r="B535" s="93"/>
      <c r="C535" s="93"/>
      <c r="D535" s="93"/>
    </row>
    <row r="536" ht="15.75" customHeight="1">
      <c r="B536" s="93"/>
      <c r="C536" s="93"/>
      <c r="D536" s="93"/>
    </row>
    <row r="537" ht="15.75" customHeight="1">
      <c r="B537" s="93"/>
      <c r="C537" s="93"/>
      <c r="D537" s="93"/>
    </row>
    <row r="538" ht="15.75" customHeight="1">
      <c r="B538" s="93"/>
      <c r="C538" s="93"/>
      <c r="D538" s="93"/>
    </row>
    <row r="539" ht="15.75" customHeight="1">
      <c r="B539" s="93"/>
      <c r="C539" s="93"/>
      <c r="D539" s="93"/>
    </row>
    <row r="540" ht="15.75" customHeight="1">
      <c r="B540" s="93"/>
      <c r="C540" s="93"/>
      <c r="D540" s="93"/>
    </row>
    <row r="541" ht="15.75" customHeight="1">
      <c r="B541" s="93"/>
      <c r="C541" s="93"/>
      <c r="D541" s="93"/>
    </row>
    <row r="542" ht="15.75" customHeight="1">
      <c r="B542" s="93"/>
      <c r="C542" s="93"/>
      <c r="D542" s="93"/>
    </row>
    <row r="543" ht="15.75" customHeight="1">
      <c r="B543" s="93"/>
      <c r="C543" s="93"/>
      <c r="D543" s="93"/>
    </row>
    <row r="544" ht="15.75" customHeight="1">
      <c r="B544" s="93"/>
      <c r="C544" s="93"/>
      <c r="D544" s="93"/>
    </row>
    <row r="545" ht="15.75" customHeight="1">
      <c r="B545" s="93"/>
      <c r="C545" s="93"/>
      <c r="D545" s="93"/>
    </row>
    <row r="546" ht="15.75" customHeight="1">
      <c r="B546" s="93"/>
      <c r="C546" s="93"/>
      <c r="D546" s="93"/>
    </row>
    <row r="547" ht="15.75" customHeight="1">
      <c r="B547" s="93"/>
      <c r="C547" s="93"/>
      <c r="D547" s="93"/>
    </row>
    <row r="548" ht="15.75" customHeight="1">
      <c r="B548" s="93"/>
      <c r="C548" s="93"/>
      <c r="D548" s="93"/>
    </row>
    <row r="549" ht="15.75" customHeight="1">
      <c r="B549" s="93"/>
      <c r="C549" s="93"/>
      <c r="D549" s="93"/>
    </row>
    <row r="550" ht="15.75" customHeight="1">
      <c r="B550" s="93"/>
      <c r="C550" s="93"/>
      <c r="D550" s="93"/>
    </row>
    <row r="551" ht="15.75" customHeight="1">
      <c r="B551" s="93"/>
      <c r="C551" s="93"/>
      <c r="D551" s="93"/>
    </row>
    <row r="552" ht="15.75" customHeight="1">
      <c r="B552" s="93"/>
      <c r="C552" s="93"/>
      <c r="D552" s="93"/>
    </row>
    <row r="553" ht="15.75" customHeight="1">
      <c r="B553" s="93"/>
      <c r="C553" s="93"/>
      <c r="D553" s="93"/>
    </row>
    <row r="554" ht="15.75" customHeight="1">
      <c r="B554" s="93"/>
      <c r="C554" s="93"/>
      <c r="D554" s="93"/>
    </row>
    <row r="555" ht="15.75" customHeight="1">
      <c r="B555" s="93"/>
      <c r="C555" s="93"/>
      <c r="D555" s="93"/>
    </row>
    <row r="556" ht="15.75" customHeight="1">
      <c r="B556" s="93"/>
      <c r="C556" s="93"/>
      <c r="D556" s="93"/>
    </row>
    <row r="557" ht="15.75" customHeight="1">
      <c r="B557" s="93"/>
      <c r="C557" s="93"/>
      <c r="D557" s="93"/>
    </row>
    <row r="558" ht="15.75" customHeight="1">
      <c r="B558" s="93"/>
      <c r="C558" s="93"/>
      <c r="D558" s="93"/>
    </row>
    <row r="559" ht="15.75" customHeight="1">
      <c r="B559" s="93"/>
      <c r="C559" s="93"/>
      <c r="D559" s="93"/>
    </row>
    <row r="560" ht="15.75" customHeight="1">
      <c r="B560" s="93"/>
      <c r="C560" s="93"/>
      <c r="D560" s="93"/>
    </row>
    <row r="561" ht="15.75" customHeight="1">
      <c r="B561" s="93"/>
      <c r="C561" s="93"/>
      <c r="D561" s="93"/>
    </row>
    <row r="562" ht="15.75" customHeight="1">
      <c r="B562" s="93"/>
      <c r="C562" s="93"/>
      <c r="D562" s="93"/>
    </row>
    <row r="563" ht="15.75" customHeight="1">
      <c r="B563" s="93"/>
      <c r="C563" s="93"/>
      <c r="D563" s="93"/>
    </row>
    <row r="564" ht="15.75" customHeight="1">
      <c r="B564" s="93"/>
      <c r="C564" s="93"/>
      <c r="D564" s="93"/>
    </row>
    <row r="565" ht="15.75" customHeight="1">
      <c r="B565" s="93"/>
      <c r="C565" s="93"/>
      <c r="D565" s="93"/>
    </row>
    <row r="566" ht="15.75" customHeight="1">
      <c r="B566" s="93"/>
      <c r="C566" s="93"/>
      <c r="D566" s="93"/>
    </row>
    <row r="567" ht="15.75" customHeight="1">
      <c r="B567" s="93"/>
      <c r="C567" s="93"/>
      <c r="D567" s="93"/>
    </row>
    <row r="568" ht="15.75" customHeight="1">
      <c r="B568" s="93"/>
      <c r="C568" s="93"/>
      <c r="D568" s="93"/>
    </row>
    <row r="569" ht="15.75" customHeight="1">
      <c r="B569" s="93"/>
      <c r="C569" s="93"/>
      <c r="D569" s="93"/>
    </row>
    <row r="570" ht="15.75" customHeight="1">
      <c r="B570" s="93"/>
      <c r="C570" s="93"/>
      <c r="D570" s="93"/>
    </row>
    <row r="571" ht="15.75" customHeight="1">
      <c r="B571" s="93"/>
      <c r="C571" s="93"/>
      <c r="D571" s="93"/>
    </row>
    <row r="572" ht="15.75" customHeight="1">
      <c r="B572" s="93"/>
      <c r="C572" s="93"/>
      <c r="D572" s="93"/>
    </row>
    <row r="573" ht="15.75" customHeight="1">
      <c r="B573" s="93"/>
      <c r="C573" s="93"/>
      <c r="D573" s="93"/>
    </row>
    <row r="574" ht="15.75" customHeight="1">
      <c r="B574" s="93"/>
      <c r="C574" s="93"/>
      <c r="D574" s="93"/>
    </row>
    <row r="575" ht="15.75" customHeight="1">
      <c r="B575" s="93"/>
      <c r="C575" s="93"/>
      <c r="D575" s="93"/>
    </row>
    <row r="576" ht="15.75" customHeight="1">
      <c r="B576" s="93"/>
      <c r="C576" s="93"/>
      <c r="D576" s="93"/>
    </row>
    <row r="577" ht="15.75" customHeight="1">
      <c r="B577" s="93"/>
      <c r="C577" s="93"/>
      <c r="D577" s="93"/>
    </row>
    <row r="578" ht="15.75" customHeight="1">
      <c r="B578" s="93"/>
      <c r="C578" s="93"/>
      <c r="D578" s="93"/>
    </row>
    <row r="579" ht="15.75" customHeight="1">
      <c r="B579" s="93"/>
      <c r="C579" s="93"/>
      <c r="D579" s="93"/>
    </row>
    <row r="580" ht="15.75" customHeight="1">
      <c r="B580" s="93"/>
      <c r="C580" s="93"/>
      <c r="D580" s="93"/>
    </row>
    <row r="581" ht="15.75" customHeight="1">
      <c r="B581" s="93"/>
      <c r="C581" s="93"/>
      <c r="D581" s="93"/>
    </row>
    <row r="582" ht="15.75" customHeight="1">
      <c r="B582" s="93"/>
      <c r="C582" s="93"/>
      <c r="D582" s="93"/>
    </row>
    <row r="583" ht="15.75" customHeight="1">
      <c r="B583" s="93"/>
      <c r="C583" s="93"/>
      <c r="D583" s="93"/>
    </row>
    <row r="584" ht="15.75" customHeight="1">
      <c r="B584" s="93"/>
      <c r="C584" s="93"/>
      <c r="D584" s="93"/>
    </row>
    <row r="585" ht="15.75" customHeight="1">
      <c r="B585" s="93"/>
      <c r="C585" s="93"/>
      <c r="D585" s="93"/>
    </row>
    <row r="586" ht="15.75" customHeight="1">
      <c r="B586" s="93"/>
      <c r="C586" s="93"/>
      <c r="D586" s="93"/>
    </row>
    <row r="587" ht="15.75" customHeight="1">
      <c r="B587" s="93"/>
      <c r="C587" s="93"/>
      <c r="D587" s="93"/>
    </row>
    <row r="588" ht="15.75" customHeight="1">
      <c r="B588" s="93"/>
      <c r="C588" s="93"/>
      <c r="D588" s="93"/>
    </row>
    <row r="589" ht="15.75" customHeight="1">
      <c r="B589" s="93"/>
      <c r="C589" s="93"/>
      <c r="D589" s="93"/>
    </row>
    <row r="590" ht="15.75" customHeight="1">
      <c r="B590" s="93"/>
      <c r="C590" s="93"/>
      <c r="D590" s="93"/>
    </row>
    <row r="591" ht="15.75" customHeight="1">
      <c r="B591" s="93"/>
      <c r="C591" s="93"/>
      <c r="D591" s="93"/>
    </row>
    <row r="592" ht="15.75" customHeight="1">
      <c r="B592" s="93"/>
      <c r="C592" s="93"/>
      <c r="D592" s="93"/>
    </row>
    <row r="593" ht="15.75" customHeight="1">
      <c r="B593" s="93"/>
      <c r="C593" s="93"/>
      <c r="D593" s="93"/>
    </row>
    <row r="594" ht="15.75" customHeight="1">
      <c r="B594" s="93"/>
      <c r="C594" s="93"/>
      <c r="D594" s="93"/>
    </row>
    <row r="595" ht="15.75" customHeight="1">
      <c r="B595" s="93"/>
      <c r="C595" s="93"/>
      <c r="D595" s="93"/>
    </row>
    <row r="596" ht="15.75" customHeight="1">
      <c r="B596" s="93"/>
      <c r="C596" s="93"/>
      <c r="D596" s="93"/>
    </row>
    <row r="597" ht="15.75" customHeight="1">
      <c r="B597" s="93"/>
      <c r="C597" s="93"/>
      <c r="D597" s="93"/>
    </row>
    <row r="598" ht="15.75" customHeight="1">
      <c r="B598" s="93"/>
      <c r="C598" s="93"/>
      <c r="D598" s="93"/>
    </row>
    <row r="599" ht="15.75" customHeight="1">
      <c r="B599" s="93"/>
      <c r="C599" s="93"/>
      <c r="D599" s="93"/>
    </row>
    <row r="600" ht="15.75" customHeight="1">
      <c r="B600" s="93"/>
      <c r="C600" s="93"/>
      <c r="D600" s="93"/>
    </row>
    <row r="601" ht="15.75" customHeight="1">
      <c r="B601" s="93"/>
      <c r="C601" s="93"/>
      <c r="D601" s="93"/>
    </row>
    <row r="602" ht="15.75" customHeight="1">
      <c r="B602" s="93"/>
      <c r="C602" s="93"/>
      <c r="D602" s="93"/>
    </row>
    <row r="603" ht="15.75" customHeight="1">
      <c r="B603" s="93"/>
      <c r="C603" s="93"/>
      <c r="D603" s="93"/>
    </row>
    <row r="604" ht="15.75" customHeight="1">
      <c r="B604" s="93"/>
      <c r="C604" s="93"/>
      <c r="D604" s="93"/>
    </row>
    <row r="605" ht="15.75" customHeight="1">
      <c r="B605" s="93"/>
      <c r="C605" s="93"/>
      <c r="D605" s="93"/>
    </row>
    <row r="606" ht="15.75" customHeight="1">
      <c r="B606" s="93"/>
      <c r="C606" s="93"/>
      <c r="D606" s="93"/>
    </row>
    <row r="607" ht="15.75" customHeight="1">
      <c r="B607" s="93"/>
      <c r="C607" s="93"/>
      <c r="D607" s="93"/>
    </row>
    <row r="608" ht="15.75" customHeight="1">
      <c r="B608" s="93"/>
      <c r="C608" s="93"/>
      <c r="D608" s="93"/>
    </row>
    <row r="609" ht="15.75" customHeight="1">
      <c r="B609" s="93"/>
      <c r="C609" s="93"/>
      <c r="D609" s="93"/>
    </row>
    <row r="610" ht="15.75" customHeight="1">
      <c r="B610" s="93"/>
      <c r="C610" s="93"/>
      <c r="D610" s="93"/>
    </row>
    <row r="611" ht="15.75" customHeight="1">
      <c r="B611" s="93"/>
      <c r="C611" s="93"/>
      <c r="D611" s="93"/>
    </row>
    <row r="612" ht="15.75" customHeight="1">
      <c r="B612" s="93"/>
      <c r="C612" s="93"/>
      <c r="D612" s="93"/>
    </row>
    <row r="613" ht="15.75" customHeight="1">
      <c r="B613" s="93"/>
      <c r="C613" s="93"/>
      <c r="D613" s="93"/>
    </row>
    <row r="614" ht="15.75" customHeight="1">
      <c r="B614" s="93"/>
      <c r="C614" s="93"/>
      <c r="D614" s="93"/>
    </row>
    <row r="615" ht="15.75" customHeight="1">
      <c r="B615" s="93"/>
      <c r="C615" s="93"/>
      <c r="D615" s="93"/>
    </row>
    <row r="616" ht="15.75" customHeight="1">
      <c r="B616" s="93"/>
      <c r="C616" s="93"/>
      <c r="D616" s="93"/>
    </row>
    <row r="617" ht="15.75" customHeight="1">
      <c r="B617" s="93"/>
      <c r="C617" s="93"/>
      <c r="D617" s="93"/>
    </row>
    <row r="618" ht="15.75" customHeight="1">
      <c r="B618" s="93"/>
      <c r="C618" s="93"/>
      <c r="D618" s="93"/>
    </row>
    <row r="619" ht="15.75" customHeight="1">
      <c r="B619" s="93"/>
      <c r="C619" s="93"/>
      <c r="D619" s="93"/>
    </row>
    <row r="620" ht="15.75" customHeight="1">
      <c r="B620" s="93"/>
      <c r="C620" s="93"/>
      <c r="D620" s="93"/>
    </row>
    <row r="621" ht="15.75" customHeight="1">
      <c r="B621" s="93"/>
      <c r="C621" s="93"/>
      <c r="D621" s="93"/>
    </row>
    <row r="622" ht="15.75" customHeight="1">
      <c r="B622" s="93"/>
      <c r="C622" s="93"/>
      <c r="D622" s="93"/>
    </row>
    <row r="623" ht="15.75" customHeight="1">
      <c r="B623" s="93"/>
      <c r="C623" s="93"/>
      <c r="D623" s="93"/>
    </row>
    <row r="624" ht="15.75" customHeight="1">
      <c r="B624" s="93"/>
      <c r="C624" s="93"/>
      <c r="D624" s="93"/>
    </row>
    <row r="625" ht="15.75" customHeight="1">
      <c r="B625" s="93"/>
      <c r="C625" s="93"/>
      <c r="D625" s="93"/>
    </row>
    <row r="626" ht="15.75" customHeight="1">
      <c r="B626" s="93"/>
      <c r="C626" s="93"/>
      <c r="D626" s="93"/>
    </row>
    <row r="627" ht="15.75" customHeight="1">
      <c r="B627" s="93"/>
      <c r="C627" s="93"/>
      <c r="D627" s="93"/>
    </row>
    <row r="628" ht="15.75" customHeight="1">
      <c r="B628" s="93"/>
      <c r="C628" s="93"/>
      <c r="D628" s="93"/>
    </row>
    <row r="629" ht="15.75" customHeight="1">
      <c r="B629" s="93"/>
      <c r="C629" s="93"/>
      <c r="D629" s="93"/>
    </row>
    <row r="630" ht="15.75" customHeight="1">
      <c r="B630" s="93"/>
      <c r="C630" s="93"/>
      <c r="D630" s="93"/>
    </row>
    <row r="631" ht="15.75" customHeight="1">
      <c r="B631" s="93"/>
      <c r="C631" s="93"/>
      <c r="D631" s="93"/>
    </row>
    <row r="632" ht="15.75" customHeight="1">
      <c r="B632" s="93"/>
      <c r="C632" s="93"/>
      <c r="D632" s="93"/>
    </row>
    <row r="633" ht="15.75" customHeight="1">
      <c r="B633" s="93"/>
      <c r="C633" s="93"/>
      <c r="D633" s="93"/>
    </row>
    <row r="634" ht="15.75" customHeight="1">
      <c r="B634" s="93"/>
      <c r="C634" s="93"/>
      <c r="D634" s="93"/>
    </row>
    <row r="635" ht="15.75" customHeight="1">
      <c r="B635" s="93"/>
      <c r="C635" s="93"/>
      <c r="D635" s="93"/>
    </row>
    <row r="636" ht="15.75" customHeight="1">
      <c r="B636" s="93"/>
      <c r="C636" s="93"/>
      <c r="D636" s="93"/>
    </row>
    <row r="637" ht="15.75" customHeight="1">
      <c r="B637" s="93"/>
      <c r="C637" s="93"/>
      <c r="D637" s="93"/>
    </row>
    <row r="638" ht="15.75" customHeight="1">
      <c r="B638" s="93"/>
      <c r="C638" s="93"/>
      <c r="D638" s="93"/>
    </row>
    <row r="639" ht="15.75" customHeight="1">
      <c r="B639" s="93"/>
      <c r="C639" s="93"/>
      <c r="D639" s="93"/>
    </row>
    <row r="640" ht="15.75" customHeight="1">
      <c r="B640" s="93"/>
      <c r="C640" s="93"/>
      <c r="D640" s="93"/>
    </row>
    <row r="641" ht="15.75" customHeight="1">
      <c r="B641" s="93"/>
      <c r="C641" s="93"/>
      <c r="D641" s="93"/>
    </row>
    <row r="642" ht="15.75" customHeight="1">
      <c r="B642" s="93"/>
      <c r="C642" s="93"/>
      <c r="D642" s="93"/>
    </row>
    <row r="643" ht="15.75" customHeight="1">
      <c r="B643" s="93"/>
      <c r="C643" s="93"/>
      <c r="D643" s="93"/>
    </row>
    <row r="644" ht="15.75" customHeight="1">
      <c r="B644" s="93"/>
      <c r="C644" s="93"/>
      <c r="D644" s="93"/>
    </row>
    <row r="645" ht="15.75" customHeight="1">
      <c r="B645" s="93"/>
      <c r="C645" s="93"/>
      <c r="D645" s="93"/>
    </row>
    <row r="646" ht="15.75" customHeight="1">
      <c r="B646" s="93"/>
      <c r="C646" s="93"/>
      <c r="D646" s="93"/>
    </row>
    <row r="647" ht="15.75" customHeight="1">
      <c r="B647" s="93"/>
      <c r="C647" s="93"/>
      <c r="D647" s="93"/>
    </row>
    <row r="648" ht="15.75" customHeight="1">
      <c r="B648" s="93"/>
      <c r="C648" s="93"/>
      <c r="D648" s="93"/>
    </row>
    <row r="649" ht="15.75" customHeight="1">
      <c r="B649" s="93"/>
      <c r="C649" s="93"/>
      <c r="D649" s="93"/>
    </row>
    <row r="650" ht="15.75" customHeight="1">
      <c r="B650" s="93"/>
      <c r="C650" s="93"/>
      <c r="D650" s="93"/>
    </row>
    <row r="651" ht="15.75" customHeight="1">
      <c r="B651" s="93"/>
      <c r="C651" s="93"/>
      <c r="D651" s="93"/>
    </row>
    <row r="652" ht="15.75" customHeight="1">
      <c r="B652" s="93"/>
      <c r="C652" s="93"/>
      <c r="D652" s="93"/>
    </row>
    <row r="653" ht="15.75" customHeight="1">
      <c r="B653" s="93"/>
      <c r="C653" s="93"/>
      <c r="D653" s="93"/>
    </row>
    <row r="654" ht="15.75" customHeight="1">
      <c r="B654" s="93"/>
      <c r="C654" s="93"/>
      <c r="D654" s="93"/>
    </row>
    <row r="655" ht="15.75" customHeight="1">
      <c r="B655" s="93"/>
      <c r="C655" s="93"/>
      <c r="D655" s="93"/>
    </row>
    <row r="656" ht="15.75" customHeight="1">
      <c r="B656" s="93"/>
      <c r="C656" s="93"/>
      <c r="D656" s="93"/>
    </row>
    <row r="657" ht="15.75" customHeight="1">
      <c r="B657" s="93"/>
      <c r="C657" s="93"/>
      <c r="D657" s="93"/>
    </row>
    <row r="658" ht="15.75" customHeight="1">
      <c r="B658" s="93"/>
      <c r="C658" s="93"/>
      <c r="D658" s="93"/>
    </row>
    <row r="659" ht="15.75" customHeight="1">
      <c r="B659" s="93"/>
      <c r="C659" s="93"/>
      <c r="D659" s="93"/>
    </row>
    <row r="660" ht="15.75" customHeight="1">
      <c r="B660" s="93"/>
      <c r="C660" s="93"/>
      <c r="D660" s="93"/>
    </row>
    <row r="661" ht="15.75" customHeight="1">
      <c r="B661" s="93"/>
      <c r="C661" s="93"/>
      <c r="D661" s="93"/>
    </row>
    <row r="662" ht="15.75" customHeight="1">
      <c r="B662" s="93"/>
      <c r="C662" s="93"/>
      <c r="D662" s="93"/>
    </row>
    <row r="663" ht="15.75" customHeight="1">
      <c r="B663" s="93"/>
      <c r="C663" s="93"/>
      <c r="D663" s="93"/>
    </row>
    <row r="664" ht="15.75" customHeight="1">
      <c r="B664" s="93"/>
      <c r="C664" s="93"/>
      <c r="D664" s="93"/>
    </row>
    <row r="665" ht="15.75" customHeight="1">
      <c r="B665" s="93"/>
      <c r="C665" s="93"/>
      <c r="D665" s="93"/>
    </row>
    <row r="666" ht="15.75" customHeight="1">
      <c r="B666" s="93"/>
      <c r="C666" s="93"/>
      <c r="D666" s="93"/>
    </row>
    <row r="667" ht="15.75" customHeight="1">
      <c r="B667" s="93"/>
      <c r="C667" s="93"/>
      <c r="D667" s="93"/>
    </row>
    <row r="668" ht="15.75" customHeight="1">
      <c r="B668" s="93"/>
      <c r="C668" s="93"/>
      <c r="D668" s="93"/>
    </row>
    <row r="669" ht="15.75" customHeight="1">
      <c r="B669" s="93"/>
      <c r="C669" s="93"/>
      <c r="D669" s="93"/>
    </row>
    <row r="670" ht="15.75" customHeight="1">
      <c r="B670" s="93"/>
      <c r="C670" s="93"/>
      <c r="D670" s="93"/>
    </row>
    <row r="671" ht="15.75" customHeight="1">
      <c r="B671" s="93"/>
      <c r="C671" s="93"/>
      <c r="D671" s="93"/>
    </row>
    <row r="672" ht="15.75" customHeight="1">
      <c r="B672" s="93"/>
      <c r="C672" s="93"/>
      <c r="D672" s="93"/>
    </row>
    <row r="673" ht="15.75" customHeight="1">
      <c r="B673" s="93"/>
      <c r="C673" s="93"/>
      <c r="D673" s="93"/>
    </row>
    <row r="674" ht="15.75" customHeight="1">
      <c r="B674" s="93"/>
      <c r="C674" s="93"/>
      <c r="D674" s="93"/>
    </row>
    <row r="675" ht="15.75" customHeight="1">
      <c r="B675" s="93"/>
      <c r="C675" s="93"/>
      <c r="D675" s="93"/>
    </row>
    <row r="676" ht="15.75" customHeight="1">
      <c r="B676" s="93"/>
      <c r="C676" s="93"/>
      <c r="D676" s="93"/>
    </row>
    <row r="677" ht="15.75" customHeight="1">
      <c r="B677" s="93"/>
      <c r="C677" s="93"/>
      <c r="D677" s="93"/>
    </row>
    <row r="678" ht="15.75" customHeight="1">
      <c r="B678" s="93"/>
      <c r="C678" s="93"/>
      <c r="D678" s="93"/>
    </row>
    <row r="679" ht="15.75" customHeight="1">
      <c r="B679" s="93"/>
      <c r="C679" s="93"/>
      <c r="D679" s="93"/>
    </row>
    <row r="680" ht="15.75" customHeight="1">
      <c r="B680" s="93"/>
      <c r="C680" s="93"/>
      <c r="D680" s="93"/>
    </row>
    <row r="681" ht="15.75" customHeight="1">
      <c r="B681" s="93"/>
      <c r="C681" s="93"/>
      <c r="D681" s="93"/>
    </row>
    <row r="682" ht="15.75" customHeight="1">
      <c r="B682" s="93"/>
      <c r="C682" s="93"/>
      <c r="D682" s="93"/>
    </row>
    <row r="683" ht="15.75" customHeight="1">
      <c r="B683" s="93"/>
      <c r="C683" s="93"/>
      <c r="D683" s="93"/>
    </row>
    <row r="684" ht="15.75" customHeight="1">
      <c r="B684" s="93"/>
      <c r="C684" s="93"/>
      <c r="D684" s="93"/>
    </row>
    <row r="685" ht="15.75" customHeight="1">
      <c r="B685" s="93"/>
      <c r="C685" s="93"/>
      <c r="D685" s="93"/>
    </row>
    <row r="686" ht="15.75" customHeight="1">
      <c r="B686" s="93"/>
      <c r="C686" s="93"/>
      <c r="D686" s="93"/>
    </row>
    <row r="687" ht="15.75" customHeight="1">
      <c r="B687" s="93"/>
      <c r="C687" s="93"/>
      <c r="D687" s="93"/>
    </row>
    <row r="688" ht="15.75" customHeight="1">
      <c r="B688" s="93"/>
      <c r="C688" s="93"/>
      <c r="D688" s="93"/>
    </row>
    <row r="689" ht="15.75" customHeight="1">
      <c r="B689" s="93"/>
      <c r="C689" s="93"/>
      <c r="D689" s="93"/>
    </row>
    <row r="690" ht="15.75" customHeight="1">
      <c r="B690" s="93"/>
      <c r="C690" s="93"/>
      <c r="D690" s="93"/>
    </row>
    <row r="691" ht="15.75" customHeight="1">
      <c r="B691" s="93"/>
      <c r="C691" s="93"/>
      <c r="D691" s="93"/>
    </row>
    <row r="692" ht="15.75" customHeight="1">
      <c r="B692" s="93"/>
      <c r="C692" s="93"/>
      <c r="D692" s="93"/>
    </row>
    <row r="693" ht="15.75" customHeight="1">
      <c r="B693" s="93"/>
      <c r="C693" s="93"/>
      <c r="D693" s="93"/>
    </row>
    <row r="694" ht="15.75" customHeight="1">
      <c r="B694" s="93"/>
      <c r="C694" s="93"/>
      <c r="D694" s="93"/>
    </row>
    <row r="695" ht="15.75" customHeight="1">
      <c r="B695" s="93"/>
      <c r="C695" s="93"/>
      <c r="D695" s="93"/>
    </row>
    <row r="696" ht="15.75" customHeight="1">
      <c r="B696" s="93"/>
      <c r="C696" s="93"/>
      <c r="D696" s="93"/>
    </row>
    <row r="697" ht="15.75" customHeight="1">
      <c r="B697" s="93"/>
      <c r="C697" s="93"/>
      <c r="D697" s="93"/>
    </row>
    <row r="698" ht="15.75" customHeight="1">
      <c r="B698" s="93"/>
      <c r="C698" s="93"/>
      <c r="D698" s="93"/>
    </row>
    <row r="699" ht="15.75" customHeight="1">
      <c r="B699" s="93"/>
      <c r="C699" s="93"/>
      <c r="D699" s="93"/>
    </row>
    <row r="700" ht="15.75" customHeight="1">
      <c r="B700" s="93"/>
      <c r="C700" s="93"/>
      <c r="D700" s="93"/>
    </row>
    <row r="701" ht="15.75" customHeight="1">
      <c r="B701" s="93"/>
      <c r="C701" s="93"/>
      <c r="D701" s="93"/>
    </row>
    <row r="702" ht="15.75" customHeight="1">
      <c r="B702" s="93"/>
      <c r="C702" s="93"/>
      <c r="D702" s="93"/>
    </row>
    <row r="703" ht="15.75" customHeight="1">
      <c r="B703" s="93"/>
      <c r="C703" s="93"/>
      <c r="D703" s="93"/>
    </row>
    <row r="704" ht="15.75" customHeight="1">
      <c r="B704" s="93"/>
      <c r="C704" s="93"/>
      <c r="D704" s="93"/>
    </row>
    <row r="705" ht="15.75" customHeight="1">
      <c r="B705" s="93"/>
      <c r="C705" s="93"/>
      <c r="D705" s="93"/>
    </row>
    <row r="706" ht="15.75" customHeight="1">
      <c r="B706" s="93"/>
      <c r="C706" s="93"/>
      <c r="D706" s="93"/>
    </row>
    <row r="707" ht="15.75" customHeight="1">
      <c r="B707" s="93"/>
      <c r="C707" s="93"/>
      <c r="D707" s="93"/>
    </row>
    <row r="708" ht="15.75" customHeight="1">
      <c r="B708" s="93"/>
      <c r="C708" s="93"/>
      <c r="D708" s="93"/>
    </row>
    <row r="709" ht="15.75" customHeight="1">
      <c r="B709" s="93"/>
      <c r="C709" s="93"/>
      <c r="D709" s="93"/>
    </row>
    <row r="710" ht="15.75" customHeight="1">
      <c r="B710" s="93"/>
      <c r="C710" s="93"/>
      <c r="D710" s="93"/>
    </row>
    <row r="711" ht="15.75" customHeight="1">
      <c r="B711" s="93"/>
      <c r="C711" s="93"/>
      <c r="D711" s="93"/>
    </row>
    <row r="712" ht="15.75" customHeight="1">
      <c r="B712" s="93"/>
      <c r="C712" s="93"/>
      <c r="D712" s="93"/>
    </row>
    <row r="713" ht="15.75" customHeight="1">
      <c r="B713" s="93"/>
      <c r="C713" s="93"/>
      <c r="D713" s="93"/>
    </row>
    <row r="714" ht="15.75" customHeight="1">
      <c r="B714" s="93"/>
      <c r="C714" s="93"/>
      <c r="D714" s="93"/>
    </row>
    <row r="715" ht="15.75" customHeight="1">
      <c r="B715" s="93"/>
      <c r="C715" s="93"/>
      <c r="D715" s="93"/>
    </row>
    <row r="716" ht="15.75" customHeight="1">
      <c r="B716" s="93"/>
      <c r="C716" s="93"/>
      <c r="D716" s="93"/>
    </row>
    <row r="717" ht="15.75" customHeight="1">
      <c r="B717" s="93"/>
      <c r="C717" s="93"/>
      <c r="D717" s="93"/>
    </row>
    <row r="718" ht="15.75" customHeight="1">
      <c r="B718" s="93"/>
      <c r="C718" s="93"/>
      <c r="D718" s="93"/>
    </row>
    <row r="719" ht="15.75" customHeight="1">
      <c r="B719" s="93"/>
      <c r="C719" s="93"/>
      <c r="D719" s="93"/>
    </row>
    <row r="720" ht="15.75" customHeight="1">
      <c r="B720" s="93"/>
      <c r="C720" s="93"/>
      <c r="D720" s="93"/>
    </row>
    <row r="721" ht="15.75" customHeight="1">
      <c r="B721" s="93"/>
      <c r="C721" s="93"/>
      <c r="D721" s="93"/>
    </row>
    <row r="722" ht="15.75" customHeight="1">
      <c r="B722" s="93"/>
      <c r="C722" s="93"/>
      <c r="D722" s="93"/>
    </row>
    <row r="723" ht="15.75" customHeight="1">
      <c r="B723" s="93"/>
      <c r="C723" s="93"/>
      <c r="D723" s="93"/>
    </row>
    <row r="724" ht="15.75" customHeight="1">
      <c r="B724" s="93"/>
      <c r="C724" s="93"/>
      <c r="D724" s="93"/>
    </row>
    <row r="725" ht="15.75" customHeight="1">
      <c r="B725" s="93"/>
      <c r="C725" s="93"/>
      <c r="D725" s="93"/>
    </row>
    <row r="726" ht="15.75" customHeight="1">
      <c r="B726" s="93"/>
      <c r="C726" s="93"/>
      <c r="D726" s="93"/>
    </row>
    <row r="727" ht="15.75" customHeight="1">
      <c r="B727" s="93"/>
      <c r="C727" s="93"/>
      <c r="D727" s="93"/>
    </row>
    <row r="728" ht="15.75" customHeight="1">
      <c r="B728" s="93"/>
      <c r="C728" s="93"/>
      <c r="D728" s="93"/>
    </row>
    <row r="729" ht="15.75" customHeight="1">
      <c r="B729" s="93"/>
      <c r="C729" s="93"/>
      <c r="D729" s="93"/>
    </row>
    <row r="730" ht="15.75" customHeight="1">
      <c r="B730" s="93"/>
      <c r="C730" s="93"/>
      <c r="D730" s="93"/>
    </row>
    <row r="731" ht="15.75" customHeight="1">
      <c r="B731" s="93"/>
      <c r="C731" s="93"/>
      <c r="D731" s="93"/>
    </row>
    <row r="732" ht="15.75" customHeight="1">
      <c r="B732" s="93"/>
      <c r="C732" s="93"/>
      <c r="D732" s="93"/>
    </row>
    <row r="733" ht="15.75" customHeight="1">
      <c r="B733" s="93"/>
      <c r="C733" s="93"/>
      <c r="D733" s="93"/>
    </row>
    <row r="734" ht="15.75" customHeight="1">
      <c r="B734" s="93"/>
      <c r="C734" s="93"/>
      <c r="D734" s="93"/>
    </row>
    <row r="735" ht="15.75" customHeight="1">
      <c r="B735" s="93"/>
      <c r="C735" s="93"/>
      <c r="D735" s="93"/>
    </row>
    <row r="736" ht="15.75" customHeight="1">
      <c r="B736" s="93"/>
      <c r="C736" s="93"/>
      <c r="D736" s="93"/>
    </row>
    <row r="737" ht="15.75" customHeight="1">
      <c r="B737" s="93"/>
      <c r="C737" s="93"/>
      <c r="D737" s="93"/>
    </row>
    <row r="738" ht="15.75" customHeight="1">
      <c r="B738" s="93"/>
      <c r="C738" s="93"/>
      <c r="D738" s="93"/>
    </row>
    <row r="739" ht="15.75" customHeight="1">
      <c r="B739" s="93"/>
      <c r="C739" s="93"/>
      <c r="D739" s="93"/>
    </row>
    <row r="740" ht="15.75" customHeight="1">
      <c r="B740" s="93"/>
      <c r="C740" s="93"/>
      <c r="D740" s="93"/>
    </row>
    <row r="741" ht="15.75" customHeight="1">
      <c r="B741" s="93"/>
      <c r="C741" s="93"/>
      <c r="D741" s="93"/>
    </row>
    <row r="742" ht="15.75" customHeight="1">
      <c r="B742" s="93"/>
      <c r="C742" s="93"/>
      <c r="D742" s="93"/>
    </row>
    <row r="743" ht="15.75" customHeight="1">
      <c r="B743" s="93"/>
      <c r="C743" s="93"/>
      <c r="D743" s="93"/>
    </row>
    <row r="744" ht="15.75" customHeight="1">
      <c r="B744" s="93"/>
      <c r="C744" s="93"/>
      <c r="D744" s="93"/>
    </row>
    <row r="745" ht="15.75" customHeight="1">
      <c r="B745" s="93"/>
      <c r="C745" s="93"/>
      <c r="D745" s="93"/>
    </row>
    <row r="746" ht="15.75" customHeight="1">
      <c r="B746" s="93"/>
      <c r="C746" s="93"/>
      <c r="D746" s="93"/>
    </row>
    <row r="747" ht="15.75" customHeight="1">
      <c r="B747" s="93"/>
      <c r="C747" s="93"/>
      <c r="D747" s="93"/>
    </row>
    <row r="748" ht="15.75" customHeight="1">
      <c r="B748" s="93"/>
      <c r="C748" s="93"/>
      <c r="D748" s="93"/>
    </row>
    <row r="749" ht="15.75" customHeight="1">
      <c r="B749" s="93"/>
      <c r="C749" s="93"/>
      <c r="D749" s="93"/>
    </row>
    <row r="750" ht="15.75" customHeight="1">
      <c r="B750" s="93"/>
      <c r="C750" s="93"/>
      <c r="D750" s="93"/>
    </row>
    <row r="751" ht="15.75" customHeight="1">
      <c r="B751" s="93"/>
      <c r="C751" s="93"/>
      <c r="D751" s="93"/>
    </row>
    <row r="752" ht="15.75" customHeight="1">
      <c r="B752" s="93"/>
      <c r="C752" s="93"/>
      <c r="D752" s="93"/>
    </row>
    <row r="753" ht="15.75" customHeight="1">
      <c r="B753" s="93"/>
      <c r="C753" s="93"/>
      <c r="D753" s="93"/>
    </row>
    <row r="754" ht="15.75" customHeight="1">
      <c r="B754" s="93"/>
      <c r="C754" s="93"/>
      <c r="D754" s="93"/>
    </row>
    <row r="755" ht="15.75" customHeight="1">
      <c r="B755" s="93"/>
      <c r="C755" s="93"/>
      <c r="D755" s="93"/>
    </row>
    <row r="756" ht="15.75" customHeight="1">
      <c r="B756" s="93"/>
      <c r="C756" s="93"/>
      <c r="D756" s="93"/>
    </row>
    <row r="757" ht="15.75" customHeight="1">
      <c r="B757" s="93"/>
      <c r="C757" s="93"/>
      <c r="D757" s="93"/>
    </row>
    <row r="758" ht="15.75" customHeight="1">
      <c r="B758" s="93"/>
      <c r="C758" s="93"/>
      <c r="D758" s="93"/>
    </row>
    <row r="759" ht="15.75" customHeight="1">
      <c r="B759" s="93"/>
      <c r="C759" s="93"/>
      <c r="D759" s="93"/>
    </row>
    <row r="760" ht="15.75" customHeight="1">
      <c r="B760" s="93"/>
      <c r="C760" s="93"/>
      <c r="D760" s="93"/>
    </row>
    <row r="761" ht="15.75" customHeight="1">
      <c r="B761" s="93"/>
      <c r="C761" s="93"/>
      <c r="D761" s="93"/>
    </row>
    <row r="762" ht="15.75" customHeight="1">
      <c r="B762" s="93"/>
      <c r="C762" s="93"/>
      <c r="D762" s="93"/>
    </row>
    <row r="763" ht="15.75" customHeight="1">
      <c r="B763" s="93"/>
      <c r="C763" s="93"/>
      <c r="D763" s="93"/>
    </row>
    <row r="764" ht="15.75" customHeight="1">
      <c r="B764" s="93"/>
      <c r="C764" s="93"/>
      <c r="D764" s="93"/>
    </row>
    <row r="765" ht="15.75" customHeight="1">
      <c r="B765" s="93"/>
      <c r="C765" s="93"/>
      <c r="D765" s="93"/>
    </row>
    <row r="766" ht="15.75" customHeight="1">
      <c r="B766" s="93"/>
      <c r="C766" s="93"/>
      <c r="D766" s="93"/>
    </row>
    <row r="767" ht="15.75" customHeight="1">
      <c r="B767" s="93"/>
      <c r="C767" s="93"/>
      <c r="D767" s="93"/>
    </row>
    <row r="768" ht="15.75" customHeight="1">
      <c r="B768" s="93"/>
      <c r="C768" s="93"/>
      <c r="D768" s="93"/>
    </row>
    <row r="769" ht="15.75" customHeight="1">
      <c r="B769" s="93"/>
      <c r="C769" s="93"/>
      <c r="D769" s="93"/>
    </row>
    <row r="770" ht="15.75" customHeight="1">
      <c r="B770" s="93"/>
      <c r="C770" s="93"/>
      <c r="D770" s="93"/>
    </row>
    <row r="771" ht="15.75" customHeight="1">
      <c r="B771" s="93"/>
      <c r="C771" s="93"/>
      <c r="D771" s="93"/>
    </row>
    <row r="772" ht="15.75" customHeight="1">
      <c r="B772" s="93"/>
      <c r="C772" s="93"/>
      <c r="D772" s="93"/>
    </row>
    <row r="773" ht="15.75" customHeight="1">
      <c r="B773" s="93"/>
      <c r="C773" s="93"/>
      <c r="D773" s="93"/>
    </row>
    <row r="774" ht="15.75" customHeight="1">
      <c r="B774" s="93"/>
      <c r="C774" s="93"/>
      <c r="D774" s="93"/>
    </row>
    <row r="775" ht="15.75" customHeight="1">
      <c r="B775" s="93"/>
      <c r="C775" s="93"/>
      <c r="D775" s="93"/>
    </row>
    <row r="776" ht="15.75" customHeight="1">
      <c r="B776" s="93"/>
      <c r="C776" s="93"/>
      <c r="D776" s="93"/>
    </row>
    <row r="777" ht="15.75" customHeight="1">
      <c r="B777" s="93"/>
      <c r="C777" s="93"/>
      <c r="D777" s="93"/>
    </row>
    <row r="778" ht="15.75" customHeight="1">
      <c r="B778" s="93"/>
      <c r="C778" s="93"/>
      <c r="D778" s="93"/>
    </row>
    <row r="779" ht="15.75" customHeight="1">
      <c r="B779" s="93"/>
      <c r="C779" s="93"/>
      <c r="D779" s="93"/>
    </row>
    <row r="780" ht="15.75" customHeight="1">
      <c r="B780" s="93"/>
      <c r="C780" s="93"/>
      <c r="D780" s="93"/>
    </row>
    <row r="781" ht="15.75" customHeight="1">
      <c r="B781" s="93"/>
      <c r="C781" s="93"/>
      <c r="D781" s="93"/>
    </row>
    <row r="782" ht="15.75" customHeight="1">
      <c r="B782" s="93"/>
      <c r="C782" s="93"/>
      <c r="D782" s="93"/>
    </row>
    <row r="783" ht="15.75" customHeight="1">
      <c r="B783" s="93"/>
      <c r="C783" s="93"/>
      <c r="D783" s="93"/>
    </row>
    <row r="784" ht="15.75" customHeight="1">
      <c r="B784" s="93"/>
      <c r="C784" s="93"/>
      <c r="D784" s="93"/>
    </row>
    <row r="785" ht="15.75" customHeight="1">
      <c r="B785" s="93"/>
      <c r="C785" s="93"/>
      <c r="D785" s="93"/>
    </row>
    <row r="786" ht="15.75" customHeight="1">
      <c r="B786" s="93"/>
      <c r="C786" s="93"/>
      <c r="D786" s="93"/>
    </row>
    <row r="787" ht="15.75" customHeight="1">
      <c r="B787" s="93"/>
      <c r="C787" s="93"/>
      <c r="D787" s="93"/>
    </row>
    <row r="788" ht="15.75" customHeight="1">
      <c r="B788" s="93"/>
      <c r="C788" s="93"/>
      <c r="D788" s="93"/>
    </row>
    <row r="789" ht="15.75" customHeight="1">
      <c r="B789" s="93"/>
      <c r="C789" s="93"/>
      <c r="D789" s="93"/>
    </row>
    <row r="790" ht="15.75" customHeight="1">
      <c r="B790" s="93"/>
      <c r="C790" s="93"/>
      <c r="D790" s="93"/>
    </row>
    <row r="791" ht="15.75" customHeight="1">
      <c r="B791" s="93"/>
      <c r="C791" s="93"/>
      <c r="D791" s="93"/>
    </row>
    <row r="792" ht="15.75" customHeight="1">
      <c r="B792" s="93"/>
      <c r="C792" s="93"/>
      <c r="D792" s="93"/>
    </row>
    <row r="793" ht="15.75" customHeight="1">
      <c r="B793" s="93"/>
      <c r="C793" s="93"/>
      <c r="D793" s="93"/>
    </row>
    <row r="794" ht="15.75" customHeight="1">
      <c r="B794" s="93"/>
      <c r="C794" s="93"/>
      <c r="D794" s="93"/>
    </row>
    <row r="795" ht="15.75" customHeight="1">
      <c r="B795" s="93"/>
      <c r="C795" s="93"/>
      <c r="D795" s="93"/>
    </row>
    <row r="796" ht="15.75" customHeight="1">
      <c r="B796" s="93"/>
      <c r="C796" s="93"/>
      <c r="D796" s="93"/>
    </row>
    <row r="797" ht="15.75" customHeight="1">
      <c r="B797" s="93"/>
      <c r="C797" s="93"/>
      <c r="D797" s="93"/>
    </row>
    <row r="798" ht="15.75" customHeight="1">
      <c r="B798" s="93"/>
      <c r="C798" s="93"/>
      <c r="D798" s="93"/>
    </row>
    <row r="799" ht="15.75" customHeight="1">
      <c r="B799" s="93"/>
      <c r="C799" s="93"/>
      <c r="D799" s="93"/>
    </row>
    <row r="800" ht="15.75" customHeight="1">
      <c r="B800" s="93"/>
      <c r="C800" s="93"/>
      <c r="D800" s="93"/>
    </row>
    <row r="801" ht="15.75" customHeight="1">
      <c r="B801" s="93"/>
      <c r="C801" s="93"/>
      <c r="D801" s="93"/>
    </row>
    <row r="802" ht="15.75" customHeight="1">
      <c r="B802" s="93"/>
      <c r="C802" s="93"/>
      <c r="D802" s="93"/>
    </row>
    <row r="803" ht="15.75" customHeight="1">
      <c r="B803" s="93"/>
      <c r="C803" s="93"/>
      <c r="D803" s="93"/>
    </row>
    <row r="804" ht="15.75" customHeight="1">
      <c r="B804" s="93"/>
      <c r="C804" s="93"/>
      <c r="D804" s="93"/>
    </row>
    <row r="805" ht="15.75" customHeight="1">
      <c r="B805" s="93"/>
      <c r="C805" s="93"/>
      <c r="D805" s="93"/>
    </row>
    <row r="806" ht="15.75" customHeight="1">
      <c r="B806" s="93"/>
      <c r="C806" s="93"/>
      <c r="D806" s="93"/>
    </row>
    <row r="807" ht="15.75" customHeight="1">
      <c r="B807" s="93"/>
      <c r="C807" s="93"/>
      <c r="D807" s="93"/>
    </row>
    <row r="808" ht="15.75" customHeight="1">
      <c r="B808" s="93"/>
      <c r="C808" s="93"/>
      <c r="D808" s="93"/>
    </row>
    <row r="809" ht="15.75" customHeight="1">
      <c r="B809" s="93"/>
      <c r="C809" s="93"/>
      <c r="D809" s="93"/>
    </row>
    <row r="810" ht="15.75" customHeight="1">
      <c r="B810" s="93"/>
      <c r="C810" s="93"/>
      <c r="D810" s="93"/>
    </row>
    <row r="811" ht="15.75" customHeight="1">
      <c r="B811" s="93"/>
      <c r="C811" s="93"/>
      <c r="D811" s="93"/>
    </row>
    <row r="812" ht="15.75" customHeight="1">
      <c r="B812" s="93"/>
      <c r="C812" s="93"/>
      <c r="D812" s="93"/>
    </row>
    <row r="813" ht="15.75" customHeight="1">
      <c r="B813" s="93"/>
      <c r="C813" s="93"/>
      <c r="D813" s="93"/>
    </row>
    <row r="814" ht="15.75" customHeight="1">
      <c r="B814" s="93"/>
      <c r="C814" s="93"/>
      <c r="D814" s="93"/>
    </row>
    <row r="815" ht="15.75" customHeight="1">
      <c r="B815" s="93"/>
      <c r="C815" s="93"/>
      <c r="D815" s="93"/>
    </row>
    <row r="816" ht="15.75" customHeight="1">
      <c r="B816" s="93"/>
      <c r="C816" s="93"/>
      <c r="D816" s="93"/>
    </row>
    <row r="817" ht="15.75" customHeight="1">
      <c r="B817" s="93"/>
      <c r="C817" s="93"/>
      <c r="D817" s="93"/>
    </row>
    <row r="818" ht="15.75" customHeight="1">
      <c r="B818" s="93"/>
      <c r="C818" s="93"/>
      <c r="D818" s="93"/>
    </row>
    <row r="819" ht="15.75" customHeight="1">
      <c r="B819" s="93"/>
      <c r="C819" s="93"/>
      <c r="D819" s="93"/>
    </row>
    <row r="820" ht="15.75" customHeight="1">
      <c r="B820" s="93"/>
      <c r="C820" s="93"/>
      <c r="D820" s="93"/>
    </row>
    <row r="821" ht="15.75" customHeight="1">
      <c r="B821" s="93"/>
      <c r="C821" s="93"/>
      <c r="D821" s="93"/>
    </row>
    <row r="822" ht="15.75" customHeight="1">
      <c r="B822" s="93"/>
      <c r="C822" s="93"/>
      <c r="D822" s="93"/>
    </row>
    <row r="823" ht="15.75" customHeight="1">
      <c r="B823" s="93"/>
      <c r="C823" s="93"/>
      <c r="D823" s="93"/>
    </row>
    <row r="824" ht="15.75" customHeight="1">
      <c r="B824" s="93"/>
      <c r="C824" s="93"/>
      <c r="D824" s="93"/>
    </row>
    <row r="825" ht="15.75" customHeight="1">
      <c r="B825" s="93"/>
      <c r="C825" s="93"/>
      <c r="D825" s="93"/>
    </row>
    <row r="826" ht="15.75" customHeight="1">
      <c r="B826" s="93"/>
      <c r="C826" s="93"/>
      <c r="D826" s="93"/>
    </row>
    <row r="827" ht="15.75" customHeight="1">
      <c r="B827" s="93"/>
      <c r="C827" s="93"/>
      <c r="D827" s="93"/>
    </row>
    <row r="828" ht="15.75" customHeight="1">
      <c r="B828" s="93"/>
      <c r="C828" s="93"/>
      <c r="D828" s="93"/>
    </row>
    <row r="829" ht="15.75" customHeight="1">
      <c r="B829" s="93"/>
      <c r="C829" s="93"/>
      <c r="D829" s="93"/>
    </row>
    <row r="830" ht="15.75" customHeight="1">
      <c r="B830" s="93"/>
      <c r="C830" s="93"/>
      <c r="D830" s="93"/>
    </row>
    <row r="831" ht="15.75" customHeight="1">
      <c r="B831" s="93"/>
      <c r="C831" s="93"/>
      <c r="D831" s="93"/>
    </row>
    <row r="832" ht="15.75" customHeight="1">
      <c r="B832" s="93"/>
      <c r="C832" s="93"/>
      <c r="D832" s="93"/>
    </row>
    <row r="833" ht="15.75" customHeight="1">
      <c r="B833" s="93"/>
      <c r="C833" s="93"/>
      <c r="D833" s="93"/>
    </row>
    <row r="834" ht="15.75" customHeight="1">
      <c r="B834" s="93"/>
      <c r="C834" s="93"/>
      <c r="D834" s="93"/>
    </row>
    <row r="835" ht="15.75" customHeight="1">
      <c r="B835" s="93"/>
      <c r="C835" s="93"/>
      <c r="D835" s="93"/>
    </row>
    <row r="836" ht="15.75" customHeight="1">
      <c r="B836" s="93"/>
      <c r="C836" s="93"/>
      <c r="D836" s="93"/>
    </row>
    <row r="837" ht="15.75" customHeight="1">
      <c r="B837" s="93"/>
      <c r="C837" s="93"/>
      <c r="D837" s="93"/>
    </row>
    <row r="838" ht="15.75" customHeight="1">
      <c r="B838" s="93"/>
      <c r="C838" s="93"/>
      <c r="D838" s="93"/>
    </row>
    <row r="839" ht="15.75" customHeight="1">
      <c r="B839" s="93"/>
      <c r="C839" s="93"/>
      <c r="D839" s="93"/>
    </row>
    <row r="840" ht="15.75" customHeight="1">
      <c r="B840" s="93"/>
      <c r="C840" s="93"/>
      <c r="D840" s="93"/>
    </row>
    <row r="841" ht="15.75" customHeight="1">
      <c r="B841" s="93"/>
      <c r="C841" s="93"/>
      <c r="D841" s="93"/>
    </row>
    <row r="842" ht="15.75" customHeight="1">
      <c r="B842" s="93"/>
      <c r="C842" s="93"/>
      <c r="D842" s="93"/>
    </row>
    <row r="843" ht="15.75" customHeight="1">
      <c r="B843" s="93"/>
      <c r="C843" s="93"/>
      <c r="D843" s="93"/>
    </row>
    <row r="844" ht="15.75" customHeight="1">
      <c r="B844" s="93"/>
      <c r="C844" s="93"/>
      <c r="D844" s="93"/>
    </row>
    <row r="845" ht="15.75" customHeight="1">
      <c r="B845" s="93"/>
      <c r="C845" s="93"/>
      <c r="D845" s="93"/>
    </row>
    <row r="846" ht="15.75" customHeight="1">
      <c r="B846" s="93"/>
      <c r="C846" s="93"/>
      <c r="D846" s="93"/>
    </row>
    <row r="847" ht="15.75" customHeight="1">
      <c r="B847" s="93"/>
      <c r="C847" s="93"/>
      <c r="D847" s="93"/>
    </row>
    <row r="848" ht="15.75" customHeight="1">
      <c r="B848" s="93"/>
      <c r="C848" s="93"/>
      <c r="D848" s="93"/>
    </row>
    <row r="849" ht="15.75" customHeight="1">
      <c r="B849" s="93"/>
      <c r="C849" s="93"/>
      <c r="D849" s="93"/>
    </row>
    <row r="850" ht="15.75" customHeight="1">
      <c r="B850" s="93"/>
      <c r="C850" s="93"/>
      <c r="D850" s="93"/>
    </row>
    <row r="851" ht="15.75" customHeight="1">
      <c r="B851" s="93"/>
      <c r="C851" s="93"/>
      <c r="D851" s="93"/>
    </row>
    <row r="852" ht="15.75" customHeight="1">
      <c r="B852" s="93"/>
      <c r="C852" s="93"/>
      <c r="D852" s="93"/>
    </row>
    <row r="853" ht="15.75" customHeight="1">
      <c r="B853" s="93"/>
      <c r="C853" s="93"/>
      <c r="D853" s="93"/>
    </row>
    <row r="854" ht="15.75" customHeight="1">
      <c r="B854" s="93"/>
      <c r="C854" s="93"/>
      <c r="D854" s="93"/>
    </row>
    <row r="855" ht="15.75" customHeight="1">
      <c r="B855" s="93"/>
      <c r="C855" s="93"/>
      <c r="D855" s="93"/>
    </row>
    <row r="856" ht="15.75" customHeight="1">
      <c r="B856" s="93"/>
      <c r="C856" s="93"/>
      <c r="D856" s="93"/>
    </row>
    <row r="857" ht="15.75" customHeight="1">
      <c r="B857" s="93"/>
      <c r="C857" s="93"/>
      <c r="D857" s="93"/>
    </row>
    <row r="858" ht="15.75" customHeight="1">
      <c r="B858" s="93"/>
      <c r="C858" s="93"/>
      <c r="D858" s="93"/>
    </row>
    <row r="859" ht="15.75" customHeight="1">
      <c r="B859" s="93"/>
      <c r="C859" s="93"/>
      <c r="D859" s="93"/>
    </row>
    <row r="860" ht="15.75" customHeight="1">
      <c r="B860" s="93"/>
      <c r="C860" s="93"/>
      <c r="D860" s="93"/>
    </row>
    <row r="861" ht="15.75" customHeight="1">
      <c r="B861" s="93"/>
      <c r="C861" s="93"/>
      <c r="D861" s="93"/>
    </row>
    <row r="862" ht="15.75" customHeight="1">
      <c r="B862" s="93"/>
      <c r="C862" s="93"/>
      <c r="D862" s="93"/>
    </row>
    <row r="863" ht="15.75" customHeight="1">
      <c r="B863" s="93"/>
      <c r="C863" s="93"/>
      <c r="D863" s="93"/>
    </row>
    <row r="864" ht="15.75" customHeight="1">
      <c r="B864" s="93"/>
      <c r="C864" s="93"/>
      <c r="D864" s="93"/>
    </row>
    <row r="865" ht="15.75" customHeight="1">
      <c r="B865" s="93"/>
      <c r="C865" s="93"/>
      <c r="D865" s="93"/>
    </row>
    <row r="866" ht="15.75" customHeight="1">
      <c r="B866" s="93"/>
      <c r="C866" s="93"/>
      <c r="D866" s="93"/>
    </row>
    <row r="867" ht="15.75" customHeight="1">
      <c r="B867" s="93"/>
      <c r="C867" s="93"/>
      <c r="D867" s="93"/>
    </row>
    <row r="868" ht="15.75" customHeight="1">
      <c r="B868" s="93"/>
      <c r="C868" s="93"/>
      <c r="D868" s="93"/>
    </row>
    <row r="869" ht="15.75" customHeight="1">
      <c r="B869" s="93"/>
      <c r="C869" s="93"/>
      <c r="D869" s="93"/>
    </row>
    <row r="870" ht="15.75" customHeight="1">
      <c r="B870" s="93"/>
      <c r="C870" s="93"/>
      <c r="D870" s="93"/>
    </row>
    <row r="871" ht="15.75" customHeight="1">
      <c r="B871" s="93"/>
      <c r="C871" s="93"/>
      <c r="D871" s="93"/>
    </row>
    <row r="872" ht="15.75" customHeight="1">
      <c r="B872" s="93"/>
      <c r="C872" s="93"/>
      <c r="D872" s="93"/>
    </row>
    <row r="873" ht="15.75" customHeight="1">
      <c r="B873" s="93"/>
      <c r="C873" s="93"/>
      <c r="D873" s="93"/>
    </row>
    <row r="874" ht="15.75" customHeight="1">
      <c r="B874" s="93"/>
      <c r="C874" s="93"/>
      <c r="D874" s="93"/>
    </row>
    <row r="875" ht="15.75" customHeight="1">
      <c r="B875" s="93"/>
      <c r="C875" s="93"/>
      <c r="D875" s="93"/>
    </row>
    <row r="876" ht="15.75" customHeight="1">
      <c r="B876" s="93"/>
      <c r="C876" s="93"/>
      <c r="D876" s="93"/>
    </row>
    <row r="877" ht="15.75" customHeight="1">
      <c r="B877" s="93"/>
      <c r="C877" s="93"/>
      <c r="D877" s="93"/>
    </row>
    <row r="878" ht="15.75" customHeight="1">
      <c r="B878" s="93"/>
      <c r="C878" s="93"/>
      <c r="D878" s="93"/>
    </row>
    <row r="879" ht="15.75" customHeight="1">
      <c r="B879" s="93"/>
      <c r="C879" s="93"/>
      <c r="D879" s="93"/>
    </row>
    <row r="880" ht="15.75" customHeight="1">
      <c r="B880" s="93"/>
      <c r="C880" s="93"/>
      <c r="D880" s="93"/>
    </row>
    <row r="881" ht="15.75" customHeight="1">
      <c r="B881" s="93"/>
      <c r="C881" s="93"/>
      <c r="D881" s="93"/>
    </row>
    <row r="882" ht="15.75" customHeight="1">
      <c r="B882" s="93"/>
      <c r="C882" s="93"/>
      <c r="D882" s="93"/>
    </row>
    <row r="883" ht="15.75" customHeight="1">
      <c r="B883" s="93"/>
      <c r="C883" s="93"/>
      <c r="D883" s="93"/>
    </row>
    <row r="884" ht="15.75" customHeight="1">
      <c r="B884" s="93"/>
      <c r="C884" s="93"/>
      <c r="D884" s="93"/>
    </row>
    <row r="885" ht="15.75" customHeight="1">
      <c r="B885" s="93"/>
      <c r="C885" s="93"/>
      <c r="D885" s="93"/>
    </row>
    <row r="886" ht="15.75" customHeight="1">
      <c r="B886" s="93"/>
      <c r="C886" s="93"/>
      <c r="D886" s="93"/>
    </row>
    <row r="887" ht="15.75" customHeight="1">
      <c r="B887" s="93"/>
      <c r="C887" s="93"/>
      <c r="D887" s="93"/>
    </row>
    <row r="888" ht="15.75" customHeight="1">
      <c r="B888" s="93"/>
      <c r="C888" s="93"/>
      <c r="D888" s="93"/>
    </row>
    <row r="889" ht="15.75" customHeight="1">
      <c r="B889" s="93"/>
      <c r="C889" s="93"/>
      <c r="D889" s="93"/>
    </row>
    <row r="890" ht="15.75" customHeight="1">
      <c r="B890" s="93"/>
      <c r="C890" s="93"/>
      <c r="D890" s="93"/>
    </row>
    <row r="891" ht="15.75" customHeight="1">
      <c r="B891" s="93"/>
      <c r="C891" s="93"/>
      <c r="D891" s="93"/>
    </row>
    <row r="892" ht="15.75" customHeight="1">
      <c r="B892" s="93"/>
      <c r="C892" s="93"/>
      <c r="D892" s="93"/>
    </row>
    <row r="893" ht="15.75" customHeight="1">
      <c r="B893" s="93"/>
      <c r="C893" s="93"/>
      <c r="D893" s="93"/>
    </row>
    <row r="894" ht="15.75" customHeight="1">
      <c r="B894" s="93"/>
      <c r="C894" s="93"/>
      <c r="D894" s="93"/>
    </row>
    <row r="895" ht="15.75" customHeight="1">
      <c r="B895" s="93"/>
      <c r="C895" s="93"/>
      <c r="D895" s="93"/>
    </row>
    <row r="896" ht="15.75" customHeight="1">
      <c r="B896" s="93"/>
      <c r="C896" s="93"/>
      <c r="D896" s="93"/>
    </row>
    <row r="897" ht="15.75" customHeight="1">
      <c r="B897" s="93"/>
      <c r="C897" s="93"/>
      <c r="D897" s="93"/>
    </row>
    <row r="898" ht="15.75" customHeight="1">
      <c r="B898" s="93"/>
      <c r="C898" s="93"/>
      <c r="D898" s="93"/>
    </row>
    <row r="899" ht="15.75" customHeight="1">
      <c r="B899" s="93"/>
      <c r="C899" s="93"/>
      <c r="D899" s="93"/>
    </row>
    <row r="900" ht="15.75" customHeight="1">
      <c r="B900" s="93"/>
      <c r="C900" s="93"/>
      <c r="D900" s="93"/>
    </row>
    <row r="901" ht="15.75" customHeight="1">
      <c r="B901" s="93"/>
      <c r="C901" s="93"/>
      <c r="D901" s="93"/>
    </row>
    <row r="902" ht="15.75" customHeight="1">
      <c r="B902" s="93"/>
      <c r="C902" s="93"/>
      <c r="D902" s="93"/>
    </row>
    <row r="903" ht="15.75" customHeight="1">
      <c r="B903" s="93"/>
      <c r="C903" s="93"/>
      <c r="D903" s="93"/>
    </row>
    <row r="904" ht="15.75" customHeight="1">
      <c r="B904" s="93"/>
      <c r="C904" s="93"/>
      <c r="D904" s="93"/>
    </row>
    <row r="905" ht="15.75" customHeight="1">
      <c r="B905" s="93"/>
      <c r="C905" s="93"/>
      <c r="D905" s="93"/>
    </row>
    <row r="906" ht="15.75" customHeight="1">
      <c r="B906" s="93"/>
      <c r="C906" s="93"/>
      <c r="D906" s="93"/>
    </row>
    <row r="907" ht="15.75" customHeight="1">
      <c r="B907" s="93"/>
      <c r="C907" s="93"/>
      <c r="D907" s="93"/>
    </row>
    <row r="908" ht="15.75" customHeight="1">
      <c r="B908" s="93"/>
      <c r="C908" s="93"/>
      <c r="D908" s="93"/>
    </row>
    <row r="909" ht="15.75" customHeight="1">
      <c r="B909" s="93"/>
      <c r="C909" s="93"/>
      <c r="D909" s="93"/>
    </row>
    <row r="910" ht="15.75" customHeight="1">
      <c r="B910" s="93"/>
      <c r="C910" s="93"/>
      <c r="D910" s="93"/>
    </row>
    <row r="911" ht="15.75" customHeight="1">
      <c r="B911" s="93"/>
      <c r="C911" s="93"/>
      <c r="D911" s="93"/>
    </row>
    <row r="912" ht="15.75" customHeight="1">
      <c r="B912" s="93"/>
      <c r="C912" s="93"/>
      <c r="D912" s="93"/>
    </row>
    <row r="913" ht="15.75" customHeight="1">
      <c r="B913" s="93"/>
      <c r="C913" s="93"/>
      <c r="D913" s="93"/>
    </row>
    <row r="914" ht="15.75" customHeight="1">
      <c r="B914" s="93"/>
      <c r="C914" s="93"/>
      <c r="D914" s="93"/>
    </row>
    <row r="915" ht="15.75" customHeight="1">
      <c r="B915" s="93"/>
      <c r="C915" s="93"/>
      <c r="D915" s="93"/>
    </row>
    <row r="916" ht="15.75" customHeight="1">
      <c r="B916" s="93"/>
      <c r="C916" s="93"/>
      <c r="D916" s="93"/>
    </row>
    <row r="917" ht="15.75" customHeight="1">
      <c r="B917" s="93"/>
      <c r="C917" s="93"/>
      <c r="D917" s="93"/>
    </row>
    <row r="918" ht="15.75" customHeight="1">
      <c r="B918" s="93"/>
      <c r="C918" s="93"/>
      <c r="D918" s="93"/>
    </row>
    <row r="919" ht="15.75" customHeight="1">
      <c r="B919" s="93"/>
      <c r="C919" s="93"/>
      <c r="D919" s="93"/>
    </row>
    <row r="920" ht="15.75" customHeight="1">
      <c r="B920" s="93"/>
      <c r="C920" s="93"/>
      <c r="D920" s="93"/>
    </row>
    <row r="921" ht="15.75" customHeight="1">
      <c r="B921" s="93"/>
      <c r="C921" s="93"/>
      <c r="D921" s="93"/>
    </row>
    <row r="922" ht="15.75" customHeight="1">
      <c r="B922" s="93"/>
      <c r="C922" s="93"/>
      <c r="D922" s="93"/>
    </row>
    <row r="923" ht="15.75" customHeight="1">
      <c r="B923" s="93"/>
      <c r="C923" s="93"/>
      <c r="D923" s="93"/>
    </row>
    <row r="924" ht="15.75" customHeight="1">
      <c r="B924" s="93"/>
      <c r="C924" s="93"/>
      <c r="D924" s="93"/>
    </row>
    <row r="925" ht="15.75" customHeight="1">
      <c r="B925" s="93"/>
      <c r="C925" s="93"/>
      <c r="D925" s="93"/>
    </row>
    <row r="926" ht="15.75" customHeight="1">
      <c r="B926" s="93"/>
      <c r="C926" s="93"/>
      <c r="D926" s="93"/>
    </row>
    <row r="927" ht="15.75" customHeight="1">
      <c r="B927" s="93"/>
      <c r="C927" s="93"/>
      <c r="D927" s="93"/>
    </row>
    <row r="928" ht="15.75" customHeight="1">
      <c r="B928" s="93"/>
      <c r="C928" s="93"/>
      <c r="D928" s="93"/>
    </row>
    <row r="929" ht="15.75" customHeight="1">
      <c r="B929" s="93"/>
      <c r="C929" s="93"/>
      <c r="D929" s="93"/>
    </row>
    <row r="930" ht="15.75" customHeight="1">
      <c r="B930" s="93"/>
      <c r="C930" s="93"/>
      <c r="D930" s="93"/>
    </row>
    <row r="931" ht="15.75" customHeight="1">
      <c r="B931" s="93"/>
      <c r="C931" s="93"/>
      <c r="D931" s="93"/>
    </row>
    <row r="932" ht="15.75" customHeight="1">
      <c r="B932" s="93"/>
      <c r="C932" s="93"/>
      <c r="D932" s="93"/>
    </row>
    <row r="933" ht="15.75" customHeight="1">
      <c r="B933" s="93"/>
      <c r="C933" s="93"/>
      <c r="D933" s="93"/>
    </row>
    <row r="934" ht="15.75" customHeight="1">
      <c r="B934" s="93"/>
      <c r="C934" s="93"/>
      <c r="D934" s="93"/>
    </row>
    <row r="935" ht="15.75" customHeight="1">
      <c r="B935" s="93"/>
      <c r="C935" s="93"/>
      <c r="D935" s="93"/>
    </row>
    <row r="936" ht="15.75" customHeight="1">
      <c r="B936" s="93"/>
      <c r="C936" s="93"/>
      <c r="D936" s="93"/>
    </row>
    <row r="937" ht="15.75" customHeight="1">
      <c r="B937" s="93"/>
      <c r="C937" s="93"/>
      <c r="D937" s="93"/>
    </row>
    <row r="938" ht="15.75" customHeight="1">
      <c r="B938" s="93"/>
      <c r="C938" s="93"/>
      <c r="D938" s="93"/>
    </row>
    <row r="939" ht="15.75" customHeight="1">
      <c r="B939" s="93"/>
      <c r="C939" s="93"/>
      <c r="D939" s="93"/>
    </row>
    <row r="940" ht="15.75" customHeight="1">
      <c r="B940" s="93"/>
      <c r="C940" s="93"/>
      <c r="D940" s="93"/>
    </row>
    <row r="941" ht="15.75" customHeight="1">
      <c r="B941" s="93"/>
      <c r="C941" s="93"/>
      <c r="D941" s="93"/>
    </row>
    <row r="942" ht="15.75" customHeight="1">
      <c r="B942" s="93"/>
      <c r="C942" s="93"/>
      <c r="D942" s="93"/>
    </row>
    <row r="943" ht="15.75" customHeight="1">
      <c r="B943" s="93"/>
      <c r="C943" s="93"/>
      <c r="D943" s="93"/>
    </row>
    <row r="944" ht="15.75" customHeight="1">
      <c r="B944" s="93"/>
      <c r="C944" s="93"/>
      <c r="D944" s="93"/>
    </row>
    <row r="945" ht="15.75" customHeight="1">
      <c r="B945" s="93"/>
      <c r="C945" s="93"/>
      <c r="D945" s="93"/>
    </row>
    <row r="946" ht="15.75" customHeight="1">
      <c r="B946" s="93"/>
      <c r="C946" s="93"/>
      <c r="D946" s="93"/>
    </row>
    <row r="947" ht="15.75" customHeight="1">
      <c r="B947" s="93"/>
      <c r="C947" s="93"/>
      <c r="D947" s="93"/>
    </row>
    <row r="948" ht="15.75" customHeight="1">
      <c r="B948" s="93"/>
      <c r="C948" s="93"/>
      <c r="D948" s="93"/>
    </row>
    <row r="949" ht="15.75" customHeight="1">
      <c r="B949" s="93"/>
      <c r="C949" s="93"/>
      <c r="D949" s="93"/>
    </row>
    <row r="950" ht="15.75" customHeight="1">
      <c r="B950" s="93"/>
      <c r="C950" s="93"/>
      <c r="D950" s="93"/>
    </row>
    <row r="951" ht="15.75" customHeight="1">
      <c r="B951" s="93"/>
      <c r="C951" s="93"/>
      <c r="D951" s="93"/>
    </row>
    <row r="952" ht="15.75" customHeight="1">
      <c r="B952" s="93"/>
      <c r="C952" s="93"/>
      <c r="D952" s="93"/>
    </row>
    <row r="953" ht="15.75" customHeight="1">
      <c r="B953" s="93"/>
      <c r="C953" s="93"/>
      <c r="D953" s="93"/>
    </row>
    <row r="954" ht="15.75" customHeight="1">
      <c r="B954" s="93"/>
      <c r="C954" s="93"/>
      <c r="D954" s="93"/>
    </row>
    <row r="955" ht="15.75" customHeight="1">
      <c r="B955" s="93"/>
      <c r="C955" s="93"/>
      <c r="D955" s="93"/>
    </row>
    <row r="956" ht="15.75" customHeight="1">
      <c r="B956" s="93"/>
      <c r="C956" s="93"/>
      <c r="D956" s="93"/>
    </row>
    <row r="957" ht="15.75" customHeight="1">
      <c r="B957" s="93"/>
      <c r="C957" s="93"/>
      <c r="D957" s="93"/>
    </row>
    <row r="958" ht="15.75" customHeight="1">
      <c r="B958" s="93"/>
      <c r="C958" s="93"/>
      <c r="D958" s="93"/>
    </row>
    <row r="959" ht="15.75" customHeight="1">
      <c r="B959" s="93"/>
      <c r="C959" s="93"/>
      <c r="D959" s="93"/>
    </row>
    <row r="960" ht="15.75" customHeight="1">
      <c r="B960" s="93"/>
      <c r="C960" s="93"/>
      <c r="D960" s="93"/>
    </row>
    <row r="961" ht="15.75" customHeight="1">
      <c r="B961" s="93"/>
      <c r="C961" s="93"/>
      <c r="D961" s="93"/>
    </row>
    <row r="962" ht="15.75" customHeight="1">
      <c r="B962" s="93"/>
      <c r="C962" s="93"/>
      <c r="D962" s="93"/>
    </row>
    <row r="963" ht="15.75" customHeight="1">
      <c r="B963" s="93"/>
      <c r="C963" s="93"/>
      <c r="D963" s="93"/>
    </row>
    <row r="964" ht="15.75" customHeight="1">
      <c r="B964" s="93"/>
      <c r="C964" s="93"/>
      <c r="D964" s="93"/>
    </row>
    <row r="965" ht="15.75" customHeight="1">
      <c r="B965" s="93"/>
      <c r="C965" s="93"/>
      <c r="D965" s="93"/>
    </row>
    <row r="966" ht="15.75" customHeight="1">
      <c r="B966" s="93"/>
      <c r="C966" s="93"/>
      <c r="D966" s="93"/>
    </row>
    <row r="967" ht="15.75" customHeight="1">
      <c r="B967" s="93"/>
      <c r="C967" s="93"/>
      <c r="D967" s="93"/>
    </row>
    <row r="968" ht="15.75" customHeight="1">
      <c r="B968" s="93"/>
      <c r="C968" s="93"/>
      <c r="D968" s="93"/>
    </row>
    <row r="969" ht="15.75" customHeight="1">
      <c r="B969" s="93"/>
      <c r="C969" s="93"/>
      <c r="D969" s="93"/>
    </row>
    <row r="970" ht="15.75" customHeight="1">
      <c r="B970" s="93"/>
      <c r="C970" s="93"/>
      <c r="D970" s="93"/>
    </row>
    <row r="971" ht="15.75" customHeight="1">
      <c r="B971" s="93"/>
      <c r="C971" s="93"/>
      <c r="D971" s="93"/>
    </row>
    <row r="972" ht="15.75" customHeight="1">
      <c r="B972" s="93"/>
      <c r="C972" s="93"/>
      <c r="D972" s="93"/>
    </row>
    <row r="973" ht="15.75" customHeight="1">
      <c r="B973" s="93"/>
      <c r="C973" s="93"/>
      <c r="D973" s="93"/>
    </row>
    <row r="974" ht="15.75" customHeight="1">
      <c r="B974" s="93"/>
      <c r="C974" s="93"/>
      <c r="D974" s="93"/>
    </row>
    <row r="975" ht="15.75" customHeight="1">
      <c r="B975" s="93"/>
      <c r="C975" s="93"/>
      <c r="D975" s="93"/>
    </row>
    <row r="976" ht="15.75" customHeight="1">
      <c r="B976" s="93"/>
      <c r="C976" s="93"/>
      <c r="D976" s="93"/>
    </row>
    <row r="977" ht="15.75" customHeight="1">
      <c r="B977" s="93"/>
      <c r="C977" s="93"/>
      <c r="D977" s="93"/>
    </row>
    <row r="978" ht="15.75" customHeight="1">
      <c r="B978" s="93"/>
      <c r="C978" s="93"/>
      <c r="D978" s="93"/>
    </row>
    <row r="979" ht="15.75" customHeight="1">
      <c r="B979" s="93"/>
      <c r="C979" s="93"/>
      <c r="D979" s="93"/>
    </row>
    <row r="980" ht="15.75" customHeight="1">
      <c r="B980" s="93"/>
      <c r="C980" s="93"/>
      <c r="D980" s="93"/>
    </row>
    <row r="981" ht="15.75" customHeight="1">
      <c r="B981" s="93"/>
      <c r="C981" s="93"/>
      <c r="D981" s="93"/>
    </row>
    <row r="982" ht="15.75" customHeight="1">
      <c r="B982" s="93"/>
      <c r="C982" s="93"/>
      <c r="D982" s="93"/>
    </row>
    <row r="983" ht="15.75" customHeight="1">
      <c r="B983" s="93"/>
      <c r="C983" s="93"/>
      <c r="D983" s="93"/>
    </row>
    <row r="984" ht="15.75" customHeight="1">
      <c r="B984" s="93"/>
      <c r="C984" s="93"/>
      <c r="D984" s="93"/>
    </row>
    <row r="985" ht="15.75" customHeight="1">
      <c r="B985" s="93"/>
      <c r="C985" s="93"/>
      <c r="D985" s="93"/>
    </row>
    <row r="986" ht="15.75" customHeight="1">
      <c r="B986" s="93"/>
      <c r="C986" s="93"/>
      <c r="D986" s="93"/>
    </row>
    <row r="987" ht="15.75" customHeight="1">
      <c r="B987" s="93"/>
      <c r="C987" s="93"/>
      <c r="D987" s="93"/>
    </row>
    <row r="988" ht="15.75" customHeight="1">
      <c r="B988" s="93"/>
      <c r="C988" s="93"/>
      <c r="D988" s="93"/>
    </row>
    <row r="989" ht="15.75" customHeight="1">
      <c r="B989" s="93"/>
      <c r="C989" s="93"/>
      <c r="D989" s="93"/>
    </row>
    <row r="990" ht="15.75" customHeight="1">
      <c r="B990" s="93"/>
      <c r="C990" s="93"/>
      <c r="D990" s="93"/>
    </row>
    <row r="991" ht="15.75" customHeight="1">
      <c r="B991" s="93"/>
      <c r="C991" s="93"/>
      <c r="D991" s="93"/>
    </row>
    <row r="992" ht="15.75" customHeight="1">
      <c r="B992" s="93"/>
      <c r="C992" s="93"/>
      <c r="D992" s="93"/>
    </row>
    <row r="993" ht="15.75" customHeight="1">
      <c r="B993" s="93"/>
      <c r="C993" s="93"/>
      <c r="D993" s="93"/>
    </row>
    <row r="994" ht="15.75" customHeight="1">
      <c r="B994" s="93"/>
      <c r="C994" s="93"/>
      <c r="D994" s="93"/>
    </row>
    <row r="995" ht="15.75" customHeight="1">
      <c r="B995" s="93"/>
      <c r="C995" s="93"/>
      <c r="D995" s="93"/>
    </row>
    <row r="996" ht="15.75" customHeight="1">
      <c r="B996" s="93"/>
      <c r="C996" s="93"/>
      <c r="D996" s="93"/>
    </row>
    <row r="997" ht="15.75" customHeight="1">
      <c r="B997" s="93"/>
      <c r="C997" s="93"/>
      <c r="D997" s="93"/>
    </row>
    <row r="998" ht="15.75" customHeight="1">
      <c r="B998" s="93"/>
      <c r="C998" s="93"/>
      <c r="D998" s="93"/>
    </row>
    <row r="999" ht="15.75" customHeight="1">
      <c r="B999" s="93"/>
      <c r="C999" s="93"/>
      <c r="D999" s="93"/>
    </row>
    <row r="1000" ht="15.75" customHeight="1">
      <c r="B1000" s="93"/>
      <c r="C1000" s="93"/>
      <c r="D1000" s="93"/>
    </row>
  </sheetData>
  <autoFilter ref="$A$8:$AG$82"/>
  <mergeCells count="12">
    <mergeCell ref="AE2:AF2"/>
    <mergeCell ref="AE3:AF3"/>
    <mergeCell ref="F2:P2"/>
    <mergeCell ref="Q2:AC2"/>
    <mergeCell ref="F3:J3"/>
    <mergeCell ref="K3:P3"/>
    <mergeCell ref="Q3:W3"/>
    <mergeCell ref="X3:AA3"/>
    <mergeCell ref="F1:P1"/>
    <mergeCell ref="Q1:AC1"/>
    <mergeCell ref="AE1:AF1"/>
    <mergeCell ref="AB3:AC3"/>
  </mergeCell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9.57"/>
    <col customWidth="1" min="4" max="4" width="10.86"/>
    <col customWidth="1" min="5" max="6" width="9.14"/>
    <col customWidth="1" min="7" max="7" width="56.14"/>
    <col customWidth="1" min="8" max="26" width="10.71"/>
  </cols>
  <sheetData>
    <row r="1" ht="12.75" customHeight="1"/>
    <row r="2" ht="12.75" customHeight="1">
      <c r="C2" s="32" t="s">
        <v>166</v>
      </c>
      <c r="D2" s="32" t="s">
        <v>169</v>
      </c>
      <c r="E2" s="32" t="s">
        <v>170</v>
      </c>
      <c r="F2" s="32" t="s">
        <v>171</v>
      </c>
      <c r="G2" s="10" t="s">
        <v>41</v>
      </c>
    </row>
    <row r="3" ht="12.75" customHeight="1">
      <c r="C3" s="33">
        <v>0.4</v>
      </c>
      <c r="D3" s="34">
        <v>0.5</v>
      </c>
      <c r="E3" s="33">
        <v>0.2</v>
      </c>
      <c r="F3" s="36">
        <f t="shared" ref="F3:F7" si="1">E3*$D$3*$C$3</f>
        <v>0.04</v>
      </c>
      <c r="G3" s="37" t="s">
        <v>122</v>
      </c>
    </row>
    <row r="4" ht="12.75" customHeight="1">
      <c r="D4" s="38"/>
      <c r="E4" s="33">
        <v>0.2</v>
      </c>
      <c r="F4" s="36">
        <f t="shared" si="1"/>
        <v>0.04</v>
      </c>
      <c r="G4" s="37" t="s">
        <v>129</v>
      </c>
    </row>
    <row r="5" ht="12.75" customHeight="1">
      <c r="D5" s="38"/>
      <c r="E5" s="33">
        <v>0.2</v>
      </c>
      <c r="F5" s="36">
        <f t="shared" si="1"/>
        <v>0.04</v>
      </c>
      <c r="G5" s="37" t="s">
        <v>132</v>
      </c>
    </row>
    <row r="6" ht="12.75" customHeight="1">
      <c r="D6" s="38"/>
      <c r="E6" s="33">
        <v>0.2</v>
      </c>
      <c r="F6" s="36">
        <f t="shared" si="1"/>
        <v>0.04</v>
      </c>
      <c r="G6" s="37" t="s">
        <v>135</v>
      </c>
    </row>
    <row r="7" ht="12.75" customHeight="1">
      <c r="D7" s="39"/>
      <c r="E7" s="33">
        <v>0.2</v>
      </c>
      <c r="F7" s="36">
        <f t="shared" si="1"/>
        <v>0.04</v>
      </c>
      <c r="G7" s="37" t="s">
        <v>138</v>
      </c>
    </row>
    <row r="8" ht="12.75" customHeight="1">
      <c r="D8" s="40">
        <v>0.5</v>
      </c>
      <c r="E8" s="36">
        <f t="shared" ref="E8:E9" si="2">1/5</f>
        <v>0.2</v>
      </c>
      <c r="F8" s="36">
        <f t="shared" ref="F8:F13" si="3">E8*$D$8*$C$3</f>
        <v>0.04</v>
      </c>
      <c r="G8" s="37" t="s">
        <v>145</v>
      </c>
    </row>
    <row r="9" ht="12.75" customHeight="1">
      <c r="D9" s="38"/>
      <c r="E9" s="36">
        <f t="shared" si="2"/>
        <v>0.2</v>
      </c>
      <c r="F9" s="36">
        <f t="shared" si="3"/>
        <v>0.04</v>
      </c>
      <c r="G9" s="37" t="s">
        <v>147</v>
      </c>
    </row>
    <row r="10" ht="12.75" customHeight="1">
      <c r="D10" s="38"/>
      <c r="E10" s="36">
        <v>0.0</v>
      </c>
      <c r="F10" s="36">
        <f t="shared" si="3"/>
        <v>0</v>
      </c>
      <c r="G10" s="44" t="s">
        <v>150</v>
      </c>
    </row>
    <row r="11" ht="12.75" customHeight="1">
      <c r="D11" s="38"/>
      <c r="E11" s="36">
        <f t="shared" ref="E11:E13" si="4">1/5</f>
        <v>0.2</v>
      </c>
      <c r="F11" s="36">
        <f t="shared" si="3"/>
        <v>0.04</v>
      </c>
      <c r="G11" s="37" t="s">
        <v>154</v>
      </c>
    </row>
    <row r="12" ht="12.75" customHeight="1">
      <c r="D12" s="38"/>
      <c r="E12" s="36">
        <f t="shared" si="4"/>
        <v>0.2</v>
      </c>
      <c r="F12" s="36">
        <f t="shared" si="3"/>
        <v>0.04</v>
      </c>
      <c r="G12" s="37" t="s">
        <v>156</v>
      </c>
    </row>
    <row r="13" ht="12.75" customHeight="1">
      <c r="D13" s="39"/>
      <c r="E13" s="36">
        <f t="shared" si="4"/>
        <v>0.2</v>
      </c>
      <c r="F13" s="36">
        <f t="shared" si="3"/>
        <v>0.04</v>
      </c>
      <c r="G13" s="37" t="s">
        <v>158</v>
      </c>
    </row>
    <row r="14" ht="12.75" customHeight="1">
      <c r="C14" s="48">
        <v>0.4</v>
      </c>
      <c r="D14" s="50">
        <v>0.5</v>
      </c>
      <c r="E14" s="36">
        <f t="shared" ref="E14:E20" si="5">1/7</f>
        <v>0.1428571429</v>
      </c>
      <c r="F14" s="36">
        <f t="shared" ref="F14:F20" si="6">E14*$D$14*$C$14</f>
        <v>0.02857142857</v>
      </c>
      <c r="G14" s="37" t="s">
        <v>162</v>
      </c>
    </row>
    <row r="15" ht="12.75" customHeight="1">
      <c r="C15" s="38"/>
      <c r="D15" s="38"/>
      <c r="E15" s="36">
        <f t="shared" si="5"/>
        <v>0.1428571429</v>
      </c>
      <c r="F15" s="36">
        <f t="shared" si="6"/>
        <v>0.02857142857</v>
      </c>
      <c r="G15" s="37" t="s">
        <v>165</v>
      </c>
    </row>
    <row r="16" ht="12.75" customHeight="1">
      <c r="C16" s="38"/>
      <c r="D16" s="38"/>
      <c r="E16" s="36">
        <f t="shared" si="5"/>
        <v>0.1428571429</v>
      </c>
      <c r="F16" s="36">
        <f t="shared" si="6"/>
        <v>0.02857142857</v>
      </c>
      <c r="G16" s="37" t="s">
        <v>174</v>
      </c>
    </row>
    <row r="17" ht="12.75" customHeight="1">
      <c r="C17" s="38"/>
      <c r="D17" s="38"/>
      <c r="E17" s="36">
        <f t="shared" si="5"/>
        <v>0.1428571429</v>
      </c>
      <c r="F17" s="36">
        <f t="shared" si="6"/>
        <v>0.02857142857</v>
      </c>
      <c r="G17" s="37" t="s">
        <v>213</v>
      </c>
    </row>
    <row r="18" ht="12.75" customHeight="1">
      <c r="C18" s="38"/>
      <c r="D18" s="38"/>
      <c r="E18" s="36">
        <f t="shared" si="5"/>
        <v>0.1428571429</v>
      </c>
      <c r="F18" s="36">
        <f t="shared" si="6"/>
        <v>0.02857142857</v>
      </c>
      <c r="G18" s="37" t="s">
        <v>181</v>
      </c>
    </row>
    <row r="19" ht="12.75" customHeight="1">
      <c r="C19" s="38"/>
      <c r="D19" s="38"/>
      <c r="E19" s="36">
        <f t="shared" si="5"/>
        <v>0.1428571429</v>
      </c>
      <c r="F19" s="36">
        <f t="shared" si="6"/>
        <v>0.02857142857</v>
      </c>
      <c r="G19" s="37" t="s">
        <v>184</v>
      </c>
    </row>
    <row r="20" ht="12.75" customHeight="1">
      <c r="C20" s="38"/>
      <c r="D20" s="39"/>
      <c r="E20" s="36">
        <f t="shared" si="5"/>
        <v>0.1428571429</v>
      </c>
      <c r="F20" s="36">
        <f t="shared" si="6"/>
        <v>0.02857142857</v>
      </c>
      <c r="G20" s="37" t="s">
        <v>187</v>
      </c>
    </row>
    <row r="21" ht="12.75" customHeight="1">
      <c r="C21" s="38"/>
      <c r="D21" s="55">
        <v>0.3</v>
      </c>
      <c r="E21" s="33">
        <v>0.25</v>
      </c>
      <c r="F21" s="36">
        <f t="shared" ref="F21:F24" si="7">E21*$D$21*$C$14</f>
        <v>0.03</v>
      </c>
      <c r="G21" s="37" t="s">
        <v>191</v>
      </c>
    </row>
    <row r="22" ht="12.75" customHeight="1">
      <c r="C22" s="38"/>
      <c r="D22" s="38"/>
      <c r="E22" s="33">
        <v>0.25</v>
      </c>
      <c r="F22" s="36">
        <f t="shared" si="7"/>
        <v>0.03</v>
      </c>
      <c r="G22" s="37" t="s">
        <v>194</v>
      </c>
    </row>
    <row r="23" ht="12.75" customHeight="1">
      <c r="C23" s="38"/>
      <c r="D23" s="38"/>
      <c r="E23" s="33">
        <v>0.25</v>
      </c>
      <c r="F23" s="36">
        <f t="shared" si="7"/>
        <v>0.03</v>
      </c>
      <c r="G23" s="37" t="s">
        <v>198</v>
      </c>
    </row>
    <row r="24" ht="12.75" customHeight="1">
      <c r="C24" s="38"/>
      <c r="D24" s="39"/>
      <c r="E24" s="33">
        <v>0.25</v>
      </c>
      <c r="F24" s="36">
        <f t="shared" si="7"/>
        <v>0.03</v>
      </c>
      <c r="G24" s="59" t="s">
        <v>201</v>
      </c>
    </row>
    <row r="25" ht="12.75" customHeight="1">
      <c r="C25" s="38"/>
      <c r="D25" s="61">
        <v>0.2</v>
      </c>
      <c r="E25" s="33">
        <v>0.5</v>
      </c>
      <c r="F25" s="36">
        <f t="shared" ref="F25:F26" si="8">E25*$D$25*$C$14</f>
        <v>0.04</v>
      </c>
      <c r="G25" s="37" t="s">
        <v>204</v>
      </c>
    </row>
    <row r="26" ht="12.75" customHeight="1">
      <c r="C26" s="39"/>
      <c r="D26" s="39"/>
      <c r="E26" s="33">
        <v>0.5</v>
      </c>
      <c r="F26" s="36">
        <f t="shared" si="8"/>
        <v>0.04</v>
      </c>
      <c r="G26" s="63" t="s">
        <v>211</v>
      </c>
    </row>
    <row r="27" ht="12.75" customHeight="1">
      <c r="C27" s="33">
        <v>0.1</v>
      </c>
      <c r="D27" s="65">
        <v>1.0</v>
      </c>
      <c r="E27" s="33">
        <v>1.0</v>
      </c>
      <c r="F27" s="36">
        <f>E27*$D$27*$C$27</f>
        <v>0.1</v>
      </c>
      <c r="G27" s="66" t="s">
        <v>216</v>
      </c>
    </row>
    <row r="28" ht="12.75" customHeight="1">
      <c r="C28" s="33">
        <v>0.1</v>
      </c>
      <c r="D28" s="68">
        <v>1.0</v>
      </c>
      <c r="E28" s="33">
        <v>0.5</v>
      </c>
      <c r="F28" s="36">
        <f t="shared" ref="F28:F29" si="9">E28*$D$28*$C$28</f>
        <v>0.05</v>
      </c>
      <c r="G28" s="69" t="s">
        <v>239</v>
      </c>
    </row>
    <row r="29" ht="12.75" customHeight="1">
      <c r="D29" s="39"/>
      <c r="E29" s="33">
        <v>0.5</v>
      </c>
      <c r="F29" s="36">
        <f t="shared" si="9"/>
        <v>0.05</v>
      </c>
      <c r="G29" s="69" t="s">
        <v>242</v>
      </c>
    </row>
    <row r="30" ht="12.75" customHeight="1">
      <c r="C30" s="71"/>
      <c r="D30" s="71"/>
      <c r="E30" s="71"/>
      <c r="F30" s="71"/>
      <c r="G30" s="47" t="s">
        <v>243</v>
      </c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D8:D13"/>
    <mergeCell ref="D14:D20"/>
    <mergeCell ref="D21:D24"/>
    <mergeCell ref="D25:D26"/>
    <mergeCell ref="C28:C29"/>
    <mergeCell ref="D28:D29"/>
    <mergeCell ref="C3:C13"/>
    <mergeCell ref="D3:D7"/>
    <mergeCell ref="C14:C26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35433070866141736" footer="0.0" header="0.0" left="0.11811023622047245" right="0.11811023622047245" top="0.2362204724409449"/>
  <pageSetup scale="114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4.43" defaultRowHeight="15.0"/>
  <cols>
    <col customWidth="1" min="1" max="4" width="7.43"/>
    <col customWidth="1" min="5" max="5" width="19.57"/>
    <col customWidth="1" min="6" max="34" width="14.43"/>
  </cols>
  <sheetData>
    <row r="1" ht="15.0" customHeight="1">
      <c r="A1" s="2" t="s">
        <v>1</v>
      </c>
      <c r="B1" s="76" t="s">
        <v>9</v>
      </c>
      <c r="C1" s="76" t="s">
        <v>0</v>
      </c>
      <c r="D1" s="76" t="s">
        <v>21</v>
      </c>
      <c r="E1" s="10" t="s">
        <v>41</v>
      </c>
      <c r="F1" s="17" t="s">
        <v>119</v>
      </c>
      <c r="G1" s="21" t="s">
        <v>127</v>
      </c>
      <c r="H1" s="21" t="s">
        <v>130</v>
      </c>
      <c r="I1" s="23" t="s">
        <v>133</v>
      </c>
      <c r="J1" s="23" t="s">
        <v>136</v>
      </c>
      <c r="K1" s="23" t="s">
        <v>143</v>
      </c>
      <c r="L1" s="21" t="s">
        <v>146</v>
      </c>
      <c r="M1" s="21" t="s">
        <v>149</v>
      </c>
      <c r="N1" s="23" t="s">
        <v>153</v>
      </c>
      <c r="O1" s="23" t="s">
        <v>155</v>
      </c>
      <c r="P1" s="23" t="s">
        <v>157</v>
      </c>
      <c r="Q1" s="23" t="s">
        <v>160</v>
      </c>
      <c r="R1" s="23" t="s">
        <v>163</v>
      </c>
      <c r="S1" s="23" t="s">
        <v>172</v>
      </c>
      <c r="T1" s="31" t="s">
        <v>176</v>
      </c>
      <c r="U1" s="23" t="s">
        <v>179</v>
      </c>
      <c r="V1" s="23" t="s">
        <v>182</v>
      </c>
      <c r="W1" s="23" t="s">
        <v>185</v>
      </c>
      <c r="X1" s="23" t="s">
        <v>189</v>
      </c>
      <c r="Y1" s="23" t="s">
        <v>192</v>
      </c>
      <c r="Z1" s="23" t="s">
        <v>196</v>
      </c>
      <c r="AA1" s="42" t="s">
        <v>199</v>
      </c>
      <c r="AB1" s="23" t="s">
        <v>202</v>
      </c>
      <c r="AC1" s="51" t="s">
        <v>209</v>
      </c>
      <c r="AD1" s="56" t="s">
        <v>215</v>
      </c>
      <c r="AE1" s="23" t="s">
        <v>238</v>
      </c>
      <c r="AF1" s="23" t="s">
        <v>240</v>
      </c>
      <c r="AG1" s="23"/>
      <c r="AH1" s="72"/>
    </row>
    <row r="2" ht="15.0" customHeight="1">
      <c r="A2" s="4"/>
      <c r="B2" s="77"/>
      <c r="C2" s="77"/>
      <c r="D2" s="77"/>
      <c r="E2" s="10"/>
      <c r="F2" s="78" t="s">
        <v>121</v>
      </c>
      <c r="G2" s="78" t="s">
        <v>128</v>
      </c>
      <c r="H2" s="78" t="s">
        <v>131</v>
      </c>
      <c r="I2" s="78" t="s">
        <v>134</v>
      </c>
      <c r="J2" s="78" t="s">
        <v>137</v>
      </c>
      <c r="K2" s="79" t="s">
        <v>144</v>
      </c>
      <c r="L2" s="79" t="s">
        <v>144</v>
      </c>
      <c r="M2" s="79" t="s">
        <v>144</v>
      </c>
      <c r="N2" s="79" t="s">
        <v>144</v>
      </c>
      <c r="O2" s="79" t="s">
        <v>144</v>
      </c>
      <c r="P2" s="79" t="s">
        <v>144</v>
      </c>
      <c r="Q2" s="80" t="s">
        <v>161</v>
      </c>
      <c r="R2" s="80" t="s">
        <v>164</v>
      </c>
      <c r="S2" s="80" t="s">
        <v>173</v>
      </c>
      <c r="T2" s="80" t="s">
        <v>177</v>
      </c>
      <c r="U2" s="80" t="s">
        <v>180</v>
      </c>
      <c r="V2" s="80" t="s">
        <v>183</v>
      </c>
      <c r="W2" s="80" t="s">
        <v>186</v>
      </c>
      <c r="X2" s="80" t="s">
        <v>190</v>
      </c>
      <c r="Y2" s="80" t="s">
        <v>193</v>
      </c>
      <c r="Z2" s="81" t="s">
        <v>197</v>
      </c>
      <c r="AA2" s="82" t="s">
        <v>200</v>
      </c>
      <c r="AB2" s="80" t="s">
        <v>203</v>
      </c>
      <c r="AC2" s="83" t="s">
        <v>210</v>
      </c>
      <c r="AD2" s="57"/>
      <c r="AE2" s="31" t="s">
        <v>144</v>
      </c>
      <c r="AF2" s="31" t="s">
        <v>241</v>
      </c>
      <c r="AG2" s="31"/>
      <c r="AH2" s="72"/>
    </row>
    <row r="3" ht="49.5" customHeight="1">
      <c r="A3" s="2" t="s">
        <v>1</v>
      </c>
      <c r="B3" s="76" t="s">
        <v>9</v>
      </c>
      <c r="C3" s="76" t="s">
        <v>0</v>
      </c>
      <c r="D3" s="76" t="s">
        <v>21</v>
      </c>
      <c r="E3" s="10" t="s">
        <v>41</v>
      </c>
      <c r="F3" s="84" t="s">
        <v>122</v>
      </c>
      <c r="G3" s="84" t="s">
        <v>129</v>
      </c>
      <c r="H3" s="84" t="s">
        <v>132</v>
      </c>
      <c r="I3" s="84" t="s">
        <v>135</v>
      </c>
      <c r="J3" s="84" t="s">
        <v>138</v>
      </c>
      <c r="K3" s="84" t="s">
        <v>145</v>
      </c>
      <c r="L3" s="84" t="s">
        <v>147</v>
      </c>
      <c r="M3" s="85" t="s">
        <v>150</v>
      </c>
      <c r="N3" s="84" t="s">
        <v>154</v>
      </c>
      <c r="O3" s="84" t="s">
        <v>156</v>
      </c>
      <c r="P3" s="84" t="s">
        <v>158</v>
      </c>
      <c r="Q3" s="84" t="s">
        <v>162</v>
      </c>
      <c r="R3" s="84" t="s">
        <v>165</v>
      </c>
      <c r="S3" s="84" t="s">
        <v>174</v>
      </c>
      <c r="T3" s="84" t="s">
        <v>247</v>
      </c>
      <c r="U3" s="84" t="s">
        <v>181</v>
      </c>
      <c r="V3" s="84" t="s">
        <v>184</v>
      </c>
      <c r="W3" s="84" t="s">
        <v>187</v>
      </c>
      <c r="X3" s="84" t="s">
        <v>191</v>
      </c>
      <c r="Y3" s="84" t="s">
        <v>194</v>
      </c>
      <c r="Z3" s="84" t="s">
        <v>198</v>
      </c>
      <c r="AA3" s="86" t="s">
        <v>201</v>
      </c>
      <c r="AB3" s="37" t="s">
        <v>204</v>
      </c>
      <c r="AC3" s="87" t="s">
        <v>211</v>
      </c>
      <c r="AD3" s="88" t="s">
        <v>216</v>
      </c>
      <c r="AE3" s="89" t="s">
        <v>239</v>
      </c>
      <c r="AF3" s="89" t="s">
        <v>242</v>
      </c>
      <c r="AG3" s="18" t="s">
        <v>243</v>
      </c>
      <c r="AH3" s="89" t="s">
        <v>248</v>
      </c>
    </row>
    <row r="4" ht="15.0" customHeight="1">
      <c r="A4" s="5">
        <v>155.0</v>
      </c>
      <c r="B4" s="90" t="s">
        <v>10</v>
      </c>
      <c r="C4" s="90" t="s">
        <v>15</v>
      </c>
      <c r="D4" s="90" t="s">
        <v>15</v>
      </c>
      <c r="E4" s="91" t="s">
        <v>43</v>
      </c>
      <c r="F4" s="20">
        <f>IF('resp Transp'!F9="SI",1,IF('resp Transp'!F9="NO",0,-1))</f>
        <v>0</v>
      </c>
      <c r="G4" s="20">
        <f>IF('resp Transp'!G9="SI",1,IF('resp Transp'!G9="NO",0,-1))</f>
        <v>1</v>
      </c>
      <c r="H4" s="20">
        <f>IF('resp Transp'!H9="SI",1,IF('resp Transp'!H9="NO",0,-1))</f>
        <v>0</v>
      </c>
      <c r="I4" s="20">
        <f>IF('resp Transp'!I9="SI",1,IF('resp Transp'!I9="NO",0,-1))</f>
        <v>0</v>
      </c>
      <c r="J4" s="49">
        <f>IF('resp Transp'!J9="No Tienen",0,IF('resp Transp'!J9="L&lt;50%",0.35,IF('resp Transp'!J9="L&gt;50%",0.65,IF('resp Transp'!J9="L=100%",1,-1))))</f>
        <v>0</v>
      </c>
      <c r="K4" s="26">
        <v>54.0</v>
      </c>
      <c r="L4" s="20">
        <f>IF('resp Transp'!L9="SI",1,IF('resp Transp'!L9="NO",0,-1))</f>
        <v>0</v>
      </c>
      <c r="M4" s="20" t="s">
        <v>151</v>
      </c>
      <c r="N4" s="20">
        <v>0.7</v>
      </c>
      <c r="O4" s="20">
        <v>0.0</v>
      </c>
      <c r="P4" s="20">
        <v>2777.0</v>
      </c>
      <c r="Q4" s="20">
        <f>IF('resp Transp'!Q9="SI",1,IF('resp Transp'!Q9="NO",0,-1))</f>
        <v>0</v>
      </c>
      <c r="R4" s="20">
        <f>IF('resp Transp'!R9="SI",1,IF('resp Transp'!R9="NO",0,-1))</f>
        <v>0</v>
      </c>
      <c r="S4" s="25">
        <f>IF('resp Transp'!S9="SI",1,IF('resp Transp'!S9="NO",0,-1))</f>
        <v>0</v>
      </c>
      <c r="T4" s="18">
        <v>252.86</v>
      </c>
      <c r="U4" s="28">
        <f>IF('resp Transp'!U9="SI",1,IF('resp Transp'!U9="NO",0,-1))</f>
        <v>0</v>
      </c>
      <c r="V4" s="25">
        <f>IF('resp Transp'!V9="SI",1,IF('resp Transp'!V9="NO",0,-1))</f>
        <v>0</v>
      </c>
      <c r="W4" s="20">
        <f>IF('resp Transp'!W9="SI",1,IF('resp Transp'!W9="NO",0,-1))</f>
        <v>1</v>
      </c>
      <c r="X4" s="20">
        <f>IF('resp Transp'!X9="SI",1,IF('resp Transp'!X9="NO",0,-1))</f>
        <v>0</v>
      </c>
      <c r="Y4" s="20">
        <f>IF('resp Transp'!Y9="SI",1,IF('resp Transp'!Y9="NO",0,-1))</f>
        <v>1</v>
      </c>
      <c r="Z4" s="25">
        <f>IF('resp Transp'!Z9="SI",1,IF('resp Transp'!Z9="NO",0,-1))</f>
        <v>0</v>
      </c>
      <c r="AA4" s="20">
        <f>IF('resp Transp'!AA9="SI",1,IF('resp Transp'!AA9="NO",0,-1))</f>
        <v>0</v>
      </c>
      <c r="AB4" s="92">
        <f>IF('resp Transp'!AB9=0%,0,IF('resp Transp'!AB9="&lt; 10%",0.1,IF('resp Transp'!AB9="&gt; 10%",0.5,-1)))</f>
        <v>0</v>
      </c>
      <c r="AC4" s="92">
        <f>IF('resp Transp'!AC9="ANC&gt; 40%",0.6,IF('resp Transp'!AC9="ANC&lt;40%",0.3,IF('resp Transp'!AC9="&gt; 10%",0.5,-1)))</f>
        <v>0.6</v>
      </c>
      <c r="AD4" s="60">
        <v>58.14</v>
      </c>
      <c r="AE4" s="64">
        <f>IF('resp Transp'!AE9="SI",1,IF('resp Transp'!AE9="NO",0,-1))</f>
        <v>1</v>
      </c>
      <c r="AF4" s="20">
        <f>IF('resp Transp'!AF9="SI",1,IF('resp Transp'!AF9="NO",0,-1))</f>
        <v>0</v>
      </c>
      <c r="AG4" s="70" t="s">
        <v>244</v>
      </c>
      <c r="AH4" s="74">
        <v>4.0</v>
      </c>
    </row>
    <row r="5" ht="15.0" customHeight="1">
      <c r="A5" s="5">
        <v>162.0</v>
      </c>
      <c r="B5" s="90" t="s">
        <v>10</v>
      </c>
      <c r="C5" s="90" t="s">
        <v>15</v>
      </c>
      <c r="D5" s="90" t="s">
        <v>15</v>
      </c>
      <c r="E5" s="91" t="s">
        <v>45</v>
      </c>
      <c r="F5" s="20">
        <f>IF('resp Transp'!F10="SI",1,IF('resp Transp'!F10="NO",0,-1))</f>
        <v>1</v>
      </c>
      <c r="G5" s="20">
        <f>IF('resp Transp'!G10="SI",1,IF('resp Transp'!G10="NO",0,-1))</f>
        <v>1</v>
      </c>
      <c r="H5" s="20">
        <f>IF('resp Transp'!H10="SI",1,IF('resp Transp'!H10="NO",0,-1))</f>
        <v>0</v>
      </c>
      <c r="I5" s="20">
        <f>IF('resp Transp'!I10="SI",1,IF('resp Transp'!I10="NO",0,-1))</f>
        <v>0</v>
      </c>
      <c r="J5" s="49">
        <f>IF('resp Transp'!J10="No Tienen",0,IF('resp Transp'!J10="L&lt;50%",0.35,IF('resp Transp'!J10="L&gt;50%",0.65,IF('resp Transp'!J10="L=100%",1,-1))))</f>
        <v>0</v>
      </c>
      <c r="K5" s="20">
        <v>54.0</v>
      </c>
      <c r="L5" s="20">
        <f>IF('resp Transp'!L10="SI",1,IF('resp Transp'!L10="NO",0,-1))</f>
        <v>0</v>
      </c>
      <c r="M5" s="20"/>
      <c r="N5" s="20">
        <v>0.7</v>
      </c>
      <c r="O5" s="20">
        <v>0.0</v>
      </c>
      <c r="P5" s="20">
        <v>2777.0</v>
      </c>
      <c r="Q5" s="20">
        <f>IF('resp Transp'!Q10="SI",1,IF('resp Transp'!Q10="NO",0,-1))</f>
        <v>0</v>
      </c>
      <c r="R5" s="20">
        <f>IF('resp Transp'!R10="SI",1,IF('resp Transp'!R10="NO",0,-1))</f>
        <v>0</v>
      </c>
      <c r="S5" s="25">
        <f>IF('resp Transp'!S10="SI",1,IF('resp Transp'!S10="NO",0,-1))</f>
        <v>0</v>
      </c>
      <c r="T5" s="18">
        <v>200.0</v>
      </c>
      <c r="U5" s="28">
        <f>IF('resp Transp'!U10="SI",1,IF('resp Transp'!U10="NO",0,-1))</f>
        <v>0</v>
      </c>
      <c r="V5" s="25">
        <f>IF('resp Transp'!V10="SI",1,IF('resp Transp'!V10="NO",0,-1))</f>
        <v>0</v>
      </c>
      <c r="W5" s="20">
        <f>IF('resp Transp'!W10="SI",1,IF('resp Transp'!W10="NO",0,-1))</f>
        <v>0</v>
      </c>
      <c r="X5" s="20">
        <f>IF('resp Transp'!X10="SI",1,IF('resp Transp'!X10="NO",0,-1))</f>
        <v>0</v>
      </c>
      <c r="Y5" s="20">
        <f>IF('resp Transp'!Y10="SI",1,IF('resp Transp'!Y10="NO",0,-1))</f>
        <v>0</v>
      </c>
      <c r="Z5" s="25">
        <f>IF('resp Transp'!Z10="SI",1,IF('resp Transp'!Z10="NO",0,-1))</f>
        <v>0</v>
      </c>
      <c r="AA5" s="20">
        <f>IF('resp Transp'!AA10="SI",1,IF('resp Transp'!AA10="NO",0,-1))</f>
        <v>0</v>
      </c>
      <c r="AB5" s="92">
        <f>IF('resp Transp'!AB10=0%,0,IF('resp Transp'!AB10="&lt; 10%",0.1,IF('resp Transp'!AB10="&gt; 10%",0.5,-1)))</f>
        <v>0.5</v>
      </c>
      <c r="AC5" s="92">
        <f>IF('resp Transp'!AC10="ANC&gt; 40%",0.6,IF('resp Transp'!AC10="ANC&lt;40%",0.3,IF('resp Transp'!AC10="&gt; 10%",0.5,-1)))</f>
        <v>0.6</v>
      </c>
      <c r="AD5" s="60">
        <v>58.14</v>
      </c>
      <c r="AE5" s="64">
        <f>IF('resp Transp'!AE10="SI",1,IF('resp Transp'!AE10="NO",0,-1))</f>
        <v>1</v>
      </c>
      <c r="AF5" s="20">
        <f>IF('resp Transp'!AF10="SI",1,IF('resp Transp'!AF10="NO",0,-1))</f>
        <v>0</v>
      </c>
      <c r="AG5" s="70" t="s">
        <v>244</v>
      </c>
      <c r="AH5" s="74">
        <v>4.0</v>
      </c>
    </row>
    <row r="6" ht="15.0" customHeight="1">
      <c r="A6" s="5">
        <v>165.0</v>
      </c>
      <c r="B6" s="90" t="s">
        <v>10</v>
      </c>
      <c r="C6" s="90" t="s">
        <v>15</v>
      </c>
      <c r="D6" s="90" t="s">
        <v>22</v>
      </c>
      <c r="E6" s="96" t="s">
        <v>46</v>
      </c>
      <c r="F6" s="20">
        <f>IF('resp Transp'!F11="SI",1,IF('resp Transp'!F11="NO",0,-1))</f>
        <v>1</v>
      </c>
      <c r="G6" s="20">
        <f>IF('resp Transp'!G11="SI",1,IF('resp Transp'!G11="NO",0,-1))</f>
        <v>1</v>
      </c>
      <c r="H6" s="20">
        <f>IF('resp Transp'!H11="SI",1,IF('resp Transp'!H11="NO",0,-1))</f>
        <v>1</v>
      </c>
      <c r="I6" s="20">
        <f>IF('resp Transp'!I11="SI",1,IF('resp Transp'!I11="NO",0,-1))</f>
        <v>0</v>
      </c>
      <c r="J6" s="49">
        <f>IF('resp Transp'!J11="No Tienen",0,IF('resp Transp'!J11="L&lt;50%",0.35,IF('resp Transp'!J11="L&gt;50%",0.65,IF('resp Transp'!J11="L=100%",1,-1))))</f>
        <v>0</v>
      </c>
      <c r="K6" s="20">
        <v>54.0</v>
      </c>
      <c r="L6" s="20">
        <f>IF('resp Transp'!L11="SI",1,IF('resp Transp'!L11="NO",0,-1))</f>
        <v>0</v>
      </c>
      <c r="M6" s="20"/>
      <c r="N6" s="20">
        <v>0.7</v>
      </c>
      <c r="O6" s="20">
        <v>0.0</v>
      </c>
      <c r="P6" s="20">
        <v>2777.0</v>
      </c>
      <c r="Q6" s="20">
        <f>IF('resp Transp'!Q11="SI",1,IF('resp Transp'!Q11="NO",0,-1))</f>
        <v>1</v>
      </c>
      <c r="R6" s="20">
        <f>IF('resp Transp'!R11="SI",1,IF('resp Transp'!R11="NO",0,-1))</f>
        <v>1</v>
      </c>
      <c r="S6" s="25">
        <f>IF('resp Transp'!S11="SI",1,IF('resp Transp'!S11="NO",0,-1))</f>
        <v>0</v>
      </c>
      <c r="T6" s="18">
        <v>160.0</v>
      </c>
      <c r="U6" s="28">
        <f>IF('resp Transp'!U11="SI",1,IF('resp Transp'!U11="NO",0,-1))</f>
        <v>0</v>
      </c>
      <c r="V6" s="25">
        <f>IF('resp Transp'!V11="SI",1,IF('resp Transp'!V11="NO",0,-1))</f>
        <v>0</v>
      </c>
      <c r="W6" s="20">
        <f>IF('resp Transp'!W11="SI",1,IF('resp Transp'!W11="NO",0,-1))</f>
        <v>1</v>
      </c>
      <c r="X6" s="20">
        <f>IF('resp Transp'!X11="SI",1,IF('resp Transp'!X11="NO",0,-1))</f>
        <v>0</v>
      </c>
      <c r="Y6" s="20">
        <f>IF('resp Transp'!Y11="SI",1,IF('resp Transp'!Y11="NO",0,-1))</f>
        <v>1</v>
      </c>
      <c r="Z6" s="25">
        <f>IF('resp Transp'!Z11="SI",1,IF('resp Transp'!Z11="NO",0,-1))</f>
        <v>0</v>
      </c>
      <c r="AA6" s="20">
        <f>IF('resp Transp'!AA11="SI",1,IF('resp Transp'!AA11="NO",0,-1))</f>
        <v>0</v>
      </c>
      <c r="AB6" s="92">
        <f>IF('resp Transp'!AB11=0%,0,IF('resp Transp'!AB11="&lt; 10%",0.1,IF('resp Transp'!AB11="&gt; 10%",0.5,-1)))</f>
        <v>0</v>
      </c>
      <c r="AC6" s="92">
        <f>IF('resp Transp'!AC11="ANC&gt; 40%",0.6,IF('resp Transp'!AC11="ANC&lt;40%",0.3,IF('resp Transp'!AC11="&gt; 10%",0.5,-1)))</f>
        <v>0.6</v>
      </c>
      <c r="AD6" s="60">
        <v>56.66</v>
      </c>
      <c r="AE6" s="64">
        <f>IF('resp Transp'!AE11="SI",1,IF('resp Transp'!AE11="NO",0,-1))</f>
        <v>1</v>
      </c>
      <c r="AF6" s="20">
        <f>IF('resp Transp'!AF11="SI",1,IF('resp Transp'!AF11="NO",0,-1))</f>
        <v>0</v>
      </c>
      <c r="AG6" s="70" t="s">
        <v>244</v>
      </c>
      <c r="AH6" s="74">
        <v>4.0</v>
      </c>
    </row>
    <row r="7" ht="15.0" customHeight="1">
      <c r="A7" s="5">
        <v>166.0</v>
      </c>
      <c r="B7" s="90" t="s">
        <v>10</v>
      </c>
      <c r="C7" s="90" t="s">
        <v>15</v>
      </c>
      <c r="D7" s="90" t="s">
        <v>22</v>
      </c>
      <c r="E7" s="96" t="s">
        <v>47</v>
      </c>
      <c r="F7" s="20">
        <f>IF('resp Transp'!F12="SI",1,IF('resp Transp'!F12="NO",0,-1))</f>
        <v>1</v>
      </c>
      <c r="G7" s="20">
        <f>IF('resp Transp'!G12="SI",1,IF('resp Transp'!G12="NO",0,-1))</f>
        <v>1</v>
      </c>
      <c r="H7" s="20">
        <f>IF('resp Transp'!H12="SI",1,IF('resp Transp'!H12="NO",0,-1))</f>
        <v>0</v>
      </c>
      <c r="I7" s="20">
        <f>IF('resp Transp'!I12="SI",1,IF('resp Transp'!I12="NO",0,-1))</f>
        <v>0</v>
      </c>
      <c r="J7" s="49">
        <f>IF('resp Transp'!J12="No Tienen",0,IF('resp Transp'!J12="L&lt;50%",0.35,IF('resp Transp'!J12="L&gt;50%",0.65,IF('resp Transp'!J12="L=100%",1,-1))))</f>
        <v>0</v>
      </c>
      <c r="K7" s="20">
        <v>54.0</v>
      </c>
      <c r="L7" s="20">
        <f>IF('resp Transp'!L12="SI",1,IF('resp Transp'!L12="NO",0,-1))</f>
        <v>0</v>
      </c>
      <c r="M7" s="20"/>
      <c r="N7" s="20">
        <v>0.7</v>
      </c>
      <c r="O7" s="20">
        <v>0.0</v>
      </c>
      <c r="P7" s="20">
        <v>2777.0</v>
      </c>
      <c r="Q7" s="20">
        <f>IF('resp Transp'!Q12="SI",1,IF('resp Transp'!Q12="NO",0,-1))</f>
        <v>0</v>
      </c>
      <c r="R7" s="20">
        <f>IF('resp Transp'!R12="SI",1,IF('resp Transp'!R12="NO",0,-1))</f>
        <v>1</v>
      </c>
      <c r="S7" s="25">
        <f>IF('resp Transp'!S12="SI",1,IF('resp Transp'!S12="NO",0,-1))</f>
        <v>0</v>
      </c>
      <c r="T7" s="18">
        <v>180.0</v>
      </c>
      <c r="U7" s="28">
        <f>IF('resp Transp'!U12="SI",1,IF('resp Transp'!U12="NO",0,-1))</f>
        <v>0</v>
      </c>
      <c r="V7" s="25">
        <f>IF('resp Transp'!V12="SI",1,IF('resp Transp'!V12="NO",0,-1))</f>
        <v>0</v>
      </c>
      <c r="W7" s="20">
        <f>IF('resp Transp'!W12="SI",1,IF('resp Transp'!W12="NO",0,-1))</f>
        <v>0</v>
      </c>
      <c r="X7" s="20">
        <f>IF('resp Transp'!X12="SI",1,IF('resp Transp'!X12="NO",0,-1))</f>
        <v>0</v>
      </c>
      <c r="Y7" s="20">
        <f>IF('resp Transp'!Y12="SI",1,IF('resp Transp'!Y12="NO",0,-1))</f>
        <v>0</v>
      </c>
      <c r="Z7" s="25">
        <f>IF('resp Transp'!Z12="SI",1,IF('resp Transp'!Z12="NO",0,-1))</f>
        <v>0</v>
      </c>
      <c r="AA7" s="20">
        <f>IF('resp Transp'!AA12="SI",1,IF('resp Transp'!AA12="NO",0,-1))</f>
        <v>0</v>
      </c>
      <c r="AB7" s="92">
        <f>IF('resp Transp'!AB12=0%,0,IF('resp Transp'!AB12="&lt; 10%",0.1,IF('resp Transp'!AB12="&gt; 10%",0.5,-1)))</f>
        <v>0.1</v>
      </c>
      <c r="AC7" s="92">
        <f>IF('resp Transp'!AC12="ANC&gt; 40%",0.6,IF('resp Transp'!AC12="ANC&lt;40%",0.3,IF('resp Transp'!AC12="&gt; 10%",0.5,-1)))</f>
        <v>0.6</v>
      </c>
      <c r="AD7" s="60">
        <v>56.66</v>
      </c>
      <c r="AE7" s="64">
        <f>IF('resp Transp'!AE12="SI",1,IF('resp Transp'!AE12="NO",0,-1))</f>
        <v>1</v>
      </c>
      <c r="AF7" s="20">
        <f>IF('resp Transp'!AF12="SI",1,IF('resp Transp'!AF12="NO",0,-1))</f>
        <v>0</v>
      </c>
      <c r="AG7" s="70" t="s">
        <v>244</v>
      </c>
      <c r="AH7" s="74">
        <v>4.0</v>
      </c>
    </row>
    <row r="8" ht="15.0" customHeight="1">
      <c r="A8" s="5">
        <v>168.0</v>
      </c>
      <c r="B8" s="90" t="s">
        <v>10</v>
      </c>
      <c r="C8" s="90" t="s">
        <v>15</v>
      </c>
      <c r="D8" s="90" t="s">
        <v>22</v>
      </c>
      <c r="E8" s="91" t="s">
        <v>48</v>
      </c>
      <c r="F8" s="20">
        <f>IF('resp Transp'!F13="SI",1,IF('resp Transp'!F13="NO",0,-1))</f>
        <v>1</v>
      </c>
      <c r="G8" s="20">
        <f>IF('resp Transp'!G13="SI",1,IF('resp Transp'!G13="NO",0,-1))</f>
        <v>1</v>
      </c>
      <c r="H8" s="20">
        <f>IF('resp Transp'!H13="SI",1,IF('resp Transp'!H13="NO",0,-1))</f>
        <v>0</v>
      </c>
      <c r="I8" s="20">
        <f>IF('resp Transp'!I13="SI",1,IF('resp Transp'!I13="NO",0,-1))</f>
        <v>0</v>
      </c>
      <c r="J8" s="49">
        <f>IF('resp Transp'!J13="No Tienen",0,IF('resp Transp'!J13="L&lt;50%",0.35,IF('resp Transp'!J13="L&gt;50%",0.65,IF('resp Transp'!J13="L=100%",1,-1))))</f>
        <v>0</v>
      </c>
      <c r="K8" s="20">
        <v>54.0</v>
      </c>
      <c r="L8" s="20">
        <f>IF('resp Transp'!L13="SI",1,IF('resp Transp'!L13="NO",0,-1))</f>
        <v>0</v>
      </c>
      <c r="M8" s="20"/>
      <c r="N8" s="20">
        <v>0.7</v>
      </c>
      <c r="O8" s="20">
        <v>0.0</v>
      </c>
      <c r="P8" s="20">
        <v>2777.0</v>
      </c>
      <c r="Q8" s="20">
        <f>IF('resp Transp'!Q13="SI",1,IF('resp Transp'!Q13="NO",0,-1))</f>
        <v>0</v>
      </c>
      <c r="R8" s="20">
        <f>IF('resp Transp'!R13="SI",1,IF('resp Transp'!R13="NO",0,-1))</f>
        <v>0</v>
      </c>
      <c r="S8" s="25">
        <f>IF('resp Transp'!S13="SI",1,IF('resp Transp'!S13="NO",0,-1))</f>
        <v>0</v>
      </c>
      <c r="T8" s="18">
        <v>110.0</v>
      </c>
      <c r="U8" s="28">
        <f>IF('resp Transp'!U13="SI",1,IF('resp Transp'!U13="NO",0,-1))</f>
        <v>0</v>
      </c>
      <c r="V8" s="25">
        <f>IF('resp Transp'!V13="SI",1,IF('resp Transp'!V13="NO",0,-1))</f>
        <v>0</v>
      </c>
      <c r="W8" s="20">
        <f>IF('resp Transp'!W13="SI",1,IF('resp Transp'!W13="NO",0,-1))</f>
        <v>0</v>
      </c>
      <c r="X8" s="20">
        <f>IF('resp Transp'!X13="SI",1,IF('resp Transp'!X13="NO",0,-1))</f>
        <v>0</v>
      </c>
      <c r="Y8" s="20">
        <f>IF('resp Transp'!Y13="SI",1,IF('resp Transp'!Y13="NO",0,-1))</f>
        <v>1</v>
      </c>
      <c r="Z8" s="25">
        <f>IF('resp Transp'!Z13="SI",1,IF('resp Transp'!Z13="NO",0,-1))</f>
        <v>0</v>
      </c>
      <c r="AA8" s="20">
        <f>IF('resp Transp'!AA13="SI",1,IF('resp Transp'!AA13="NO",0,-1))</f>
        <v>0</v>
      </c>
      <c r="AB8" s="92">
        <f>IF('resp Transp'!AB13=0%,0,IF('resp Transp'!AB13="&lt; 10%",0.1,IF('resp Transp'!AB13="&gt; 10%",0.5,-1)))</f>
        <v>0.1</v>
      </c>
      <c r="AC8" s="92">
        <f>IF('resp Transp'!AC13="ANC&gt; 40%",0.6,IF('resp Transp'!AC13="ANC&lt;40%",0.3,IF('resp Transp'!AC13="&gt; 10%",0.5,-1)))</f>
        <v>0.6</v>
      </c>
      <c r="AD8" s="60">
        <v>56.66</v>
      </c>
      <c r="AE8" s="64">
        <f>IF('resp Transp'!AE13="SI",1,IF('resp Transp'!AE13="NO",0,-1))</f>
        <v>1</v>
      </c>
      <c r="AF8" s="20">
        <f>IF('resp Transp'!AF13="SI",1,IF('resp Transp'!AF13="NO",0,-1))</f>
        <v>0</v>
      </c>
      <c r="AG8" s="70" t="s">
        <v>244</v>
      </c>
      <c r="AH8" s="74">
        <v>4.0</v>
      </c>
    </row>
    <row r="9" ht="15.0" customHeight="1">
      <c r="A9" s="5">
        <v>169.0</v>
      </c>
      <c r="B9" s="90" t="s">
        <v>10</v>
      </c>
      <c r="C9" s="90" t="s">
        <v>15</v>
      </c>
      <c r="D9" s="90" t="s">
        <v>23</v>
      </c>
      <c r="E9" s="91" t="s">
        <v>49</v>
      </c>
      <c r="F9" s="20">
        <f>IF('resp Transp'!F14="SI",1,IF('resp Transp'!F14="NO",0,-1))</f>
        <v>1</v>
      </c>
      <c r="G9" s="20">
        <f>IF('resp Transp'!G14="SI",1,IF('resp Transp'!G14="NO",0,-1))</f>
        <v>0</v>
      </c>
      <c r="H9" s="20">
        <f>IF('resp Transp'!H14="SI",1,IF('resp Transp'!H14="NO",0,-1))</f>
        <v>1</v>
      </c>
      <c r="I9" s="20">
        <f>IF('resp Transp'!I14="SI",1,IF('resp Transp'!I14="NO",0,-1))</f>
        <v>0</v>
      </c>
      <c r="J9" s="49">
        <f>IF('resp Transp'!J14="No Tienen",0,IF('resp Transp'!J14="L&lt;50%",0.35,IF('resp Transp'!J14="L&gt;50%",0.65,IF('resp Transp'!J14="L=100%",1,-1))))</f>
        <v>0</v>
      </c>
      <c r="K9" s="20">
        <v>54.0</v>
      </c>
      <c r="L9" s="20">
        <f>IF('resp Transp'!L14="SI",1,IF('resp Transp'!L14="NO",0,-1))</f>
        <v>0</v>
      </c>
      <c r="M9" s="20"/>
      <c r="N9" s="20">
        <v>0.7</v>
      </c>
      <c r="O9" s="20">
        <v>0.0</v>
      </c>
      <c r="P9" s="20">
        <v>2777.0</v>
      </c>
      <c r="Q9" s="20">
        <f>IF('resp Transp'!Q14="SI",1,IF('resp Transp'!Q14="NO",0,-1))</f>
        <v>0</v>
      </c>
      <c r="R9" s="20">
        <f>IF('resp Transp'!R14="SI",1,IF('resp Transp'!R14="NO",0,-1))</f>
        <v>0</v>
      </c>
      <c r="S9" s="25">
        <f>IF('resp Transp'!S14="SI",1,IF('resp Transp'!S14="NO",0,-1))</f>
        <v>1</v>
      </c>
      <c r="T9" s="18">
        <v>140.19</v>
      </c>
      <c r="U9" s="28">
        <f>IF('resp Transp'!U14="SI",1,IF('resp Transp'!U14="NO",0,-1))</f>
        <v>0</v>
      </c>
      <c r="V9" s="25">
        <f>IF('resp Transp'!V14="SI",1,IF('resp Transp'!V14="NO",0,-1))</f>
        <v>0</v>
      </c>
      <c r="W9" s="20">
        <f>IF('resp Transp'!W14="SI",1,IF('resp Transp'!W14="NO",0,-1))</f>
        <v>1</v>
      </c>
      <c r="X9" s="20">
        <f>IF('resp Transp'!X14="SI",1,IF('resp Transp'!X14="NO",0,-1))</f>
        <v>0</v>
      </c>
      <c r="Y9" s="20">
        <f>IF('resp Transp'!Y14="SI",1,IF('resp Transp'!Y14="NO",0,-1))</f>
        <v>1</v>
      </c>
      <c r="Z9" s="25">
        <f>IF('resp Transp'!Z14="SI",1,IF('resp Transp'!Z14="NO",0,-1))</f>
        <v>0</v>
      </c>
      <c r="AA9" s="20">
        <f>IF('resp Transp'!AA14="SI",1,IF('resp Transp'!AA14="NO",0,-1))</f>
        <v>0</v>
      </c>
      <c r="AB9" s="92">
        <f>IF('resp Transp'!AB14=0%,0,IF('resp Transp'!AB14="&lt; 10%",0.1,IF('resp Transp'!AB14="&gt; 10%",0.5,-1)))</f>
        <v>0.1</v>
      </c>
      <c r="AC9" s="92">
        <f>IF('resp Transp'!AC14="ANC&gt; 40%",0.6,IF('resp Transp'!AC14="ANC&lt;40%",0.3,IF('resp Transp'!AC14="&gt; 10%",0.5,-1)))</f>
        <v>0.6</v>
      </c>
      <c r="AD9" s="60">
        <v>58.46</v>
      </c>
      <c r="AE9" s="64">
        <f>IF('resp Transp'!AE14="SI",1,IF('resp Transp'!AE14="NO",0,-1))</f>
        <v>1</v>
      </c>
      <c r="AF9" s="20">
        <f>IF('resp Transp'!AF14="SI",1,IF('resp Transp'!AF14="NO",0,-1))</f>
        <v>0</v>
      </c>
      <c r="AG9" s="70" t="s">
        <v>244</v>
      </c>
      <c r="AH9" s="74">
        <v>4.0</v>
      </c>
    </row>
    <row r="10" ht="15.0" customHeight="1">
      <c r="A10" s="5">
        <v>170.0</v>
      </c>
      <c r="B10" s="90" t="s">
        <v>10</v>
      </c>
      <c r="C10" s="90" t="s">
        <v>15</v>
      </c>
      <c r="D10" s="90" t="s">
        <v>23</v>
      </c>
      <c r="E10" s="91" t="s">
        <v>50</v>
      </c>
      <c r="F10" s="20">
        <f>IF('resp Transp'!F15="SI",1,IF('resp Transp'!F15="NO",0,-1))</f>
        <v>1</v>
      </c>
      <c r="G10" s="20">
        <f>IF('resp Transp'!G15="SI",1,IF('resp Transp'!G15="NO",0,-1))</f>
        <v>1</v>
      </c>
      <c r="H10" s="20">
        <f>IF('resp Transp'!H15="SI",1,IF('resp Transp'!H15="NO",0,-1))</f>
        <v>0</v>
      </c>
      <c r="I10" s="20">
        <f>IF('resp Transp'!I15="SI",1,IF('resp Transp'!I15="NO",0,-1))</f>
        <v>0</v>
      </c>
      <c r="J10" s="49">
        <f>IF('resp Transp'!J15="No Tienen",0,IF('resp Transp'!J15="L&lt;50%",0.35,IF('resp Transp'!J15="L&gt;50%",0.65,IF('resp Transp'!J15="L=100%",1,-1))))</f>
        <v>0</v>
      </c>
      <c r="K10" s="20">
        <v>54.0</v>
      </c>
      <c r="L10" s="20">
        <f>IF('resp Transp'!L15="SI",1,IF('resp Transp'!L15="NO",0,-1))</f>
        <v>0</v>
      </c>
      <c r="M10" s="20"/>
      <c r="N10" s="20">
        <v>0.7</v>
      </c>
      <c r="O10" s="20">
        <v>0.0</v>
      </c>
      <c r="P10" s="20">
        <v>2777.0</v>
      </c>
      <c r="Q10" s="20">
        <f>IF('resp Transp'!Q15="SI",1,IF('resp Transp'!Q15="NO",0,-1))</f>
        <v>0</v>
      </c>
      <c r="R10" s="20">
        <f>IF('resp Transp'!R15="SI",1,IF('resp Transp'!R15="NO",0,-1))</f>
        <v>0</v>
      </c>
      <c r="S10" s="25">
        <f>IF('resp Transp'!S15="SI",1,IF('resp Transp'!S15="NO",0,-1))</f>
        <v>0</v>
      </c>
      <c r="T10" s="18">
        <v>200.0</v>
      </c>
      <c r="U10" s="28">
        <f>IF('resp Transp'!U15="SI",1,IF('resp Transp'!U15="NO",0,-1))</f>
        <v>0</v>
      </c>
      <c r="V10" s="25">
        <f>IF('resp Transp'!V15="SI",1,IF('resp Transp'!V15="NO",0,-1))</f>
        <v>0</v>
      </c>
      <c r="W10" s="20">
        <f>IF('resp Transp'!W15="SI",1,IF('resp Transp'!W15="NO",0,-1))</f>
        <v>0</v>
      </c>
      <c r="X10" s="20">
        <f>IF('resp Transp'!X15="SI",1,IF('resp Transp'!X15="NO",0,-1))</f>
        <v>0</v>
      </c>
      <c r="Y10" s="20">
        <f>IF('resp Transp'!Y15="SI",1,IF('resp Transp'!Y15="NO",0,-1))</f>
        <v>1</v>
      </c>
      <c r="Z10" s="25">
        <f>IF('resp Transp'!Z15="SI",1,IF('resp Transp'!Z15="NO",0,-1))</f>
        <v>0</v>
      </c>
      <c r="AA10" s="20">
        <f>IF('resp Transp'!AA15="SI",1,IF('resp Transp'!AA15="NO",0,-1))</f>
        <v>0</v>
      </c>
      <c r="AB10" s="92">
        <f>IF('resp Transp'!AB15=0%,0,IF('resp Transp'!AB15="&lt; 10%",0.1,IF('resp Transp'!AB15="&gt; 10%",0.5,-1)))</f>
        <v>0</v>
      </c>
      <c r="AC10" s="92">
        <f>IF('resp Transp'!AC15="ANC&gt; 40%",0.6,IF('resp Transp'!AC15="ANC&lt;40%",0.3,IF('resp Transp'!AC15="&gt; 10%",0.5,-1)))</f>
        <v>0.6</v>
      </c>
      <c r="AD10" s="60">
        <v>58.46</v>
      </c>
      <c r="AE10" s="64">
        <f>IF('resp Transp'!AE15="SI",1,IF('resp Transp'!AE15="NO",0,-1))</f>
        <v>1</v>
      </c>
      <c r="AF10" s="20">
        <f>IF('resp Transp'!AF15="SI",1,IF('resp Transp'!AF15="NO",0,-1))</f>
        <v>0</v>
      </c>
      <c r="AG10" s="70" t="s">
        <v>244</v>
      </c>
      <c r="AH10" s="74">
        <v>4.0</v>
      </c>
    </row>
    <row r="11" ht="15.0" customHeight="1">
      <c r="A11" s="5">
        <v>173.0</v>
      </c>
      <c r="B11" s="90" t="s">
        <v>10</v>
      </c>
      <c r="C11" s="90" t="s">
        <v>15</v>
      </c>
      <c r="D11" s="90" t="s">
        <v>23</v>
      </c>
      <c r="E11" s="91" t="s">
        <v>51</v>
      </c>
      <c r="F11" s="20">
        <f>IF('resp Transp'!F16="SI",1,IF('resp Transp'!F16="NO",0,-1))</f>
        <v>1</v>
      </c>
      <c r="G11" s="20">
        <f>IF('resp Transp'!G16="SI",1,IF('resp Transp'!G16="NO",0,-1))</f>
        <v>1</v>
      </c>
      <c r="H11" s="20">
        <f>IF('resp Transp'!H16="SI",1,IF('resp Transp'!H16="NO",0,-1))</f>
        <v>0</v>
      </c>
      <c r="I11" s="20">
        <f>IF('resp Transp'!I16="SI",1,IF('resp Transp'!I16="NO",0,-1))</f>
        <v>0</v>
      </c>
      <c r="J11" s="49">
        <f>IF('resp Transp'!J16="No Tienen",0,IF('resp Transp'!J16="L&lt;50%",0.35,IF('resp Transp'!J16="L&gt;50%",0.65,IF('resp Transp'!J16="L=100%",1,-1))))</f>
        <v>0</v>
      </c>
      <c r="K11" s="20">
        <v>54.0</v>
      </c>
      <c r="L11" s="20">
        <f>IF('resp Transp'!L16="SI",1,IF('resp Transp'!L16="NO",0,-1))</f>
        <v>0</v>
      </c>
      <c r="M11" s="20"/>
      <c r="N11" s="20">
        <v>0.7</v>
      </c>
      <c r="O11" s="20">
        <v>0.0</v>
      </c>
      <c r="P11" s="20">
        <v>2777.0</v>
      </c>
      <c r="Q11" s="20">
        <f>IF('resp Transp'!Q16="SI",1,IF('resp Transp'!Q16="NO",0,-1))</f>
        <v>0</v>
      </c>
      <c r="R11" s="20">
        <f>IF('resp Transp'!R16="SI",1,IF('resp Transp'!R16="NO",0,-1))</f>
        <v>0</v>
      </c>
      <c r="S11" s="25">
        <f>IF('resp Transp'!S16="SI",1,IF('resp Transp'!S16="NO",0,-1))</f>
        <v>0</v>
      </c>
      <c r="T11" s="18">
        <v>147.0</v>
      </c>
      <c r="U11" s="28">
        <f>IF('resp Transp'!U16="SI",1,IF('resp Transp'!U16="NO",0,-1))</f>
        <v>0</v>
      </c>
      <c r="V11" s="25">
        <f>IF('resp Transp'!V16="SI",1,IF('resp Transp'!V16="NO",0,-1))</f>
        <v>0</v>
      </c>
      <c r="W11" s="20">
        <f>IF('resp Transp'!W16="SI",1,IF('resp Transp'!W16="NO",0,-1))</f>
        <v>0</v>
      </c>
      <c r="X11" s="20">
        <f>IF('resp Transp'!X16="SI",1,IF('resp Transp'!X16="NO",0,-1))</f>
        <v>0</v>
      </c>
      <c r="Y11" s="20">
        <f>IF('resp Transp'!Y16="SI",1,IF('resp Transp'!Y16="NO",0,-1))</f>
        <v>1</v>
      </c>
      <c r="Z11" s="25">
        <f>IF('resp Transp'!Z16="SI",1,IF('resp Transp'!Z16="NO",0,-1))</f>
        <v>0</v>
      </c>
      <c r="AA11" s="20">
        <f>IF('resp Transp'!AA16="SI",1,IF('resp Transp'!AA16="NO",0,-1))</f>
        <v>0</v>
      </c>
      <c r="AB11" s="92">
        <f>IF('resp Transp'!AB16=0%,0,IF('resp Transp'!AB16="&lt; 10%",0.1,IF('resp Transp'!AB16="&gt; 10%",0.5,-1)))</f>
        <v>0.1</v>
      </c>
      <c r="AC11" s="92">
        <f>IF('resp Transp'!AC16="ANC&gt; 40%",0.6,IF('resp Transp'!AC16="ANC&lt;40%",0.3,IF('resp Transp'!AC16="&gt; 10%",0.5,-1)))</f>
        <v>0.6</v>
      </c>
      <c r="AD11" s="60">
        <v>58.46</v>
      </c>
      <c r="AE11" s="64">
        <f>IF('resp Transp'!AE16="SI",1,IF('resp Transp'!AE16="NO",0,-1))</f>
        <v>1</v>
      </c>
      <c r="AF11" s="20">
        <f>IF('resp Transp'!AF16="SI",1,IF('resp Transp'!AF16="NO",0,-1))</f>
        <v>0</v>
      </c>
      <c r="AG11" s="70" t="s">
        <v>244</v>
      </c>
      <c r="AH11" s="74">
        <v>4.0</v>
      </c>
    </row>
    <row r="12" ht="15.0" customHeight="1">
      <c r="A12" s="5">
        <v>174.0</v>
      </c>
      <c r="B12" s="90" t="s">
        <v>10</v>
      </c>
      <c r="C12" s="90" t="s">
        <v>15</v>
      </c>
      <c r="D12" s="90" t="s">
        <v>23</v>
      </c>
      <c r="E12" s="91" t="s">
        <v>52</v>
      </c>
      <c r="F12" s="20">
        <f>IF('resp Transp'!F17="SI",1,IF('resp Transp'!F17="NO",0,-1))</f>
        <v>1</v>
      </c>
      <c r="G12" s="20">
        <f>IF('resp Transp'!G17="SI",1,IF('resp Transp'!G17="NO",0,-1))</f>
        <v>1</v>
      </c>
      <c r="H12" s="20">
        <f>IF('resp Transp'!H17="SI",1,IF('resp Transp'!H17="NO",0,-1))</f>
        <v>0</v>
      </c>
      <c r="I12" s="20">
        <f>IF('resp Transp'!I17="SI",1,IF('resp Transp'!I17="NO",0,-1))</f>
        <v>0</v>
      </c>
      <c r="J12" s="49">
        <f>IF('resp Transp'!J17="No Tienen",0,IF('resp Transp'!J17="L&lt;50%",0.35,IF('resp Transp'!J17="L&gt;50%",0.65,IF('resp Transp'!J17="L=100%",1,-1))))</f>
        <v>0</v>
      </c>
      <c r="K12" s="20">
        <v>54.0</v>
      </c>
      <c r="L12" s="20">
        <f>IF('resp Transp'!L17="SI",1,IF('resp Transp'!L17="NO",0,-1))</f>
        <v>0</v>
      </c>
      <c r="M12" s="20"/>
      <c r="N12" s="20">
        <v>0.7</v>
      </c>
      <c r="O12" s="20">
        <v>0.0</v>
      </c>
      <c r="P12" s="20">
        <v>2777.0</v>
      </c>
      <c r="Q12" s="20">
        <f>IF('resp Transp'!Q17="SI",1,IF('resp Transp'!Q17="NO",0,-1))</f>
        <v>0</v>
      </c>
      <c r="R12" s="20">
        <f>IF('resp Transp'!R17="SI",1,IF('resp Transp'!R17="NO",0,-1))</f>
        <v>0</v>
      </c>
      <c r="S12" s="25">
        <f>IF('resp Transp'!S17="SI",1,IF('resp Transp'!S17="NO",0,-1))</f>
        <v>0</v>
      </c>
      <c r="T12" s="18">
        <v>205.0</v>
      </c>
      <c r="U12" s="28">
        <f>IF('resp Transp'!U17="SI",1,IF('resp Transp'!U17="NO",0,-1))</f>
        <v>0</v>
      </c>
      <c r="V12" s="25">
        <f>IF('resp Transp'!V17="SI",1,IF('resp Transp'!V17="NO",0,-1))</f>
        <v>0</v>
      </c>
      <c r="W12" s="20">
        <f>IF('resp Transp'!W17="SI",1,IF('resp Transp'!W17="NO",0,-1))</f>
        <v>1</v>
      </c>
      <c r="X12" s="20">
        <f>IF('resp Transp'!X17="SI",1,IF('resp Transp'!X17="NO",0,-1))</f>
        <v>0</v>
      </c>
      <c r="Y12" s="20">
        <f>IF('resp Transp'!Y17="SI",1,IF('resp Transp'!Y17="NO",0,-1))</f>
        <v>0</v>
      </c>
      <c r="Z12" s="25">
        <f>IF('resp Transp'!Z17="SI",1,IF('resp Transp'!Z17="NO",0,-1))</f>
        <v>0</v>
      </c>
      <c r="AA12" s="20">
        <f>IF('resp Transp'!AA17="SI",1,IF('resp Transp'!AA17="NO",0,-1))</f>
        <v>0</v>
      </c>
      <c r="AB12" s="92">
        <f>IF('resp Transp'!AB17=0%,0,IF('resp Transp'!AB17="&lt; 10%",0.1,IF('resp Transp'!AB17="&gt; 10%",0.5,-1)))</f>
        <v>0.5</v>
      </c>
      <c r="AC12" s="92">
        <f>IF('resp Transp'!AC17="ANC&gt; 40%",0.6,IF('resp Transp'!AC17="ANC&lt;40%",0.3,IF('resp Transp'!AC17="&gt; 10%",0.5,-1)))</f>
        <v>0.6</v>
      </c>
      <c r="AD12" s="60">
        <v>58.46</v>
      </c>
      <c r="AE12" s="64">
        <f>IF('resp Transp'!AE17="SI",1,IF('resp Transp'!AE17="NO",0,-1))</f>
        <v>1</v>
      </c>
      <c r="AF12" s="20">
        <f>IF('resp Transp'!AF17="SI",1,IF('resp Transp'!AF17="NO",0,-1))</f>
        <v>0</v>
      </c>
      <c r="AG12" s="70" t="s">
        <v>244</v>
      </c>
      <c r="AH12" s="74">
        <v>4.0</v>
      </c>
    </row>
    <row r="13" ht="15.0" customHeight="1">
      <c r="A13" s="5">
        <v>217.0</v>
      </c>
      <c r="B13" s="90" t="s">
        <v>10</v>
      </c>
      <c r="C13" s="90" t="s">
        <v>11</v>
      </c>
      <c r="D13" s="90" t="s">
        <v>24</v>
      </c>
      <c r="E13" s="91" t="s">
        <v>53</v>
      </c>
      <c r="F13" s="20">
        <f>IF('resp Transp'!F18="SI",1,IF('resp Transp'!F18="NO",0,-1))</f>
        <v>1</v>
      </c>
      <c r="G13" s="20">
        <f>IF('resp Transp'!G18="SI",1,IF('resp Transp'!G18="NO",0,-1))</f>
        <v>1</v>
      </c>
      <c r="H13" s="20">
        <f>IF('resp Transp'!H18="SI",1,IF('resp Transp'!H18="NO",0,-1))</f>
        <v>0</v>
      </c>
      <c r="I13" s="20">
        <f>IF('resp Transp'!I18="SI",1,IF('resp Transp'!I18="NO",0,-1))</f>
        <v>0</v>
      </c>
      <c r="J13" s="49">
        <f>IF('resp Transp'!J18="No Tienen",0,IF('resp Transp'!J18="L&lt;50%",0.35,IF('resp Transp'!J18="L&gt;50%",0.65,IF('resp Transp'!J18="L=100%",1,-1))))</f>
        <v>0</v>
      </c>
      <c r="K13" s="20">
        <v>74.0</v>
      </c>
      <c r="L13" s="20">
        <f>IF('resp Transp'!L18="SI",1,IF('resp Transp'!L18="NO",0,-1))</f>
        <v>0</v>
      </c>
      <c r="M13" s="20"/>
      <c r="N13" s="20">
        <v>0.7</v>
      </c>
      <c r="O13" s="20">
        <v>280.28</v>
      </c>
      <c r="P13" s="20">
        <v>4284.0</v>
      </c>
      <c r="Q13" s="20">
        <f>IF('resp Transp'!Q18="SI",1,IF('resp Transp'!Q18="NO",0,-1))</f>
        <v>0</v>
      </c>
      <c r="R13" s="20">
        <f>IF('resp Transp'!R18="SI",1,IF('resp Transp'!R18="NO",0,-1))</f>
        <v>0</v>
      </c>
      <c r="S13" s="25">
        <f>IF('resp Transp'!S18="SI",1,IF('resp Transp'!S18="NO",0,-1))</f>
        <v>0</v>
      </c>
      <c r="T13" s="18">
        <v>178.0</v>
      </c>
      <c r="U13" s="28">
        <f>IF('resp Transp'!U18="SI",1,IF('resp Transp'!U18="NO",0,-1))</f>
        <v>0</v>
      </c>
      <c r="V13" s="25">
        <f>IF('resp Transp'!V18="SI",1,IF('resp Transp'!V18="NO",0,-1))</f>
        <v>0</v>
      </c>
      <c r="W13" s="20">
        <f>IF('resp Transp'!W18="SI",1,IF('resp Transp'!W18="NO",0,-1))</f>
        <v>1</v>
      </c>
      <c r="X13" s="20">
        <f>IF('resp Transp'!X18="SI",1,IF('resp Transp'!X18="NO",0,-1))</f>
        <v>0</v>
      </c>
      <c r="Y13" s="20">
        <f>IF('resp Transp'!Y18="SI",1,IF('resp Transp'!Y18="NO",0,-1))</f>
        <v>1</v>
      </c>
      <c r="Z13" s="25">
        <f>IF('resp Transp'!Z18="SI",1,IF('resp Transp'!Z18="NO",0,-1))</f>
        <v>0</v>
      </c>
      <c r="AA13" s="20">
        <f>IF('resp Transp'!AA18="SI",1,IF('resp Transp'!AA18="NO",0,-1))</f>
        <v>0</v>
      </c>
      <c r="AB13" s="92">
        <f>IF('resp Transp'!AB18=0%,0,IF('resp Transp'!AB18="&lt; 10%",0.1,IF('resp Transp'!AB18="&gt; 10%",0.5,-1)))</f>
        <v>0</v>
      </c>
      <c r="AC13" s="92">
        <f>IF('resp Transp'!AC18="ANC&gt; 40%",0.6,IF('resp Transp'!AC18="ANC&lt;40%",0.3,IF('resp Transp'!AC18="&gt; 10%",0.5,-1)))</f>
        <v>0.6</v>
      </c>
      <c r="AD13" s="60">
        <v>27.46</v>
      </c>
      <c r="AE13" s="64">
        <f>IF('resp Transp'!AE18="SI",1,IF('resp Transp'!AE18="NO",0,-1))</f>
        <v>1</v>
      </c>
      <c r="AF13" s="20">
        <f>IF('resp Transp'!AF18="SI",1,IF('resp Transp'!AF18="NO",0,-1))</f>
        <v>0</v>
      </c>
      <c r="AG13" s="70" t="s">
        <v>244</v>
      </c>
      <c r="AH13" s="74">
        <v>4.0</v>
      </c>
    </row>
    <row r="14" ht="15.0" customHeight="1">
      <c r="A14" s="5">
        <v>245.0</v>
      </c>
      <c r="B14" s="90" t="s">
        <v>10</v>
      </c>
      <c r="C14" s="90" t="s">
        <v>13</v>
      </c>
      <c r="D14" s="90" t="s">
        <v>13</v>
      </c>
      <c r="E14" s="91" t="s">
        <v>54</v>
      </c>
      <c r="F14" s="20">
        <f>IF('resp Transp'!F19="SI",1,IF('resp Transp'!F19="NO",0,-1))</f>
        <v>1</v>
      </c>
      <c r="G14" s="20">
        <f>IF('resp Transp'!G19="SI",1,IF('resp Transp'!G19="NO",0,-1))</f>
        <v>1</v>
      </c>
      <c r="H14" s="20">
        <f>IF('resp Transp'!H19="SI",1,IF('resp Transp'!H19="NO",0,-1))</f>
        <v>0</v>
      </c>
      <c r="I14" s="20">
        <f>IF('resp Transp'!I19="SI",1,IF('resp Transp'!I19="NO",0,-1))</f>
        <v>0</v>
      </c>
      <c r="J14" s="49">
        <f>IF('resp Transp'!J19="No Tienen",0,IF('resp Transp'!J19="L&lt;50%",0.35,IF('resp Transp'!J19="L&gt;50%",0.65,IF('resp Transp'!J19="L=100%",1,-1))))</f>
        <v>0</v>
      </c>
      <c r="K14" s="20">
        <v>75.0</v>
      </c>
      <c r="L14" s="20">
        <f>IF('resp Transp'!L19="SI",1,IF('resp Transp'!L19="NO",0,-1))</f>
        <v>1</v>
      </c>
      <c r="M14" s="20"/>
      <c r="N14" s="20">
        <v>0.7</v>
      </c>
      <c r="O14" s="20">
        <v>139.7</v>
      </c>
      <c r="P14" s="20">
        <v>2679.0</v>
      </c>
      <c r="Q14" s="20">
        <f>IF('resp Transp'!Q19="SI",1,IF('resp Transp'!Q19="NO",0,-1))</f>
        <v>0</v>
      </c>
      <c r="R14" s="20">
        <f>IF('resp Transp'!R19="SI",1,IF('resp Transp'!R19="NO",0,-1))</f>
        <v>1</v>
      </c>
      <c r="S14" s="25">
        <f>IF('resp Transp'!S19="SI",1,IF('resp Transp'!S19="NO",0,-1))</f>
        <v>0</v>
      </c>
      <c r="T14" s="18">
        <v>210.0</v>
      </c>
      <c r="U14" s="35">
        <f>IF('resp Transp'!U19="SI",1,IF('resp Transp'!U19="NO",0,-1))</f>
        <v>0</v>
      </c>
      <c r="V14" s="25">
        <f>IF('resp Transp'!V19="SI",1,IF('resp Transp'!V19="NO",0,-1))</f>
        <v>0</v>
      </c>
      <c r="W14" s="20">
        <f>IF('resp Transp'!W19="SI",1,IF('resp Transp'!W19="NO",0,-1))</f>
        <v>0</v>
      </c>
      <c r="X14" s="20">
        <f>IF('resp Transp'!X19="SI",1,IF('resp Transp'!X19="NO",0,-1))</f>
        <v>0</v>
      </c>
      <c r="Y14" s="20">
        <f>IF('resp Transp'!Y19="SI",1,IF('resp Transp'!Y19="NO",0,-1))</f>
        <v>1</v>
      </c>
      <c r="Z14" s="25">
        <f>IF('resp Transp'!Z19="SI",1,IF('resp Transp'!Z19="NO",0,-1))</f>
        <v>0</v>
      </c>
      <c r="AA14" s="20">
        <f>IF('resp Transp'!AA19="SI",1,IF('resp Transp'!AA19="NO",0,-1))</f>
        <v>0</v>
      </c>
      <c r="AB14" s="92">
        <f>IF('resp Transp'!AB19=0%,0,IF('resp Transp'!AB19="&lt; 10%",0.1,IF('resp Transp'!AB19="&gt; 10%",0.5,-1)))</f>
        <v>0.1</v>
      </c>
      <c r="AC14" s="92">
        <f>IF('resp Transp'!AC19="ANC&gt; 40%",0.6,IF('resp Transp'!AC19="ANC&lt;40%",0.3,IF('resp Transp'!AC19="&gt; 10%",0.5,-1)))</f>
        <v>0.6</v>
      </c>
      <c r="AD14" s="60">
        <v>77.27</v>
      </c>
      <c r="AE14" s="64">
        <f>IF('resp Transp'!AE19="SI",1,IF('resp Transp'!AE19="NO",0,-1))</f>
        <v>0</v>
      </c>
      <c r="AF14" s="20">
        <f>IF('resp Transp'!AF19="SI",1,IF('resp Transp'!AF19="NO",0,-1))</f>
        <v>0</v>
      </c>
      <c r="AG14" s="70" t="s">
        <v>244</v>
      </c>
      <c r="AH14" s="74">
        <v>4.0</v>
      </c>
    </row>
    <row r="15" ht="15.0" customHeight="1">
      <c r="A15" s="5">
        <v>251.0</v>
      </c>
      <c r="B15" s="90" t="s">
        <v>10</v>
      </c>
      <c r="C15" s="90" t="s">
        <v>13</v>
      </c>
      <c r="D15" s="90" t="s">
        <v>25</v>
      </c>
      <c r="E15" s="91" t="s">
        <v>55</v>
      </c>
      <c r="F15" s="20">
        <f>IF('resp Transp'!F20="SI",1,IF('resp Transp'!F20="NO",0,-1))</f>
        <v>1</v>
      </c>
      <c r="G15" s="20">
        <f>IF('resp Transp'!G20="SI",1,IF('resp Transp'!G20="NO",0,-1))</f>
        <v>1</v>
      </c>
      <c r="H15" s="20">
        <f>IF('resp Transp'!H20="SI",1,IF('resp Transp'!H20="NO",0,-1))</f>
        <v>1</v>
      </c>
      <c r="I15" s="20">
        <f>IF('resp Transp'!I20="SI",1,IF('resp Transp'!I20="NO",0,-1))</f>
        <v>0</v>
      </c>
      <c r="J15" s="49">
        <f>IF('resp Transp'!J20="No Tienen",0,IF('resp Transp'!J20="L&lt;50%",0.35,IF('resp Transp'!J20="L&gt;50%",0.65,IF('resp Transp'!J20="L=100%",1,-1))))</f>
        <v>0</v>
      </c>
      <c r="K15" s="20">
        <v>75.0</v>
      </c>
      <c r="L15" s="20">
        <f>IF('resp Transp'!L20="SI",1,IF('resp Transp'!L20="NO",0,-1))</f>
        <v>1</v>
      </c>
      <c r="M15" s="20"/>
      <c r="N15" s="20">
        <v>0.7</v>
      </c>
      <c r="O15" s="20">
        <v>139.7</v>
      </c>
      <c r="P15" s="20">
        <v>2679.0</v>
      </c>
      <c r="Q15" s="20">
        <f>IF('resp Transp'!Q20="SI",1,IF('resp Transp'!Q20="NO",0,-1))</f>
        <v>1</v>
      </c>
      <c r="R15" s="20">
        <f>IF('resp Transp'!R20="SI",1,IF('resp Transp'!R20="NO",0,-1))</f>
        <v>0</v>
      </c>
      <c r="S15" s="25">
        <f>IF('resp Transp'!S20="SI",1,IF('resp Transp'!S20="NO",0,-1))</f>
        <v>0</v>
      </c>
      <c r="T15" s="18">
        <v>250.0</v>
      </c>
      <c r="U15" s="28">
        <f>IF('resp Transp'!U20="SI",1,IF('resp Transp'!U20="NO",0,-1))</f>
        <v>0</v>
      </c>
      <c r="V15" s="25">
        <f>IF('resp Transp'!V20="SI",1,IF('resp Transp'!V20="NO",0,-1))</f>
        <v>0</v>
      </c>
      <c r="W15" s="20">
        <f>IF('resp Transp'!W20="SI",1,IF('resp Transp'!W20="NO",0,-1))</f>
        <v>0</v>
      </c>
      <c r="X15" s="20">
        <f>IF('resp Transp'!X20="SI",1,IF('resp Transp'!X20="NO",0,-1))</f>
        <v>0</v>
      </c>
      <c r="Y15" s="20">
        <f>IF('resp Transp'!Y20="SI",1,IF('resp Transp'!Y20="NO",0,-1))</f>
        <v>1</v>
      </c>
      <c r="Z15" s="25">
        <f>IF('resp Transp'!Z20="SI",1,IF('resp Transp'!Z20="NO",0,-1))</f>
        <v>0</v>
      </c>
      <c r="AA15" s="20">
        <f>IF('resp Transp'!AA20="SI",1,IF('resp Transp'!AA20="NO",0,-1))</f>
        <v>0</v>
      </c>
      <c r="AB15" s="92">
        <f>IF('resp Transp'!AB20=0%,0,IF('resp Transp'!AB20="&lt; 10%",0.1,IF('resp Transp'!AB20="&gt; 10%",0.5,-1)))</f>
        <v>0</v>
      </c>
      <c r="AC15" s="92">
        <f>IF('resp Transp'!AC20="ANC&gt; 40%",0.6,IF('resp Transp'!AC20="ANC&lt;40%",0.3,IF('resp Transp'!AC20="&gt; 10%",0.5,-1)))</f>
        <v>0.6</v>
      </c>
      <c r="AD15" s="60">
        <v>52.74</v>
      </c>
      <c r="AE15" s="64">
        <f>IF('resp Transp'!AE20="SI",1,IF('resp Transp'!AE20="NO",0,-1))</f>
        <v>0</v>
      </c>
      <c r="AF15" s="20">
        <f>IF('resp Transp'!AF20="SI",1,IF('resp Transp'!AF20="NO",0,-1))</f>
        <v>0</v>
      </c>
      <c r="AG15" s="70" t="s">
        <v>244</v>
      </c>
      <c r="AH15" s="74">
        <v>4.0</v>
      </c>
    </row>
    <row r="16" ht="15.0" customHeight="1">
      <c r="A16" s="5">
        <v>253.0</v>
      </c>
      <c r="B16" s="90" t="s">
        <v>10</v>
      </c>
      <c r="C16" s="90" t="s">
        <v>13</v>
      </c>
      <c r="D16" s="90" t="s">
        <v>25</v>
      </c>
      <c r="E16" s="91" t="s">
        <v>56</v>
      </c>
      <c r="F16" s="20">
        <f>IF('resp Transp'!F21="SI",1,IF('resp Transp'!F21="NO",0,-1))</f>
        <v>1</v>
      </c>
      <c r="G16" s="20">
        <f>IF('resp Transp'!G21="SI",1,IF('resp Transp'!G21="NO",0,-1))</f>
        <v>1</v>
      </c>
      <c r="H16" s="20">
        <f>IF('resp Transp'!H21="SI",1,IF('resp Transp'!H21="NO",0,-1))</f>
        <v>0</v>
      </c>
      <c r="I16" s="20">
        <f>IF('resp Transp'!I21="SI",1,IF('resp Transp'!I21="NO",0,-1))</f>
        <v>0</v>
      </c>
      <c r="J16" s="49">
        <f>IF('resp Transp'!J21="No Tienen",0,IF('resp Transp'!J21="L&lt;50%",0.35,IF('resp Transp'!J21="L&gt;50%",0.65,IF('resp Transp'!J21="L=100%",1,-1))))</f>
        <v>0</v>
      </c>
      <c r="K16" s="20">
        <v>75.0</v>
      </c>
      <c r="L16" s="20">
        <f>IF('resp Transp'!L21="SI",1,IF('resp Transp'!L21="NO",0,-1))</f>
        <v>1</v>
      </c>
      <c r="M16" s="20"/>
      <c r="N16" s="20">
        <v>0.7</v>
      </c>
      <c r="O16" s="20">
        <v>139.7</v>
      </c>
      <c r="P16" s="20">
        <v>2679.0</v>
      </c>
      <c r="Q16" s="20">
        <f>IF('resp Transp'!Q21="SI",1,IF('resp Transp'!Q21="NO",0,-1))</f>
        <v>0</v>
      </c>
      <c r="R16" s="122">
        <f>IF('resp Transp'!R21="SI",1,IF('resp Transp'!R21="NO",0,-1))</f>
        <v>0</v>
      </c>
      <c r="S16" s="25">
        <f>IF('resp Transp'!S21="SI",1,IF('resp Transp'!S21="NO",0,-1))</f>
        <v>0</v>
      </c>
      <c r="T16" s="18">
        <v>280.0</v>
      </c>
      <c r="U16" s="28">
        <f>IF('resp Transp'!U21="SI",1,IF('resp Transp'!U21="NO",0,-1))</f>
        <v>0</v>
      </c>
      <c r="V16" s="25">
        <f>IF('resp Transp'!V21="SI",1,IF('resp Transp'!V21="NO",0,-1))</f>
        <v>0</v>
      </c>
      <c r="W16" s="20">
        <f>IF('resp Transp'!W21="SI",1,IF('resp Transp'!W21="NO",0,-1))</f>
        <v>0</v>
      </c>
      <c r="X16" s="20">
        <f>IF('resp Transp'!X21="SI",1,IF('resp Transp'!X21="NO",0,-1))</f>
        <v>0</v>
      </c>
      <c r="Y16" s="20">
        <f>IF('resp Transp'!Y21="SI",1,IF('resp Transp'!Y21="NO",0,-1))</f>
        <v>1</v>
      </c>
      <c r="Z16" s="25">
        <f>IF('resp Transp'!Z21="SI",1,IF('resp Transp'!Z21="NO",0,-1))</f>
        <v>0</v>
      </c>
      <c r="AA16" s="20">
        <f>IF('resp Transp'!AA21="SI",1,IF('resp Transp'!AA21="NO",0,-1))</f>
        <v>0</v>
      </c>
      <c r="AB16" s="92">
        <f>IF('resp Transp'!AB21=0%,0,IF('resp Transp'!AB21="&lt; 10%",0.1,IF('resp Transp'!AB21="&gt; 10%",0.5,-1)))</f>
        <v>0.1</v>
      </c>
      <c r="AC16" s="92">
        <f>IF('resp Transp'!AC21="ANC&gt; 40%",0.6,IF('resp Transp'!AC21="ANC&lt;40%",0.3,IF('resp Transp'!AC21="&gt; 10%",0.5,-1)))</f>
        <v>0.6</v>
      </c>
      <c r="AD16" s="60">
        <v>52.74</v>
      </c>
      <c r="AE16" s="64">
        <f>IF('resp Transp'!AE21="SI",1,IF('resp Transp'!AE21="NO",0,-1))</f>
        <v>0</v>
      </c>
      <c r="AF16" s="20">
        <f>IF('resp Transp'!AF21="SI",1,IF('resp Transp'!AF21="NO",0,-1))</f>
        <v>0</v>
      </c>
      <c r="AG16" s="70" t="s">
        <v>244</v>
      </c>
      <c r="AH16" s="74">
        <v>4.0</v>
      </c>
    </row>
    <row r="17" ht="15.0" customHeight="1">
      <c r="A17" s="5">
        <v>258.0</v>
      </c>
      <c r="B17" s="90" t="s">
        <v>10</v>
      </c>
      <c r="C17" s="90" t="s">
        <v>13</v>
      </c>
      <c r="D17" s="90" t="s">
        <v>26</v>
      </c>
      <c r="E17" s="96" t="s">
        <v>57</v>
      </c>
      <c r="F17" s="20">
        <f>IF('resp Transp'!F22="SI",1,IF('resp Transp'!F22="NO",0,-1))</f>
        <v>1</v>
      </c>
      <c r="G17" s="20">
        <f>IF('resp Transp'!G22="SI",1,IF('resp Transp'!G22="NO",0,-1))</f>
        <v>1</v>
      </c>
      <c r="H17" s="20">
        <f>IF('resp Transp'!H22="SI",1,IF('resp Transp'!H22="NO",0,-1))</f>
        <v>0</v>
      </c>
      <c r="I17" s="20">
        <f>IF('resp Transp'!I22="SI",1,IF('resp Transp'!I22="NO",0,-1))</f>
        <v>0</v>
      </c>
      <c r="J17" s="49">
        <f>IF('resp Transp'!J22="No Tienen",0,IF('resp Transp'!J22="L&lt;50%",0.35,IF('resp Transp'!J22="L&gt;50%",0.65,IF('resp Transp'!J22="L=100%",1,-1))))</f>
        <v>0</v>
      </c>
      <c r="K17" s="20">
        <v>75.0</v>
      </c>
      <c r="L17" s="20">
        <f>IF('resp Transp'!L22="SI",1,IF('resp Transp'!L22="NO",0,-1))</f>
        <v>1</v>
      </c>
      <c r="M17" s="20"/>
      <c r="N17" s="20">
        <v>0.7</v>
      </c>
      <c r="O17" s="20">
        <v>139.7</v>
      </c>
      <c r="P17" s="20">
        <v>2679.0</v>
      </c>
      <c r="Q17" s="20">
        <f>IF('resp Transp'!Q22="SI",1,IF('resp Transp'!Q22="NO",0,-1))</f>
        <v>0</v>
      </c>
      <c r="R17" s="20">
        <f>IF('resp Transp'!R22="SI",1,IF('resp Transp'!R22="NO",0,-1))</f>
        <v>0</v>
      </c>
      <c r="S17" s="25">
        <f>IF('resp Transp'!S22="SI",1,IF('resp Transp'!S22="NO",0,-1))</f>
        <v>0</v>
      </c>
      <c r="T17" s="18">
        <v>300.0</v>
      </c>
      <c r="U17" s="28">
        <f>IF('resp Transp'!U22="SI",1,IF('resp Transp'!U22="NO",0,-1))</f>
        <v>0</v>
      </c>
      <c r="V17" s="25">
        <f>IF('resp Transp'!V22="SI",1,IF('resp Transp'!V22="NO",0,-1))</f>
        <v>0</v>
      </c>
      <c r="W17" s="20">
        <f>IF('resp Transp'!W22="SI",1,IF('resp Transp'!W22="NO",0,-1))</f>
        <v>0</v>
      </c>
      <c r="X17" s="20">
        <f>IF('resp Transp'!X22="SI",1,IF('resp Transp'!X22="NO",0,-1))</f>
        <v>0</v>
      </c>
      <c r="Y17" s="20">
        <f>IF('resp Transp'!Y22="SI",1,IF('resp Transp'!Y22="NO",0,-1))</f>
        <v>1</v>
      </c>
      <c r="Z17" s="25">
        <f>IF('resp Transp'!Z22="SI",1,IF('resp Transp'!Z22="NO",0,-1))</f>
        <v>0</v>
      </c>
      <c r="AA17" s="20">
        <f>IF('resp Transp'!AA22="SI",1,IF('resp Transp'!AA22="NO",0,-1))</f>
        <v>0</v>
      </c>
      <c r="AB17" s="92">
        <f>IF('resp Transp'!AB22=0%,0,IF('resp Transp'!AB22="&lt; 10%",0.1,IF('resp Transp'!AB22="&gt; 10%",0.5,-1)))</f>
        <v>0</v>
      </c>
      <c r="AC17" s="92">
        <f>IF('resp Transp'!AC22="ANC&gt; 40%",0.6,IF('resp Transp'!AC22="ANC&lt;40%",0.3,IF('resp Transp'!AC22="&gt; 10%",0.5,-1)))</f>
        <v>0.6</v>
      </c>
      <c r="AD17" s="60">
        <v>51.77</v>
      </c>
      <c r="AE17" s="64">
        <f>IF('resp Transp'!AE22="SI",1,IF('resp Transp'!AE22="NO",0,-1))</f>
        <v>0</v>
      </c>
      <c r="AF17" s="20">
        <f>IF('resp Transp'!AF22="SI",1,IF('resp Transp'!AF22="NO",0,-1))</f>
        <v>0</v>
      </c>
      <c r="AG17" s="70" t="s">
        <v>244</v>
      </c>
      <c r="AH17" s="74">
        <v>4.0</v>
      </c>
    </row>
    <row r="18" ht="15.0" customHeight="1">
      <c r="A18" s="5">
        <v>259.0</v>
      </c>
      <c r="B18" s="90" t="s">
        <v>10</v>
      </c>
      <c r="C18" s="90" t="s">
        <v>13</v>
      </c>
      <c r="D18" s="90" t="s">
        <v>26</v>
      </c>
      <c r="E18" s="91" t="s">
        <v>58</v>
      </c>
      <c r="F18" s="20">
        <f>IF('resp Transp'!F23="SI",1,IF('resp Transp'!F23="NO",0,-1))</f>
        <v>1</v>
      </c>
      <c r="G18" s="20">
        <f>IF('resp Transp'!G23="SI",1,IF('resp Transp'!G23="NO",0,-1))</f>
        <v>0</v>
      </c>
      <c r="H18" s="20">
        <f>IF('resp Transp'!H23="SI",1,IF('resp Transp'!H23="NO",0,-1))</f>
        <v>0</v>
      </c>
      <c r="I18" s="20">
        <f>IF('resp Transp'!I23="SI",1,IF('resp Transp'!I23="NO",0,-1))</f>
        <v>0</v>
      </c>
      <c r="J18" s="49">
        <f>IF('resp Transp'!J23="No Tienen",0,IF('resp Transp'!J23="L&lt;50%",0.35,IF('resp Transp'!J23="L&gt;50%",0.65,IF('resp Transp'!J23="L=100%",1,-1))))</f>
        <v>0</v>
      </c>
      <c r="K18" s="20">
        <v>75.0</v>
      </c>
      <c r="L18" s="20">
        <f>IF('resp Transp'!L23="SI",1,IF('resp Transp'!L23="NO",0,-1))</f>
        <v>1</v>
      </c>
      <c r="M18" s="20"/>
      <c r="N18" s="20">
        <v>0.7</v>
      </c>
      <c r="O18" s="20">
        <v>139.7</v>
      </c>
      <c r="P18" s="20">
        <v>2679.0</v>
      </c>
      <c r="Q18" s="20">
        <f>IF('resp Transp'!Q23="SI",1,IF('resp Transp'!Q23="NO",0,-1))</f>
        <v>0</v>
      </c>
      <c r="R18" s="20">
        <f>IF('resp Transp'!R23="SI",1,IF('resp Transp'!R23="NO",0,-1))</f>
        <v>1</v>
      </c>
      <c r="S18" s="25">
        <f>IF('resp Transp'!S23="SI",1,IF('resp Transp'!S23="NO",0,-1))</f>
        <v>0</v>
      </c>
      <c r="T18" s="18">
        <v>245.0</v>
      </c>
      <c r="U18" s="28">
        <f>IF('resp Transp'!U23="SI",1,IF('resp Transp'!U23="NO",0,-1))</f>
        <v>0</v>
      </c>
      <c r="V18" s="25">
        <f>IF('resp Transp'!V23="SI",1,IF('resp Transp'!V23="NO",0,-1))</f>
        <v>0</v>
      </c>
      <c r="W18" s="20">
        <f>IF('resp Transp'!W23="SI",1,IF('resp Transp'!W23="NO",0,-1))</f>
        <v>0</v>
      </c>
      <c r="X18" s="20">
        <f>IF('resp Transp'!X23="SI",1,IF('resp Transp'!X23="NO",0,-1))</f>
        <v>0</v>
      </c>
      <c r="Y18" s="20">
        <f>IF('resp Transp'!Y23="SI",1,IF('resp Transp'!Y23="NO",0,-1))</f>
        <v>1</v>
      </c>
      <c r="Z18" s="25">
        <f>IF('resp Transp'!Z23="SI",1,IF('resp Transp'!Z23="NO",0,-1))</f>
        <v>0</v>
      </c>
      <c r="AA18" s="20">
        <f>IF('resp Transp'!AA23="SI",1,IF('resp Transp'!AA23="NO",0,-1))</f>
        <v>0</v>
      </c>
      <c r="AB18" s="92">
        <f>IF('resp Transp'!AB23=0%,0,IF('resp Transp'!AB23="&lt; 10%",0.1,IF('resp Transp'!AB23="&gt; 10%",0.5,-1)))</f>
        <v>0</v>
      </c>
      <c r="AC18" s="92">
        <f>IF('resp Transp'!AC23="ANC&gt; 40%",0.6,IF('resp Transp'!AC23="ANC&lt;40%",0.3,IF('resp Transp'!AC23="&gt; 10%",0.5,-1)))</f>
        <v>0.6</v>
      </c>
      <c r="AD18" s="60">
        <v>51.77</v>
      </c>
      <c r="AE18" s="64">
        <f>IF('resp Transp'!AE23="SI",1,IF('resp Transp'!AE23="NO",0,-1))</f>
        <v>0</v>
      </c>
      <c r="AF18" s="20">
        <f>IF('resp Transp'!AF23="SI",1,IF('resp Transp'!AF23="NO",0,-1))</f>
        <v>0</v>
      </c>
      <c r="AG18" s="70" t="s">
        <v>244</v>
      </c>
      <c r="AH18" s="74">
        <v>4.0</v>
      </c>
    </row>
    <row r="19" ht="15.0" customHeight="1">
      <c r="A19" s="5">
        <v>260.0</v>
      </c>
      <c r="B19" s="90" t="s">
        <v>10</v>
      </c>
      <c r="C19" s="90" t="s">
        <v>13</v>
      </c>
      <c r="D19" s="90" t="s">
        <v>25</v>
      </c>
      <c r="E19" s="91" t="s">
        <v>59</v>
      </c>
      <c r="F19" s="20">
        <f>IF('resp Transp'!F24="SI",1,IF('resp Transp'!F24="NO",0,-1))</f>
        <v>1</v>
      </c>
      <c r="G19" s="20">
        <f>IF('resp Transp'!G24="SI",1,IF('resp Transp'!G24="NO",0,-1))</f>
        <v>1</v>
      </c>
      <c r="H19" s="20">
        <f>IF('resp Transp'!H24="SI",1,IF('resp Transp'!H24="NO",0,-1))</f>
        <v>0</v>
      </c>
      <c r="I19" s="20">
        <f>IF('resp Transp'!I24="SI",1,IF('resp Transp'!I24="NO",0,-1))</f>
        <v>0</v>
      </c>
      <c r="J19" s="49">
        <f>IF('resp Transp'!J24="No Tienen",0,IF('resp Transp'!J24="L&lt;50%",0.35,IF('resp Transp'!J24="L&gt;50%",0.65,IF('resp Transp'!J24="L=100%",1,-1))))</f>
        <v>0</v>
      </c>
      <c r="K19" s="20">
        <v>75.0</v>
      </c>
      <c r="L19" s="20">
        <f>IF('resp Transp'!L24="SI",1,IF('resp Transp'!L24="NO",0,-1))</f>
        <v>1</v>
      </c>
      <c r="M19" s="20"/>
      <c r="N19" s="20">
        <v>0.7</v>
      </c>
      <c r="O19" s="20">
        <v>139.7</v>
      </c>
      <c r="P19" s="20">
        <v>2679.0</v>
      </c>
      <c r="Q19" s="20">
        <f>IF('resp Transp'!Q24="SI",1,IF('resp Transp'!Q24="NO",0,-1))</f>
        <v>0</v>
      </c>
      <c r="R19" s="20">
        <f>IF('resp Transp'!R24="SI",1,IF('resp Transp'!R24="NO",0,-1))</f>
        <v>0</v>
      </c>
      <c r="S19" s="25">
        <f>IF('resp Transp'!S24="SI",1,IF('resp Transp'!S24="NO",0,-1))</f>
        <v>0</v>
      </c>
      <c r="T19" s="18">
        <v>310.0</v>
      </c>
      <c r="U19" s="28">
        <f>IF('resp Transp'!U24="SI",1,IF('resp Transp'!U24="NO",0,-1))</f>
        <v>0</v>
      </c>
      <c r="V19" s="25">
        <f>IF('resp Transp'!V24="SI",1,IF('resp Transp'!V24="NO",0,-1))</f>
        <v>0</v>
      </c>
      <c r="W19" s="20">
        <f>IF('resp Transp'!W24="SI",1,IF('resp Transp'!W24="NO",0,-1))</f>
        <v>0</v>
      </c>
      <c r="X19" s="20">
        <f>IF('resp Transp'!X24="SI",1,IF('resp Transp'!X24="NO",0,-1))</f>
        <v>0</v>
      </c>
      <c r="Y19" s="20">
        <f>IF('resp Transp'!Y24="SI",1,IF('resp Transp'!Y24="NO",0,-1))</f>
        <v>0</v>
      </c>
      <c r="Z19" s="25">
        <f>IF('resp Transp'!Z24="SI",1,IF('resp Transp'!Z24="NO",0,-1))</f>
        <v>0</v>
      </c>
      <c r="AA19" s="20">
        <f>IF('resp Transp'!AA24="SI",1,IF('resp Transp'!AA24="NO",0,-1))</f>
        <v>0</v>
      </c>
      <c r="AB19" s="92">
        <f>IF('resp Transp'!AB24=0%,0,IF('resp Transp'!AB24="&lt; 10%",0.1,IF('resp Transp'!AB24="&gt; 10%",0.5,-1)))</f>
        <v>0.1</v>
      </c>
      <c r="AC19" s="92">
        <f>IF('resp Transp'!AC24="ANC&gt; 40%",0.6,IF('resp Transp'!AC24="ANC&lt;40%",0.3,IF('resp Transp'!AC24="&gt; 10%",0.5,-1)))</f>
        <v>0.6</v>
      </c>
      <c r="AD19" s="60">
        <v>52.74</v>
      </c>
      <c r="AE19" s="64">
        <f>IF('resp Transp'!AE24="SI",1,IF('resp Transp'!AE24="NO",0,-1))</f>
        <v>0</v>
      </c>
      <c r="AF19" s="20">
        <f>IF('resp Transp'!AF24="SI",1,IF('resp Transp'!AF24="NO",0,-1))</f>
        <v>0</v>
      </c>
      <c r="AG19" s="70" t="s">
        <v>244</v>
      </c>
      <c r="AH19" s="74">
        <v>4.0</v>
      </c>
    </row>
    <row r="20" ht="15.0" customHeight="1">
      <c r="A20" s="5">
        <v>261.0</v>
      </c>
      <c r="B20" s="90" t="s">
        <v>10</v>
      </c>
      <c r="C20" s="90" t="s">
        <v>13</v>
      </c>
      <c r="D20" s="90" t="s">
        <v>27</v>
      </c>
      <c r="E20" s="96" t="s">
        <v>60</v>
      </c>
      <c r="F20" s="20">
        <f>IF('resp Transp'!F25="SI",1,IF('resp Transp'!F25="NO",0,-1))</f>
        <v>1</v>
      </c>
      <c r="G20" s="20">
        <f>IF('resp Transp'!G25="SI",1,IF('resp Transp'!G25="NO",0,-1))</f>
        <v>1</v>
      </c>
      <c r="H20" s="20">
        <f>IF('resp Transp'!H25="SI",1,IF('resp Transp'!H25="NO",0,-1))</f>
        <v>0</v>
      </c>
      <c r="I20" s="20">
        <f>IF('resp Transp'!I25="SI",1,IF('resp Transp'!I25="NO",0,-1))</f>
        <v>0</v>
      </c>
      <c r="J20" s="49">
        <f>IF('resp Transp'!J25="No Tienen",0,IF('resp Transp'!J25="L&lt;50%",0.35,IF('resp Transp'!J25="L&gt;50%",0.65,IF('resp Transp'!J25="L=100%",1,-1))))</f>
        <v>0</v>
      </c>
      <c r="K20" s="20">
        <v>75.0</v>
      </c>
      <c r="L20" s="20">
        <f>IF('resp Transp'!L25="SI",1,IF('resp Transp'!L25="NO",0,-1))</f>
        <v>1</v>
      </c>
      <c r="M20" s="20"/>
      <c r="N20" s="20">
        <v>0.7</v>
      </c>
      <c r="O20" s="20">
        <v>139.7</v>
      </c>
      <c r="P20" s="20">
        <v>2679.0</v>
      </c>
      <c r="Q20" s="20">
        <f>IF('resp Transp'!Q25="SI",1,IF('resp Transp'!Q25="NO",0,-1))</f>
        <v>1</v>
      </c>
      <c r="R20" s="20">
        <f>IF('resp Transp'!R25="SI",1,IF('resp Transp'!R25="NO",0,-1))</f>
        <v>1</v>
      </c>
      <c r="S20" s="25">
        <f>IF('resp Transp'!S25="SI",1,IF('resp Transp'!S25="NO",0,-1))</f>
        <v>0</v>
      </c>
      <c r="T20" s="18">
        <v>195.0</v>
      </c>
      <c r="U20" s="28">
        <f>IF('resp Transp'!U25="SI",1,IF('resp Transp'!U25="NO",0,-1))</f>
        <v>0</v>
      </c>
      <c r="V20" s="25">
        <f>IF('resp Transp'!V25="SI",1,IF('resp Transp'!V25="NO",0,-1))</f>
        <v>0</v>
      </c>
      <c r="W20" s="20">
        <f>IF('resp Transp'!W25="SI",1,IF('resp Transp'!W25="NO",0,-1))</f>
        <v>0</v>
      </c>
      <c r="X20" s="20">
        <f>IF('resp Transp'!X25="SI",1,IF('resp Transp'!X25="NO",0,-1))</f>
        <v>0</v>
      </c>
      <c r="Y20" s="20">
        <f>IF('resp Transp'!Y25="SI",1,IF('resp Transp'!Y25="NO",0,-1))</f>
        <v>1</v>
      </c>
      <c r="Z20" s="25">
        <f>IF('resp Transp'!Z25="SI",1,IF('resp Transp'!Z25="NO",0,-1))</f>
        <v>0</v>
      </c>
      <c r="AA20" s="20">
        <f>IF('resp Transp'!AA25="SI",1,IF('resp Transp'!AA25="NO",0,-1))</f>
        <v>0</v>
      </c>
      <c r="AB20" s="92">
        <f>IF('resp Transp'!AB25=0%,0,IF('resp Transp'!AB25="&lt; 10%",0.1,IF('resp Transp'!AB25="&gt; 10%",0.5,-1)))</f>
        <v>0.5</v>
      </c>
      <c r="AC20" s="92">
        <f>IF('resp Transp'!AC25="ANC&gt; 40%",0.6,IF('resp Transp'!AC25="ANC&lt;40%",0.3,IF('resp Transp'!AC25="&gt; 10%",0.5,-1)))</f>
        <v>0.6</v>
      </c>
      <c r="AD20" s="60">
        <v>60.2</v>
      </c>
      <c r="AE20" s="64">
        <f>IF('resp Transp'!AE25="SI",1,IF('resp Transp'!AE25="NO",0,-1))</f>
        <v>0</v>
      </c>
      <c r="AF20" s="20">
        <f>IF('resp Transp'!AF25="SI",1,IF('resp Transp'!AF25="NO",0,-1))</f>
        <v>0</v>
      </c>
      <c r="AG20" s="70" t="s">
        <v>244</v>
      </c>
      <c r="AH20" s="74">
        <v>4.0</v>
      </c>
    </row>
    <row r="21" ht="15.0" customHeight="1">
      <c r="A21" s="5">
        <v>262.0</v>
      </c>
      <c r="B21" s="90" t="s">
        <v>10</v>
      </c>
      <c r="C21" s="90" t="s">
        <v>13</v>
      </c>
      <c r="D21" s="90" t="s">
        <v>27</v>
      </c>
      <c r="E21" s="91" t="s">
        <v>61</v>
      </c>
      <c r="F21" s="20">
        <f>IF('resp Transp'!F26="SI",1,IF('resp Transp'!F26="NO",0,-1))</f>
        <v>1</v>
      </c>
      <c r="G21" s="20">
        <f>IF('resp Transp'!G26="SI",1,IF('resp Transp'!G26="NO",0,-1))</f>
        <v>1</v>
      </c>
      <c r="H21" s="20">
        <f>IF('resp Transp'!H26="SI",1,IF('resp Transp'!H26="NO",0,-1))</f>
        <v>0</v>
      </c>
      <c r="I21" s="20">
        <f>IF('resp Transp'!I26="SI",1,IF('resp Transp'!I26="NO",0,-1))</f>
        <v>0</v>
      </c>
      <c r="J21" s="49">
        <f>IF('resp Transp'!J26="No Tienen",0,IF('resp Transp'!J26="L&lt;50%",0.35,IF('resp Transp'!J26="L&gt;50%",0.65,IF('resp Transp'!J26="L=100%",1,-1))))</f>
        <v>0</v>
      </c>
      <c r="K21" s="20">
        <v>75.0</v>
      </c>
      <c r="L21" s="20">
        <f>IF('resp Transp'!L26="SI",1,IF('resp Transp'!L26="NO",0,-1))</f>
        <v>1</v>
      </c>
      <c r="M21" s="20"/>
      <c r="N21" s="20">
        <v>0.7</v>
      </c>
      <c r="O21" s="20">
        <v>139.7</v>
      </c>
      <c r="P21" s="20">
        <v>2679.0</v>
      </c>
      <c r="Q21" s="20">
        <f>IF('resp Transp'!Q26="SI",1,IF('resp Transp'!Q26="NO",0,-1))</f>
        <v>0</v>
      </c>
      <c r="R21" s="20">
        <f>IF('resp Transp'!R26="SI",1,IF('resp Transp'!R26="NO",0,-1))</f>
        <v>1</v>
      </c>
      <c r="S21" s="25">
        <f>IF('resp Transp'!S26="SI",1,IF('resp Transp'!S26="NO",0,-1))</f>
        <v>0</v>
      </c>
      <c r="T21" s="18">
        <v>325.0</v>
      </c>
      <c r="U21" s="28">
        <f>IF('resp Transp'!U26="SI",1,IF('resp Transp'!U26="NO",0,-1))</f>
        <v>0</v>
      </c>
      <c r="V21" s="25">
        <f>IF('resp Transp'!V26="SI",1,IF('resp Transp'!V26="NO",0,-1))</f>
        <v>0</v>
      </c>
      <c r="W21" s="20">
        <f>IF('resp Transp'!W26="SI",1,IF('resp Transp'!W26="NO",0,-1))</f>
        <v>0</v>
      </c>
      <c r="X21" s="20">
        <f>IF('resp Transp'!X26="SI",1,IF('resp Transp'!X26="NO",0,-1))</f>
        <v>0</v>
      </c>
      <c r="Y21" s="20">
        <f>IF('resp Transp'!Y26="SI",1,IF('resp Transp'!Y26="NO",0,-1))</f>
        <v>1</v>
      </c>
      <c r="Z21" s="25">
        <f>IF('resp Transp'!Z26="SI",1,IF('resp Transp'!Z26="NO",0,-1))</f>
        <v>0</v>
      </c>
      <c r="AA21" s="20">
        <f>IF('resp Transp'!AA26="SI",1,IF('resp Transp'!AA26="NO",0,-1))</f>
        <v>1</v>
      </c>
      <c r="AB21" s="92">
        <f>IF('resp Transp'!AB26=0%,0,IF('resp Transp'!AB26="&lt; 10%",0.1,IF('resp Transp'!AB26="&gt; 10%",0.5,-1)))</f>
        <v>0.1</v>
      </c>
      <c r="AC21" s="92">
        <f>IF('resp Transp'!AC26="ANC&gt; 40%",0.6,IF('resp Transp'!AC26="ANC&lt;40%",0.3,IF('resp Transp'!AC26="&gt; 10%",0.5,-1)))</f>
        <v>0.6</v>
      </c>
      <c r="AD21" s="60">
        <v>60.2</v>
      </c>
      <c r="AE21" s="64">
        <f>IF('resp Transp'!AE26="SI",1,IF('resp Transp'!AE26="NO",0,-1))</f>
        <v>0</v>
      </c>
      <c r="AF21" s="20">
        <f>IF('resp Transp'!AF26="SI",1,IF('resp Transp'!AF26="NO",0,-1))</f>
        <v>0</v>
      </c>
      <c r="AG21" s="70" t="s">
        <v>244</v>
      </c>
      <c r="AH21" s="74">
        <v>4.0</v>
      </c>
    </row>
    <row r="22" ht="15.0" customHeight="1">
      <c r="A22" s="5">
        <v>263.0</v>
      </c>
      <c r="B22" s="90" t="s">
        <v>10</v>
      </c>
      <c r="C22" s="90" t="s">
        <v>13</v>
      </c>
      <c r="D22" s="90" t="s">
        <v>27</v>
      </c>
      <c r="E22" s="91" t="s">
        <v>62</v>
      </c>
      <c r="F22" s="20">
        <f>IF('resp Transp'!F27="SI",1,IF('resp Transp'!F27="NO",0,-1))</f>
        <v>1</v>
      </c>
      <c r="G22" s="20">
        <f>IF('resp Transp'!G27="SI",1,IF('resp Transp'!G27="NO",0,-1))</f>
        <v>1</v>
      </c>
      <c r="H22" s="20">
        <f>IF('resp Transp'!H27="SI",1,IF('resp Transp'!H27="NO",0,-1))</f>
        <v>0</v>
      </c>
      <c r="I22" s="20">
        <f>IF('resp Transp'!I27="SI",1,IF('resp Transp'!I27="NO",0,-1))</f>
        <v>0</v>
      </c>
      <c r="J22" s="49">
        <f>IF('resp Transp'!J27="No Tienen",0,IF('resp Transp'!J27="L&lt;50%",0.35,IF('resp Transp'!J27="L&gt;50%",0.65,IF('resp Transp'!J27="L=100%",1,-1))))</f>
        <v>0</v>
      </c>
      <c r="K22" s="20">
        <v>75.0</v>
      </c>
      <c r="L22" s="20">
        <f>IF('resp Transp'!L27="SI",1,IF('resp Transp'!L27="NO",0,-1))</f>
        <v>1</v>
      </c>
      <c r="M22" s="20"/>
      <c r="N22" s="20">
        <v>0.7</v>
      </c>
      <c r="O22" s="20">
        <v>139.7</v>
      </c>
      <c r="P22" s="20">
        <v>2679.0</v>
      </c>
      <c r="Q22" s="20">
        <f>IF('resp Transp'!Q27="SI",1,IF('resp Transp'!Q27="NO",0,-1))</f>
        <v>0</v>
      </c>
      <c r="R22" s="20">
        <f>IF('resp Transp'!R27="SI",1,IF('resp Transp'!R27="NO",0,-1))</f>
        <v>1</v>
      </c>
      <c r="S22" s="25">
        <f>IF('resp Transp'!S27="SI",1,IF('resp Transp'!S27="NO",0,-1))</f>
        <v>0</v>
      </c>
      <c r="T22" s="18">
        <v>185.0</v>
      </c>
      <c r="U22" s="28">
        <f>IF('resp Transp'!U27="SI",1,IF('resp Transp'!U27="NO",0,-1))</f>
        <v>0</v>
      </c>
      <c r="V22" s="25">
        <f>IF('resp Transp'!V27="SI",1,IF('resp Transp'!V27="NO",0,-1))</f>
        <v>0</v>
      </c>
      <c r="W22" s="20">
        <f>IF('resp Transp'!W27="SI",1,IF('resp Transp'!W27="NO",0,-1))</f>
        <v>0</v>
      </c>
      <c r="X22" s="20">
        <f>IF('resp Transp'!X27="SI",1,IF('resp Transp'!X27="NO",0,-1))</f>
        <v>0</v>
      </c>
      <c r="Y22" s="20">
        <f>IF('resp Transp'!Y27="SI",1,IF('resp Transp'!Y27="NO",0,-1))</f>
        <v>1</v>
      </c>
      <c r="Z22" s="25">
        <f>IF('resp Transp'!Z27="SI",1,IF('resp Transp'!Z27="NO",0,-1))</f>
        <v>0</v>
      </c>
      <c r="AA22" s="20">
        <f>IF('resp Transp'!AA27="SI",1,IF('resp Transp'!AA27="NO",0,-1))</f>
        <v>0</v>
      </c>
      <c r="AB22" s="92">
        <f>IF('resp Transp'!AB27=0%,0,IF('resp Transp'!AB27="&lt; 10%",0.1,IF('resp Transp'!AB27="&gt; 10%",0.5,-1)))</f>
        <v>0</v>
      </c>
      <c r="AC22" s="92">
        <f>IF('resp Transp'!AC27="ANC&gt; 40%",0.6,IF('resp Transp'!AC27="ANC&lt;40%",0.3,IF('resp Transp'!AC27="&gt; 10%",0.5,-1)))</f>
        <v>0.6</v>
      </c>
      <c r="AD22" s="60">
        <v>60.2</v>
      </c>
      <c r="AE22" s="64">
        <f>IF('resp Transp'!AE27="SI",1,IF('resp Transp'!AE27="NO",0,-1))</f>
        <v>0</v>
      </c>
      <c r="AF22" s="20">
        <f>IF('resp Transp'!AF27="SI",1,IF('resp Transp'!AF27="NO",0,-1))</f>
        <v>0</v>
      </c>
      <c r="AG22" s="70" t="s">
        <v>244</v>
      </c>
      <c r="AH22" s="74">
        <v>4.0</v>
      </c>
    </row>
    <row r="23" ht="15.0" customHeight="1">
      <c r="A23" s="5">
        <v>265.0</v>
      </c>
      <c r="B23" s="90" t="s">
        <v>10</v>
      </c>
      <c r="C23" s="90" t="s">
        <v>13</v>
      </c>
      <c r="D23" s="90" t="s">
        <v>28</v>
      </c>
      <c r="E23" s="91" t="s">
        <v>63</v>
      </c>
      <c r="F23" s="20">
        <f>IF('resp Transp'!F28="SI",1,IF('resp Transp'!F28="NO",0,-1))</f>
        <v>1</v>
      </c>
      <c r="G23" s="20">
        <f>IF('resp Transp'!G28="SI",1,IF('resp Transp'!G28="NO",0,-1))</f>
        <v>1</v>
      </c>
      <c r="H23" s="20">
        <f>IF('resp Transp'!H28="SI",1,IF('resp Transp'!H28="NO",0,-1))</f>
        <v>0</v>
      </c>
      <c r="I23" s="20">
        <f>IF('resp Transp'!I28="SI",1,IF('resp Transp'!I28="NO",0,-1))</f>
        <v>0</v>
      </c>
      <c r="J23" s="49">
        <f>IF('resp Transp'!J28="No Tienen",0,IF('resp Transp'!J28="L&lt;50%",0.35,IF('resp Transp'!J28="L&gt;50%",0.65,IF('resp Transp'!J28="L=100%",1,-1))))</f>
        <v>0</v>
      </c>
      <c r="K23" s="20">
        <v>75.0</v>
      </c>
      <c r="L23" s="20">
        <f>IF('resp Transp'!L28="SI",1,IF('resp Transp'!L28="NO",0,-1))</f>
        <v>1</v>
      </c>
      <c r="M23" s="20"/>
      <c r="N23" s="20">
        <v>0.7</v>
      </c>
      <c r="O23" s="20">
        <v>139.7</v>
      </c>
      <c r="P23" s="20">
        <v>2679.0</v>
      </c>
      <c r="Q23" s="20">
        <f>IF('resp Transp'!Q28="SI",1,IF('resp Transp'!Q28="NO",0,-1))</f>
        <v>0</v>
      </c>
      <c r="R23" s="20">
        <f>IF('resp Transp'!R28="SI",1,IF('resp Transp'!R28="NO",0,-1))</f>
        <v>1</v>
      </c>
      <c r="S23" s="25">
        <f>IF('resp Transp'!S28="SI",1,IF('resp Transp'!S28="NO",0,-1))</f>
        <v>0</v>
      </c>
      <c r="T23" s="18">
        <v>250.0</v>
      </c>
      <c r="U23" s="28">
        <f>IF('resp Transp'!U28="SI",1,IF('resp Transp'!U28="NO",0,-1))</f>
        <v>0</v>
      </c>
      <c r="V23" s="25">
        <f>IF('resp Transp'!V28="SI",1,IF('resp Transp'!V28="NO",0,-1))</f>
        <v>0</v>
      </c>
      <c r="W23" s="20">
        <f>IF('resp Transp'!W28="SI",1,IF('resp Transp'!W28="NO",0,-1))</f>
        <v>0</v>
      </c>
      <c r="X23" s="20">
        <f>IF('resp Transp'!X28="SI",1,IF('resp Transp'!X28="NO",0,-1))</f>
        <v>0</v>
      </c>
      <c r="Y23" s="20">
        <f>IF('resp Transp'!Y28="SI",1,IF('resp Transp'!Y28="NO",0,-1))</f>
        <v>1</v>
      </c>
      <c r="Z23" s="25">
        <f>IF('resp Transp'!Z28="SI",1,IF('resp Transp'!Z28="NO",0,-1))</f>
        <v>0</v>
      </c>
      <c r="AA23" s="20">
        <f>IF('resp Transp'!AA28="SI",1,IF('resp Transp'!AA28="NO",0,-1))</f>
        <v>0</v>
      </c>
      <c r="AB23" s="92">
        <f>IF('resp Transp'!AB28=0%,0,IF('resp Transp'!AB28="&lt; 10%",0.1,IF('resp Transp'!AB28="&gt; 10%",0.5,-1)))</f>
        <v>0.1</v>
      </c>
      <c r="AC23" s="92">
        <f>IF('resp Transp'!AC28="ANC&gt; 40%",0.6,IF('resp Transp'!AC28="ANC&lt;40%",0.3,IF('resp Transp'!AC28="&gt; 10%",0.5,-1)))</f>
        <v>0.6</v>
      </c>
      <c r="AD23" s="60">
        <v>66.11</v>
      </c>
      <c r="AE23" s="64">
        <f>IF('resp Transp'!AE28="SI",1,IF('resp Transp'!AE28="NO",0,-1))</f>
        <v>1</v>
      </c>
      <c r="AF23" s="20">
        <f>IF('resp Transp'!AF28="SI",1,IF('resp Transp'!AF28="NO",0,-1))</f>
        <v>0</v>
      </c>
      <c r="AG23" s="70" t="s">
        <v>244</v>
      </c>
      <c r="AH23" s="74">
        <v>4.0</v>
      </c>
    </row>
    <row r="24" ht="15.0" customHeight="1">
      <c r="A24" s="5">
        <v>4317.0</v>
      </c>
      <c r="B24" s="90" t="s">
        <v>10</v>
      </c>
      <c r="C24" s="90" t="s">
        <v>13</v>
      </c>
      <c r="D24" s="90" t="s">
        <v>25</v>
      </c>
      <c r="E24" s="91" t="s">
        <v>64</v>
      </c>
      <c r="F24" s="20">
        <f>IF('resp Transp'!F29="SI",1,IF('resp Transp'!F29="NO",0,-1))</f>
        <v>1</v>
      </c>
      <c r="G24" s="20">
        <f>IF('resp Transp'!G29="SI",1,IF('resp Transp'!G29="NO",0,-1))</f>
        <v>0</v>
      </c>
      <c r="H24" s="20">
        <f>IF('resp Transp'!H29="SI",1,IF('resp Transp'!H29="NO",0,-1))</f>
        <v>0</v>
      </c>
      <c r="I24" s="20">
        <f>IF('resp Transp'!I29="SI",1,IF('resp Transp'!I29="NO",0,-1))</f>
        <v>0</v>
      </c>
      <c r="J24" s="49">
        <f>IF('resp Transp'!J29="No Tienen",0,IF('resp Transp'!J29="L&lt;50%",0.35,IF('resp Transp'!J29="L&gt;50%",0.65,IF('resp Transp'!J29="L=100%",1,-1))))</f>
        <v>0</v>
      </c>
      <c r="K24" s="20">
        <v>75.0</v>
      </c>
      <c r="L24" s="20">
        <f>IF('resp Transp'!L29="SI",1,IF('resp Transp'!L29="NO",0,-1))</f>
        <v>1</v>
      </c>
      <c r="M24" s="20"/>
      <c r="N24" s="20">
        <v>0.7</v>
      </c>
      <c r="O24" s="20">
        <v>139.7</v>
      </c>
      <c r="P24" s="20">
        <v>2679.0</v>
      </c>
      <c r="Q24" s="20">
        <f>IF('resp Transp'!Q29="SI",1,IF('resp Transp'!Q29="NO",0,-1))</f>
        <v>0</v>
      </c>
      <c r="R24" s="20">
        <f>IF('resp Transp'!R29="SI",1,IF('resp Transp'!R29="NO",0,-1))</f>
        <v>0</v>
      </c>
      <c r="S24" s="25">
        <f>IF('resp Transp'!S29="SI",1,IF('resp Transp'!S29="NO",0,-1))</f>
        <v>0</v>
      </c>
      <c r="T24" s="18">
        <v>215.0</v>
      </c>
      <c r="U24" s="28">
        <f>IF('resp Transp'!U29="SI",1,IF('resp Transp'!U29="NO",0,-1))</f>
        <v>0</v>
      </c>
      <c r="V24" s="25">
        <f>IF('resp Transp'!V29="SI",1,IF('resp Transp'!V29="NO",0,-1))</f>
        <v>0</v>
      </c>
      <c r="W24" s="20">
        <f>IF('resp Transp'!W29="SI",1,IF('resp Transp'!W29="NO",0,-1))</f>
        <v>0</v>
      </c>
      <c r="X24" s="20">
        <f>IF('resp Transp'!X29="SI",1,IF('resp Transp'!X29="NO",0,-1))</f>
        <v>0</v>
      </c>
      <c r="Y24" s="20">
        <f>IF('resp Transp'!Y29="SI",1,IF('resp Transp'!Y29="NO",0,-1))</f>
        <v>1</v>
      </c>
      <c r="Z24" s="25">
        <f>IF('resp Transp'!Z29="SI",1,IF('resp Transp'!Z29="NO",0,-1))</f>
        <v>0</v>
      </c>
      <c r="AA24" s="20">
        <f>IF('resp Transp'!AA29="SI",1,IF('resp Transp'!AA29="NO",0,-1))</f>
        <v>0</v>
      </c>
      <c r="AB24" s="92">
        <f>IF('resp Transp'!AB29=0%,0,IF('resp Transp'!AB29="&lt; 10%",0.1,IF('resp Transp'!AB29="&gt; 10%",0.5,-1)))</f>
        <v>0.5</v>
      </c>
      <c r="AC24" s="92">
        <f>IF('resp Transp'!AC29="ANC&gt; 40%",0.6,IF('resp Transp'!AC29="ANC&lt;40%",0.3,IF('resp Transp'!AC29="&gt; 10%",0.5,-1)))</f>
        <v>0.6</v>
      </c>
      <c r="AD24" s="60">
        <v>52.74</v>
      </c>
      <c r="AE24" s="64">
        <f>IF('resp Transp'!AE29="SI",1,IF('resp Transp'!AE29="NO",0,-1))</f>
        <v>0</v>
      </c>
      <c r="AF24" s="20">
        <f>IF('resp Transp'!AF29="SI",1,IF('resp Transp'!AF29="NO",0,-1))</f>
        <v>0</v>
      </c>
      <c r="AG24" s="70" t="s">
        <v>244</v>
      </c>
      <c r="AH24" s="74">
        <v>4.0</v>
      </c>
    </row>
    <row r="25" ht="15.0" customHeight="1">
      <c r="A25" s="5">
        <v>4584.0</v>
      </c>
      <c r="B25" s="90" t="s">
        <v>10</v>
      </c>
      <c r="C25" s="90" t="s">
        <v>13</v>
      </c>
      <c r="D25" s="90" t="s">
        <v>25</v>
      </c>
      <c r="E25" s="91" t="s">
        <v>65</v>
      </c>
      <c r="F25" s="20">
        <f>IF('resp Transp'!F30="SI",1,IF('resp Transp'!F30="NO",0,-1))</f>
        <v>1</v>
      </c>
      <c r="G25" s="20">
        <f>IF('resp Transp'!G30="SI",1,IF('resp Transp'!G30="NO",0,-1))</f>
        <v>1</v>
      </c>
      <c r="H25" s="20">
        <f>IF('resp Transp'!H30="SI",1,IF('resp Transp'!H30="NO",0,-1))</f>
        <v>0</v>
      </c>
      <c r="I25" s="20">
        <f>IF('resp Transp'!I30="SI",1,IF('resp Transp'!I30="NO",0,-1))</f>
        <v>0</v>
      </c>
      <c r="J25" s="49">
        <f>IF('resp Transp'!J30="No Tienen",0,IF('resp Transp'!J30="L&lt;50%",0.35,IF('resp Transp'!J30="L&gt;50%",0.65,IF('resp Transp'!J30="L=100%",1,-1))))</f>
        <v>0</v>
      </c>
      <c r="K25" s="20">
        <v>75.0</v>
      </c>
      <c r="L25" s="20">
        <f>IF('resp Transp'!L30="SI",1,IF('resp Transp'!L30="NO",0,-1))</f>
        <v>1</v>
      </c>
      <c r="M25" s="20"/>
      <c r="N25" s="20">
        <v>0.7</v>
      </c>
      <c r="O25" s="20">
        <v>139.7</v>
      </c>
      <c r="P25" s="20">
        <v>2679.0</v>
      </c>
      <c r="Q25" s="20">
        <f>IF('resp Transp'!Q30="SI",1,IF('resp Transp'!Q30="NO",0,-1))</f>
        <v>0</v>
      </c>
      <c r="R25" s="20">
        <f>IF('resp Transp'!R30="SI",1,IF('resp Transp'!R30="NO",0,-1))</f>
        <v>1</v>
      </c>
      <c r="S25" s="25">
        <f>IF('resp Transp'!S30="SI",1,IF('resp Transp'!S30="NO",0,-1))</f>
        <v>0</v>
      </c>
      <c r="T25" s="18">
        <v>175.0</v>
      </c>
      <c r="U25" s="28">
        <f>IF('resp Transp'!U30="SI",1,IF('resp Transp'!U30="NO",0,-1))</f>
        <v>0</v>
      </c>
      <c r="V25" s="25">
        <f>IF('resp Transp'!V30="SI",1,IF('resp Transp'!V30="NO",0,-1))</f>
        <v>0</v>
      </c>
      <c r="W25" s="20">
        <f>IF('resp Transp'!W30="SI",1,IF('resp Transp'!W30="NO",0,-1))</f>
        <v>1</v>
      </c>
      <c r="X25" s="20">
        <f>IF('resp Transp'!X30="SI",1,IF('resp Transp'!X30="NO",0,-1))</f>
        <v>0</v>
      </c>
      <c r="Y25" s="20">
        <f>IF('resp Transp'!Y30="SI",1,IF('resp Transp'!Y30="NO",0,-1))</f>
        <v>0</v>
      </c>
      <c r="Z25" s="25">
        <f>IF('resp Transp'!Z30="SI",1,IF('resp Transp'!Z30="NO",0,-1))</f>
        <v>0</v>
      </c>
      <c r="AA25" s="20">
        <f>IF('resp Transp'!AA30="SI",1,IF('resp Transp'!AA30="NO",0,-1))</f>
        <v>0</v>
      </c>
      <c r="AB25" s="92">
        <f>IF('resp Transp'!AB30=0%,0,IF('resp Transp'!AB30="&lt; 10%",0.1,IF('resp Transp'!AB30="&gt; 10%",0.5,-1)))</f>
        <v>0</v>
      </c>
      <c r="AC25" s="92">
        <f>IF('resp Transp'!AC30="ANC&gt; 40%",0.6,IF('resp Transp'!AC30="ANC&lt;40%",0.3,IF('resp Transp'!AC30="&gt; 10%",0.5,-1)))</f>
        <v>0.6</v>
      </c>
      <c r="AD25" s="60">
        <v>52.74</v>
      </c>
      <c r="AE25" s="64">
        <f>IF('resp Transp'!AE30="SI",1,IF('resp Transp'!AE30="NO",0,-1))</f>
        <v>0</v>
      </c>
      <c r="AF25" s="20">
        <f>IF('resp Transp'!AF30="SI",1,IF('resp Transp'!AF30="NO",0,-1))</f>
        <v>0</v>
      </c>
      <c r="AG25" s="70" t="s">
        <v>244</v>
      </c>
      <c r="AH25" s="74">
        <v>4.0</v>
      </c>
    </row>
    <row r="26" ht="15.0" customHeight="1">
      <c r="A26" s="5">
        <v>625.0</v>
      </c>
      <c r="B26" s="90" t="s">
        <v>12</v>
      </c>
      <c r="C26" s="90" t="s">
        <v>16</v>
      </c>
      <c r="D26" s="90" t="s">
        <v>29</v>
      </c>
      <c r="E26" s="91" t="s">
        <v>66</v>
      </c>
      <c r="F26" s="20">
        <f>IF('resp Transp'!F31="SI",1,IF('resp Transp'!F31="NO",0,-1))</f>
        <v>1</v>
      </c>
      <c r="G26" s="20">
        <f>IF('resp Transp'!G31="SI",1,IF('resp Transp'!G31="NO",0,-1))</f>
        <v>1</v>
      </c>
      <c r="H26" s="20">
        <f>IF('resp Transp'!H31="SI",1,IF('resp Transp'!H31="NO",0,-1))</f>
        <v>0</v>
      </c>
      <c r="I26" s="20">
        <f>IF('resp Transp'!I31="SI",1,IF('resp Transp'!I31="NO",0,-1))</f>
        <v>0</v>
      </c>
      <c r="J26" s="49">
        <f>IF('resp Transp'!J31="No Tienen",0,IF('resp Transp'!J31="L&lt;50%",0.35,IF('resp Transp'!J31="L&gt;50%",0.65,IF('resp Transp'!J31="L=100%",1,-1))))</f>
        <v>0</v>
      </c>
      <c r="K26" s="20">
        <v>85.0</v>
      </c>
      <c r="L26" s="20">
        <f>IF('resp Transp'!L31="SI",1,IF('resp Transp'!L31="NO",0,-1))</f>
        <v>0</v>
      </c>
      <c r="M26" s="20"/>
      <c r="N26" s="20">
        <v>0.8</v>
      </c>
      <c r="O26" s="22">
        <v>5.13</v>
      </c>
      <c r="P26" s="20">
        <v>1945.0</v>
      </c>
      <c r="Q26" s="20">
        <f>IF('resp Transp'!Q31="SI",1,IF('resp Transp'!Q31="NO",0,-1))</f>
        <v>1</v>
      </c>
      <c r="R26" s="20">
        <f>IF('resp Transp'!R31="SI",1,IF('resp Transp'!R31="NO",0,-1))</f>
        <v>0</v>
      </c>
      <c r="S26" s="25">
        <f>IF('resp Transp'!S31="SI",1,IF('resp Transp'!S31="NO",0,-1))</f>
        <v>0</v>
      </c>
      <c r="T26" s="18">
        <v>260.0</v>
      </c>
      <c r="U26" s="28">
        <f>IF('resp Transp'!U31="SI",1,IF('resp Transp'!U31="NO",0,-1))</f>
        <v>0</v>
      </c>
      <c r="V26" s="25">
        <f>IF('resp Transp'!V31="SI",1,IF('resp Transp'!V31="NO",0,-1))</f>
        <v>0</v>
      </c>
      <c r="W26" s="20">
        <f>IF('resp Transp'!W31="SI",1,IF('resp Transp'!W31="NO",0,-1))</f>
        <v>0</v>
      </c>
      <c r="X26" s="20">
        <f>IF('resp Transp'!X31="SI",1,IF('resp Transp'!X31="NO",0,-1))</f>
        <v>0</v>
      </c>
      <c r="Y26" s="20">
        <f>IF('resp Transp'!Y31="SI",1,IF('resp Transp'!Y31="NO",0,-1))</f>
        <v>0</v>
      </c>
      <c r="Z26" s="25">
        <f>IF('resp Transp'!Z31="SI",1,IF('resp Transp'!Z31="NO",0,-1))</f>
        <v>0</v>
      </c>
      <c r="AA26" s="20">
        <f>IF('resp Transp'!AA31="SI",1,IF('resp Transp'!AA31="NO",0,-1))</f>
        <v>0</v>
      </c>
      <c r="AB26" s="92">
        <f>IF('resp Transp'!AB31=0%,0,IF('resp Transp'!AB31="&lt; 10%",0.1,IF('resp Transp'!AB31="&gt; 10%",0.5,-1)))</f>
        <v>0.1</v>
      </c>
      <c r="AC26" s="92">
        <f>IF('resp Transp'!AC31="ANC&gt; 40%",0.6,IF('resp Transp'!AC31="ANC&lt;40%",0.3,IF('resp Transp'!AC31="&gt; 10%",0.5,-1)))</f>
        <v>0.6</v>
      </c>
      <c r="AD26" s="60">
        <v>46.22</v>
      </c>
      <c r="AE26" s="64">
        <f>IF('resp Transp'!AE31="SI",1,IF('resp Transp'!AE31="NO",0,-1))</f>
        <v>0</v>
      </c>
      <c r="AF26" s="20">
        <f>IF('resp Transp'!AF31="SI",1,IF('resp Transp'!AF31="NO",0,-1))</f>
        <v>0</v>
      </c>
      <c r="AG26" s="70" t="s">
        <v>244</v>
      </c>
      <c r="AH26" s="74">
        <v>4.0</v>
      </c>
    </row>
    <row r="27" ht="15.0" customHeight="1">
      <c r="A27" s="5">
        <v>156.0</v>
      </c>
      <c r="B27" s="90" t="s">
        <v>10</v>
      </c>
      <c r="C27" s="90" t="s">
        <v>15</v>
      </c>
      <c r="D27" s="90" t="s">
        <v>15</v>
      </c>
      <c r="E27" s="91" t="s">
        <v>67</v>
      </c>
      <c r="F27" s="20">
        <f>IF('resp Transp'!F32="SI",1,IF('resp Transp'!F32="NO",0,-1))</f>
        <v>1</v>
      </c>
      <c r="G27" s="20">
        <f>IF('resp Transp'!G32="SI",1,IF('resp Transp'!G32="NO",0,-1))</f>
        <v>1</v>
      </c>
      <c r="H27" s="20">
        <f>IF('resp Transp'!H32="SI",1,IF('resp Transp'!H32="NO",0,-1))</f>
        <v>0</v>
      </c>
      <c r="I27" s="20">
        <f>IF('resp Transp'!I32="SI",1,IF('resp Transp'!I32="NO",0,-1))</f>
        <v>0</v>
      </c>
      <c r="J27" s="49">
        <f>IF('resp Transp'!J32="No Tienen",0,IF('resp Transp'!J32="L&lt;50%",0.35,IF('resp Transp'!J32="L&gt;50%",0.65,IF('resp Transp'!J32="L=100%",1,-1))))</f>
        <v>0</v>
      </c>
      <c r="K27" s="20">
        <v>54.0</v>
      </c>
      <c r="L27" s="20">
        <f>IF('resp Transp'!L32="SI",1,IF('resp Transp'!L32="NO",0,-1))</f>
        <v>0</v>
      </c>
      <c r="M27" s="20"/>
      <c r="N27" s="20">
        <v>0.7</v>
      </c>
      <c r="O27" s="20">
        <v>0.0</v>
      </c>
      <c r="P27" s="20">
        <v>2777.0</v>
      </c>
      <c r="Q27" s="20">
        <f>IF('resp Transp'!Q32="SI",1,IF('resp Transp'!Q32="NO",0,-1))</f>
        <v>0</v>
      </c>
      <c r="R27" s="20">
        <f>IF('resp Transp'!R32="SI",1,IF('resp Transp'!R32="NO",0,-1))</f>
        <v>1</v>
      </c>
      <c r="S27" s="25">
        <f>IF('resp Transp'!S32="SI",1,IF('resp Transp'!S32="NO",0,-1))</f>
        <v>0</v>
      </c>
      <c r="T27" s="18">
        <v>215.0</v>
      </c>
      <c r="U27" s="28">
        <f>IF('resp Transp'!U32="SI",1,IF('resp Transp'!U32="NO",0,-1))</f>
        <v>0</v>
      </c>
      <c r="V27" s="25">
        <f>IF('resp Transp'!V32="SI",1,IF('resp Transp'!V32="NO",0,-1))</f>
        <v>0</v>
      </c>
      <c r="W27" s="20">
        <f>IF('resp Transp'!W32="SI",1,IF('resp Transp'!W32="NO",0,-1))</f>
        <v>1</v>
      </c>
      <c r="X27" s="20">
        <f>IF('resp Transp'!X32="SI",1,IF('resp Transp'!X32="NO",0,-1))</f>
        <v>0</v>
      </c>
      <c r="Y27" s="20">
        <f>IF('resp Transp'!Y32="SI",1,IF('resp Transp'!Y32="NO",0,-1))</f>
        <v>1</v>
      </c>
      <c r="Z27" s="25">
        <f>IF('resp Transp'!Z32="SI",1,IF('resp Transp'!Z32="NO",0,-1))</f>
        <v>0</v>
      </c>
      <c r="AA27" s="20">
        <f>IF('resp Transp'!AA32="SI",1,IF('resp Transp'!AA32="NO",0,-1))</f>
        <v>0</v>
      </c>
      <c r="AB27" s="92">
        <f>IF('resp Transp'!AB32=0%,0,IF('resp Transp'!AB32="&lt; 10%",0.1,IF('resp Transp'!AB32="&gt; 10%",0.5,-1)))</f>
        <v>0</v>
      </c>
      <c r="AC27" s="92">
        <f>IF('resp Transp'!AC32="ANC&gt; 40%",0.6,IF('resp Transp'!AC32="ANC&lt;40%",0.3,IF('resp Transp'!AC32="&gt; 10%",0.5,-1)))</f>
        <v>0.6</v>
      </c>
      <c r="AD27" s="60">
        <v>58.14</v>
      </c>
      <c r="AE27" s="64">
        <f>IF('resp Transp'!AE32="SI",1,IF('resp Transp'!AE32="NO",0,-1))</f>
        <v>1</v>
      </c>
      <c r="AF27" s="20">
        <f>IF('resp Transp'!AF32="SI",1,IF('resp Transp'!AF32="NO",0,-1))</f>
        <v>0</v>
      </c>
      <c r="AG27" s="70" t="s">
        <v>244</v>
      </c>
      <c r="AH27" s="74">
        <v>4.0</v>
      </c>
    </row>
    <row r="28" ht="15.0" customHeight="1">
      <c r="A28" s="5">
        <v>157.0</v>
      </c>
      <c r="B28" s="90" t="s">
        <v>10</v>
      </c>
      <c r="C28" s="90" t="s">
        <v>15</v>
      </c>
      <c r="D28" s="90" t="s">
        <v>15</v>
      </c>
      <c r="E28" s="91" t="s">
        <v>68</v>
      </c>
      <c r="F28" s="20">
        <f>IF('resp Transp'!F33="SI",1,IF('resp Transp'!F33="NO",0,-1))</f>
        <v>1</v>
      </c>
      <c r="G28" s="20">
        <f>IF('resp Transp'!G33="SI",1,IF('resp Transp'!G33="NO",0,-1))</f>
        <v>0</v>
      </c>
      <c r="H28" s="20">
        <f>IF('resp Transp'!H33="SI",1,IF('resp Transp'!H33="NO",0,-1))</f>
        <v>0</v>
      </c>
      <c r="I28" s="20">
        <f>IF('resp Transp'!I33="SI",1,IF('resp Transp'!I33="NO",0,-1))</f>
        <v>0</v>
      </c>
      <c r="J28" s="49">
        <f>IF('resp Transp'!J33="No Tienen",0,IF('resp Transp'!J33="L&lt;50%",0.35,IF('resp Transp'!J33="L&gt;50%",0.65,IF('resp Transp'!J33="L=100%",1,-1))))</f>
        <v>0</v>
      </c>
      <c r="K28" s="20">
        <v>54.0</v>
      </c>
      <c r="L28" s="20">
        <f>IF('resp Transp'!L33="SI",1,IF('resp Transp'!L33="NO",0,-1))</f>
        <v>0</v>
      </c>
      <c r="M28" s="20"/>
      <c r="N28" s="20">
        <v>0.7</v>
      </c>
      <c r="O28" s="20">
        <v>0.0</v>
      </c>
      <c r="P28" s="20">
        <v>2777.0</v>
      </c>
      <c r="Q28" s="20">
        <f>IF('resp Transp'!Q33="SI",1,IF('resp Transp'!Q33="NO",0,-1))</f>
        <v>0</v>
      </c>
      <c r="R28" s="20">
        <f>IF('resp Transp'!R33="SI",1,IF('resp Transp'!R33="NO",0,-1))</f>
        <v>1</v>
      </c>
      <c r="S28" s="25">
        <f>IF('resp Transp'!S33="SI",1,IF('resp Transp'!S33="NO",0,-1))</f>
        <v>0</v>
      </c>
      <c r="T28" s="18">
        <v>345.0</v>
      </c>
      <c r="U28" s="28">
        <f>IF('resp Transp'!U33="SI",1,IF('resp Transp'!U33="NO",0,-1))</f>
        <v>0</v>
      </c>
      <c r="V28" s="25">
        <f>IF('resp Transp'!V33="SI",1,IF('resp Transp'!V33="NO",0,-1))</f>
        <v>0</v>
      </c>
      <c r="W28" s="20">
        <f>IF('resp Transp'!W33="SI",1,IF('resp Transp'!W33="NO",0,-1))</f>
        <v>1</v>
      </c>
      <c r="X28" s="20">
        <f>IF('resp Transp'!X33="SI",1,IF('resp Transp'!X33="NO",0,-1))</f>
        <v>0</v>
      </c>
      <c r="Y28" s="20">
        <f>IF('resp Transp'!Y33="SI",1,IF('resp Transp'!Y33="NO",0,-1))</f>
        <v>1</v>
      </c>
      <c r="Z28" s="25">
        <f>IF('resp Transp'!Z33="SI",1,IF('resp Transp'!Z33="NO",0,-1))</f>
        <v>0</v>
      </c>
      <c r="AA28" s="20">
        <f>IF('resp Transp'!AA33="SI",1,IF('resp Transp'!AA33="NO",0,-1))</f>
        <v>0</v>
      </c>
      <c r="AB28" s="92">
        <f>IF('resp Transp'!AB33=0%,0,IF('resp Transp'!AB33="&lt; 10%",0.1,IF('resp Transp'!AB33="&gt; 10%",0.5,-1)))</f>
        <v>0.1</v>
      </c>
      <c r="AC28" s="92">
        <f>IF('resp Transp'!AC33="ANC&gt; 40%",0.6,IF('resp Transp'!AC33="ANC&lt;40%",0.3,IF('resp Transp'!AC33="&gt; 10%",0.5,-1)))</f>
        <v>0.6</v>
      </c>
      <c r="AD28" s="60">
        <v>58.14</v>
      </c>
      <c r="AE28" s="64">
        <f>IF('resp Transp'!AE33="SI",1,IF('resp Transp'!AE33="NO",0,-1))</f>
        <v>1</v>
      </c>
      <c r="AF28" s="20">
        <f>IF('resp Transp'!AF33="SI",1,IF('resp Transp'!AF33="NO",0,-1))</f>
        <v>0</v>
      </c>
      <c r="AG28" s="70" t="s">
        <v>244</v>
      </c>
      <c r="AH28" s="74">
        <v>4.0</v>
      </c>
    </row>
    <row r="29" ht="15.0" customHeight="1">
      <c r="A29" s="5">
        <v>160.0</v>
      </c>
      <c r="B29" s="90" t="s">
        <v>10</v>
      </c>
      <c r="C29" s="90" t="s">
        <v>15</v>
      </c>
      <c r="D29" s="90" t="s">
        <v>15</v>
      </c>
      <c r="E29" s="91" t="s">
        <v>69</v>
      </c>
      <c r="F29" s="20">
        <f>IF('resp Transp'!F34="SI",1,IF('resp Transp'!F34="NO",0,-1))</f>
        <v>1</v>
      </c>
      <c r="G29" s="20">
        <f>IF('resp Transp'!G34="SI",1,IF('resp Transp'!G34="NO",0,-1))</f>
        <v>0</v>
      </c>
      <c r="H29" s="20">
        <f>IF('resp Transp'!H34="SI",1,IF('resp Transp'!H34="NO",0,-1))</f>
        <v>0</v>
      </c>
      <c r="I29" s="20">
        <f>IF('resp Transp'!I34="SI",1,IF('resp Transp'!I34="NO",0,-1))</f>
        <v>0</v>
      </c>
      <c r="J29" s="49">
        <f>IF('resp Transp'!J34="No Tienen",0,IF('resp Transp'!J34="L&lt;50%",0.35,IF('resp Transp'!J34="L&gt;50%",0.65,IF('resp Transp'!J34="L=100%",1,-1))))</f>
        <v>0</v>
      </c>
      <c r="K29" s="20">
        <v>54.0</v>
      </c>
      <c r="L29" s="20">
        <f>IF('resp Transp'!L34="SI",1,IF('resp Transp'!L34="NO",0,-1))</f>
        <v>0</v>
      </c>
      <c r="M29" s="20"/>
      <c r="N29" s="20">
        <v>0.7</v>
      </c>
      <c r="O29" s="20">
        <v>0.0</v>
      </c>
      <c r="P29" s="20">
        <v>2777.0</v>
      </c>
      <c r="Q29" s="20">
        <f>IF('resp Transp'!Q34="SI",1,IF('resp Transp'!Q34="NO",0,-1))</f>
        <v>0</v>
      </c>
      <c r="R29" s="20">
        <f>IF('resp Transp'!R34="SI",1,IF('resp Transp'!R34="NO",0,-1))</f>
        <v>1</v>
      </c>
      <c r="S29" s="25">
        <f>IF('resp Transp'!S34="SI",1,IF('resp Transp'!S34="NO",0,-1))</f>
        <v>0</v>
      </c>
      <c r="T29" s="18">
        <v>187.72</v>
      </c>
      <c r="U29" s="28">
        <f>IF('resp Transp'!U34="SI",1,IF('resp Transp'!U34="NO",0,-1))</f>
        <v>0</v>
      </c>
      <c r="V29" s="25">
        <f>IF('resp Transp'!V34="SI",1,IF('resp Transp'!V34="NO",0,-1))</f>
        <v>0</v>
      </c>
      <c r="W29" s="20">
        <f>IF('resp Transp'!W34="SI",1,IF('resp Transp'!W34="NO",0,-1))</f>
        <v>1</v>
      </c>
      <c r="X29" s="20">
        <f>IF('resp Transp'!X34="SI",1,IF('resp Transp'!X34="NO",0,-1))</f>
        <v>0</v>
      </c>
      <c r="Y29" s="20">
        <f>IF('resp Transp'!Y34="SI",1,IF('resp Transp'!Y34="NO",0,-1))</f>
        <v>1</v>
      </c>
      <c r="Z29" s="25">
        <f>IF('resp Transp'!Z34="SI",1,IF('resp Transp'!Z34="NO",0,-1))</f>
        <v>0</v>
      </c>
      <c r="AA29" s="20">
        <f>IF('resp Transp'!AA34="SI",1,IF('resp Transp'!AA34="NO",0,-1))</f>
        <v>0</v>
      </c>
      <c r="AB29" s="92">
        <f>IF('resp Transp'!AB34=0%,0,IF('resp Transp'!AB34="&lt; 10%",0.1,IF('resp Transp'!AB34="&gt; 10%",0.5,-1)))</f>
        <v>0.5</v>
      </c>
      <c r="AC29" s="92">
        <f>IF('resp Transp'!AC34="ANC&gt; 40%",0.6,IF('resp Transp'!AC34="ANC&lt;40%",0.3,IF('resp Transp'!AC34="&gt; 10%",0.5,-1)))</f>
        <v>0.6</v>
      </c>
      <c r="AD29" s="60">
        <v>58.14</v>
      </c>
      <c r="AE29" s="64">
        <f>IF('resp Transp'!AE34="SI",1,IF('resp Transp'!AE34="NO",0,-1))</f>
        <v>1</v>
      </c>
      <c r="AF29" s="20">
        <f>IF('resp Transp'!AF34="SI",1,IF('resp Transp'!AF34="NO",0,-1))</f>
        <v>0</v>
      </c>
      <c r="AG29" s="70" t="s">
        <v>244</v>
      </c>
      <c r="AH29" s="74">
        <v>4.0</v>
      </c>
    </row>
    <row r="30" ht="15.0" customHeight="1">
      <c r="A30" s="5">
        <v>164.0</v>
      </c>
      <c r="B30" s="90" t="s">
        <v>10</v>
      </c>
      <c r="C30" s="90" t="s">
        <v>15</v>
      </c>
      <c r="D30" s="90" t="s">
        <v>22</v>
      </c>
      <c r="E30" s="91" t="s">
        <v>70</v>
      </c>
      <c r="F30" s="20">
        <f>IF('resp Transp'!F35="SI",1,IF('resp Transp'!F35="NO",0,-1))</f>
        <v>1</v>
      </c>
      <c r="G30" s="20">
        <f>IF('resp Transp'!G35="SI",1,IF('resp Transp'!G35="NO",0,-1))</f>
        <v>1</v>
      </c>
      <c r="H30" s="20">
        <f>IF('resp Transp'!H35="SI",1,IF('resp Transp'!H35="NO",0,-1))</f>
        <v>0</v>
      </c>
      <c r="I30" s="20">
        <f>IF('resp Transp'!I35="SI",1,IF('resp Transp'!I35="NO",0,-1))</f>
        <v>0</v>
      </c>
      <c r="J30" s="49">
        <f>IF('resp Transp'!J35="No Tienen",0,IF('resp Transp'!J35="L&lt;50%",0.35,IF('resp Transp'!J35="L&gt;50%",0.65,IF('resp Transp'!J35="L=100%",1,-1))))</f>
        <v>0</v>
      </c>
      <c r="K30" s="20">
        <v>54.0</v>
      </c>
      <c r="L30" s="20">
        <f>IF('resp Transp'!L35="SI",1,IF('resp Transp'!L35="NO",0,-1))</f>
        <v>0</v>
      </c>
      <c r="M30" s="20"/>
      <c r="N30" s="20">
        <v>0.7</v>
      </c>
      <c r="O30" s="20">
        <v>0.0</v>
      </c>
      <c r="P30" s="20">
        <v>2777.0</v>
      </c>
      <c r="Q30" s="20">
        <f>IF('resp Transp'!Q35="SI",1,IF('resp Transp'!Q35="NO",0,-1))</f>
        <v>0</v>
      </c>
      <c r="R30" s="20">
        <f>IF('resp Transp'!R35="SI",1,IF('resp Transp'!R35="NO",0,-1))</f>
        <v>1</v>
      </c>
      <c r="S30" s="25">
        <f>IF('resp Transp'!S35="SI",1,IF('resp Transp'!S35="NO",0,-1))</f>
        <v>0</v>
      </c>
      <c r="T30" s="18">
        <v>180.0</v>
      </c>
      <c r="U30" s="28">
        <f>IF('resp Transp'!U35="SI",1,IF('resp Transp'!U35="NO",0,-1))</f>
        <v>0</v>
      </c>
      <c r="V30" s="25">
        <f>IF('resp Transp'!V35="SI",1,IF('resp Transp'!V35="NO",0,-1))</f>
        <v>0</v>
      </c>
      <c r="W30" s="20">
        <f>IF('resp Transp'!W35="SI",1,IF('resp Transp'!W35="NO",0,-1))</f>
        <v>1</v>
      </c>
      <c r="X30" s="20">
        <f>IF('resp Transp'!X35="SI",1,IF('resp Transp'!X35="NO",0,-1))</f>
        <v>0</v>
      </c>
      <c r="Y30" s="20">
        <f>IF('resp Transp'!Y35="SI",1,IF('resp Transp'!Y35="NO",0,-1))</f>
        <v>0</v>
      </c>
      <c r="Z30" s="25">
        <f>IF('resp Transp'!Z35="SI",1,IF('resp Transp'!Z35="NO",0,-1))</f>
        <v>0</v>
      </c>
      <c r="AA30" s="20">
        <f>IF('resp Transp'!AA35="SI",1,IF('resp Transp'!AA35="NO",0,-1))</f>
        <v>0</v>
      </c>
      <c r="AB30" s="92">
        <f>IF('resp Transp'!AB35=0%,0,IF('resp Transp'!AB35="&lt; 10%",0.1,IF('resp Transp'!AB35="&gt; 10%",0.5,-1)))</f>
        <v>0</v>
      </c>
      <c r="AC30" s="92">
        <f>IF('resp Transp'!AC35="ANC&gt; 40%",0.6,IF('resp Transp'!AC35="ANC&lt;40%",0.3,IF('resp Transp'!AC35="&gt; 10%",0.5,-1)))</f>
        <v>0.6</v>
      </c>
      <c r="AD30" s="60">
        <v>56.66</v>
      </c>
      <c r="AE30" s="64">
        <f>IF('resp Transp'!AE35="SI",1,IF('resp Transp'!AE35="NO",0,-1))</f>
        <v>1</v>
      </c>
      <c r="AF30" s="20">
        <f>IF('resp Transp'!AF35="SI",1,IF('resp Transp'!AF35="NO",0,-1))</f>
        <v>0</v>
      </c>
      <c r="AG30" s="70" t="s">
        <v>244</v>
      </c>
      <c r="AH30" s="74">
        <v>4.0</v>
      </c>
    </row>
    <row r="31" ht="15.0" customHeight="1">
      <c r="A31" s="5">
        <v>167.0</v>
      </c>
      <c r="B31" s="90" t="s">
        <v>10</v>
      </c>
      <c r="C31" s="90" t="s">
        <v>15</v>
      </c>
      <c r="D31" s="90" t="s">
        <v>30</v>
      </c>
      <c r="E31" s="91" t="s">
        <v>71</v>
      </c>
      <c r="F31" s="20">
        <f>IF('resp Transp'!F36="SI",1,IF('resp Transp'!F36="NO",0,-1))</f>
        <v>1</v>
      </c>
      <c r="G31" s="20">
        <f>IF('resp Transp'!G36="SI",1,IF('resp Transp'!G36="NO",0,-1))</f>
        <v>0</v>
      </c>
      <c r="H31" s="20">
        <f>IF('resp Transp'!H36="SI",1,IF('resp Transp'!H36="NO",0,-1))</f>
        <v>0</v>
      </c>
      <c r="I31" s="20">
        <f>IF('resp Transp'!I36="SI",1,IF('resp Transp'!I36="NO",0,-1))</f>
        <v>0</v>
      </c>
      <c r="J31" s="49">
        <f>IF('resp Transp'!J36="No Tienen",0,IF('resp Transp'!J36="L&lt;50%",0.35,IF('resp Transp'!J36="L&gt;50%",0.65,IF('resp Transp'!J36="L=100%",1,-1))))</f>
        <v>0</v>
      </c>
      <c r="K31" s="20">
        <v>54.0</v>
      </c>
      <c r="L31" s="20">
        <f>IF('resp Transp'!L36="SI",1,IF('resp Transp'!L36="NO",0,-1))</f>
        <v>0</v>
      </c>
      <c r="M31" s="20"/>
      <c r="N31" s="20">
        <v>0.7</v>
      </c>
      <c r="O31" s="20">
        <v>0.0</v>
      </c>
      <c r="P31" s="20">
        <v>2777.0</v>
      </c>
      <c r="Q31" s="20">
        <f>IF('resp Transp'!Q36="SI",1,IF('resp Transp'!Q36="NO",0,-1))</f>
        <v>0</v>
      </c>
      <c r="R31" s="20">
        <f>IF('resp Transp'!R36="SI",1,IF('resp Transp'!R36="NO",0,-1))</f>
        <v>0</v>
      </c>
      <c r="S31" s="25">
        <f>IF('resp Transp'!S36="SI",1,IF('resp Transp'!S36="NO",0,-1))</f>
        <v>0</v>
      </c>
      <c r="T31" s="18">
        <v>150.0</v>
      </c>
      <c r="U31" s="20">
        <f>IF('resp Transp'!U36="SI",1,IF('resp Transp'!U36="NO",0,-1))</f>
        <v>0</v>
      </c>
      <c r="V31" s="25">
        <f>IF('resp Transp'!V36="SI",1,IF('resp Transp'!V36="NO",0,-1))</f>
        <v>0</v>
      </c>
      <c r="W31" s="20">
        <f>IF('resp Transp'!W36="SI",1,IF('resp Transp'!W36="NO",0,-1))</f>
        <v>0</v>
      </c>
      <c r="X31" s="20">
        <f>IF('resp Transp'!X36="SI",1,IF('resp Transp'!X36="NO",0,-1))</f>
        <v>0</v>
      </c>
      <c r="Y31" s="20">
        <f>IF('resp Transp'!Y36="SI",1,IF('resp Transp'!Y36="NO",0,-1))</f>
        <v>0</v>
      </c>
      <c r="Z31" s="25">
        <f>IF('resp Transp'!Z36="SI",1,IF('resp Transp'!Z36="NO",0,-1))</f>
        <v>0</v>
      </c>
      <c r="AA31" s="20">
        <f>IF('resp Transp'!AA36="SI",1,IF('resp Transp'!AA36="NO",0,-1))</f>
        <v>0</v>
      </c>
      <c r="AB31" s="92">
        <f>IF('resp Transp'!AB36=0%,0,IF('resp Transp'!AB36="&lt; 10%",0.1,IF('resp Transp'!AB36="&gt; 10%",0.5,-1)))</f>
        <v>0</v>
      </c>
      <c r="AC31" s="92">
        <f>IF('resp Transp'!AC36="ANC&gt; 40%",0.6,IF('resp Transp'!AC36="ANC&lt;40%",0.3,IF('resp Transp'!AC36="&gt; 10%",0.5,-1)))</f>
        <v>0.6</v>
      </c>
      <c r="AD31" s="60">
        <v>61.37</v>
      </c>
      <c r="AE31" s="64">
        <f>IF('resp Transp'!AE36="SI",1,IF('resp Transp'!AE36="NO",0,-1))</f>
        <v>1</v>
      </c>
      <c r="AF31" s="20">
        <f>IF('resp Transp'!AF36="SI",1,IF('resp Transp'!AF36="NO",0,-1))</f>
        <v>0</v>
      </c>
      <c r="AG31" s="70" t="s">
        <v>244</v>
      </c>
      <c r="AH31" s="74">
        <v>4.0</v>
      </c>
    </row>
    <row r="32" ht="15.0" customHeight="1">
      <c r="A32" s="5">
        <v>172.0</v>
      </c>
      <c r="B32" s="90" t="s">
        <v>10</v>
      </c>
      <c r="C32" s="90" t="s">
        <v>15</v>
      </c>
      <c r="D32" s="90" t="s">
        <v>23</v>
      </c>
      <c r="E32" s="91" t="s">
        <v>72</v>
      </c>
      <c r="F32" s="20">
        <f>IF('resp Transp'!F37="SI",1,IF('resp Transp'!F37="NO",0,-1))</f>
        <v>1</v>
      </c>
      <c r="G32" s="20">
        <f>IF('resp Transp'!G37="SI",1,IF('resp Transp'!G37="NO",0,-1))</f>
        <v>1</v>
      </c>
      <c r="H32" s="20">
        <f>IF('resp Transp'!H37="SI",1,IF('resp Transp'!H37="NO",0,-1))</f>
        <v>0</v>
      </c>
      <c r="I32" s="20">
        <f>IF('resp Transp'!I37="SI",1,IF('resp Transp'!I37="NO",0,-1))</f>
        <v>0</v>
      </c>
      <c r="J32" s="49">
        <f>IF('resp Transp'!J37="No Tienen",0,IF('resp Transp'!J37="L&lt;50%",0.35,IF('resp Transp'!J37="L&gt;50%",0.65,IF('resp Transp'!J37="L=100%",1,-1))))</f>
        <v>0</v>
      </c>
      <c r="K32" s="20">
        <v>54.0</v>
      </c>
      <c r="L32" s="20">
        <f>IF('resp Transp'!L37="SI",1,IF('resp Transp'!L37="NO",0,-1))</f>
        <v>0</v>
      </c>
      <c r="M32" s="20"/>
      <c r="N32" s="20">
        <v>0.7</v>
      </c>
      <c r="O32" s="20">
        <v>0.0</v>
      </c>
      <c r="P32" s="20">
        <v>2777.0</v>
      </c>
      <c r="Q32" s="20">
        <f>IF('resp Transp'!Q37="SI",1,IF('resp Transp'!Q37="NO",0,-1))</f>
        <v>0</v>
      </c>
      <c r="R32" s="20">
        <f>IF('resp Transp'!R37="SI",1,IF('resp Transp'!R37="NO",0,-1))</f>
        <v>0</v>
      </c>
      <c r="S32" s="25">
        <f>IF('resp Transp'!S37="SI",1,IF('resp Transp'!S37="NO",0,-1))</f>
        <v>0</v>
      </c>
      <c r="T32" s="18">
        <v>200.0</v>
      </c>
      <c r="U32" s="20">
        <f>IF('resp Transp'!U37="SI",1,IF('resp Transp'!U37="NO",0,-1))</f>
        <v>0</v>
      </c>
      <c r="V32" s="25">
        <f>IF('resp Transp'!V37="SI",1,IF('resp Transp'!V37="NO",0,-1))</f>
        <v>0</v>
      </c>
      <c r="W32" s="20">
        <f>IF('resp Transp'!W37="SI",1,IF('resp Transp'!W37="NO",0,-1))</f>
        <v>0</v>
      </c>
      <c r="X32" s="20">
        <f>IF('resp Transp'!X37="SI",1,IF('resp Transp'!X37="NO",0,-1))</f>
        <v>0</v>
      </c>
      <c r="Y32" s="20">
        <f>IF('resp Transp'!Y37="SI",1,IF('resp Transp'!Y37="NO",0,-1))</f>
        <v>0</v>
      </c>
      <c r="Z32" s="25">
        <f>IF('resp Transp'!Z37="SI",1,IF('resp Transp'!Z37="NO",0,-1))</f>
        <v>0</v>
      </c>
      <c r="AA32" s="20">
        <f>IF('resp Transp'!AA37="SI",1,IF('resp Transp'!AA37="NO",0,-1))</f>
        <v>0</v>
      </c>
      <c r="AB32" s="92">
        <f>IF('resp Transp'!AB37=0%,0,IF('resp Transp'!AB37="&lt; 10%",0.1,IF('resp Transp'!AB37="&gt; 10%",0.5,-1)))</f>
        <v>0</v>
      </c>
      <c r="AC32" s="92">
        <f>IF('resp Transp'!AC37="ANC&gt; 40%",0.6,IF('resp Transp'!AC37="ANC&lt;40%",0.3,IF('resp Transp'!AC37="&gt; 10%",0.5,-1)))</f>
        <v>0.6</v>
      </c>
      <c r="AD32" s="60">
        <v>58.46</v>
      </c>
      <c r="AE32" s="64">
        <f>IF('resp Transp'!AE37="SI",1,IF('resp Transp'!AE37="NO",0,-1))</f>
        <v>1</v>
      </c>
      <c r="AF32" s="20">
        <f>IF('resp Transp'!AF37="SI",1,IF('resp Transp'!AF37="NO",0,-1))</f>
        <v>0</v>
      </c>
      <c r="AG32" s="70" t="s">
        <v>244</v>
      </c>
      <c r="AH32" s="74">
        <v>4.0</v>
      </c>
    </row>
    <row r="33" ht="15.0" customHeight="1">
      <c r="A33" s="5">
        <v>175.0</v>
      </c>
      <c r="B33" s="90" t="s">
        <v>10</v>
      </c>
      <c r="C33" s="90" t="s">
        <v>15</v>
      </c>
      <c r="D33" s="90" t="s">
        <v>23</v>
      </c>
      <c r="E33" s="91" t="s">
        <v>73</v>
      </c>
      <c r="F33" s="20">
        <f>IF('resp Transp'!F38="SI",1,IF('resp Transp'!F38="NO",0,-1))</f>
        <v>1</v>
      </c>
      <c r="G33" s="20">
        <f>IF('resp Transp'!G38="SI",1,IF('resp Transp'!G38="NO",0,-1))</f>
        <v>1</v>
      </c>
      <c r="H33" s="20">
        <f>IF('resp Transp'!H38="SI",1,IF('resp Transp'!H38="NO",0,-1))</f>
        <v>0</v>
      </c>
      <c r="I33" s="20">
        <f>IF('resp Transp'!I38="SI",1,IF('resp Transp'!I38="NO",0,-1))</f>
        <v>0</v>
      </c>
      <c r="J33" s="49">
        <f>IF('resp Transp'!J38="No Tienen",0,IF('resp Transp'!J38="L&lt;50%",0.35,IF('resp Transp'!J38="L&gt;50%",0.65,IF('resp Transp'!J38="L=100%",1,-1))))</f>
        <v>0</v>
      </c>
      <c r="K33" s="20">
        <v>54.0</v>
      </c>
      <c r="L33" s="20">
        <f>IF('resp Transp'!L38="SI",1,IF('resp Transp'!L38="NO",0,-1))</f>
        <v>0</v>
      </c>
      <c r="M33" s="20"/>
      <c r="N33" s="20">
        <v>0.7</v>
      </c>
      <c r="O33" s="20">
        <v>0.0</v>
      </c>
      <c r="P33" s="20">
        <v>2777.0</v>
      </c>
      <c r="Q33" s="20">
        <f>IF('resp Transp'!Q38="SI",1,IF('resp Transp'!Q38="NO",0,-1))</f>
        <v>1</v>
      </c>
      <c r="R33" s="20">
        <f>IF('resp Transp'!R38="SI",1,IF('resp Transp'!R38="NO",0,-1))</f>
        <v>0</v>
      </c>
      <c r="S33" s="25">
        <f>IF('resp Transp'!S38="SI",1,IF('resp Transp'!S38="NO",0,-1))</f>
        <v>0</v>
      </c>
      <c r="T33" s="18">
        <v>190.0</v>
      </c>
      <c r="U33" s="20">
        <f>IF('resp Transp'!U38="SI",1,IF('resp Transp'!U38="NO",0,-1))</f>
        <v>0</v>
      </c>
      <c r="V33" s="25">
        <f>IF('resp Transp'!V38="SI",1,IF('resp Transp'!V38="NO",0,-1))</f>
        <v>0</v>
      </c>
      <c r="W33" s="20">
        <f>IF('resp Transp'!W38="SI",1,IF('resp Transp'!W38="NO",0,-1))</f>
        <v>0</v>
      </c>
      <c r="X33" s="20">
        <f>IF('resp Transp'!X38="SI",1,IF('resp Transp'!X38="NO",0,-1))</f>
        <v>0</v>
      </c>
      <c r="Y33" s="20">
        <f>IF('resp Transp'!Y38="SI",1,IF('resp Transp'!Y38="NO",0,-1))</f>
        <v>1</v>
      </c>
      <c r="Z33" s="25">
        <f>IF('resp Transp'!Z38="SI",1,IF('resp Transp'!Z38="NO",0,-1))</f>
        <v>0</v>
      </c>
      <c r="AA33" s="20">
        <f>IF('resp Transp'!AA38="SI",1,IF('resp Transp'!AA38="NO",0,-1))</f>
        <v>0</v>
      </c>
      <c r="AB33" s="92">
        <f>IF('resp Transp'!AB38=0%,0,IF('resp Transp'!AB38="&lt; 10%",0.1,IF('resp Transp'!AB38="&gt; 10%",0.5,-1)))</f>
        <v>0</v>
      </c>
      <c r="AC33" s="92">
        <f>IF('resp Transp'!AC38="ANC&gt; 40%",0.6,IF('resp Transp'!AC38="ANC&lt;40%",0.3,IF('resp Transp'!AC38="&gt; 10%",0.5,-1)))</f>
        <v>0.6</v>
      </c>
      <c r="AD33" s="60">
        <v>58.46</v>
      </c>
      <c r="AE33" s="64">
        <f>IF('resp Transp'!AE38="SI",1,IF('resp Transp'!AE38="NO",0,-1))</f>
        <v>1</v>
      </c>
      <c r="AF33" s="20">
        <f>IF('resp Transp'!AF38="SI",1,IF('resp Transp'!AF38="NO",0,-1))</f>
        <v>0</v>
      </c>
      <c r="AG33" s="70" t="s">
        <v>244</v>
      </c>
      <c r="AH33" s="74">
        <v>4.0</v>
      </c>
    </row>
    <row r="34" ht="15.0" customHeight="1">
      <c r="A34" s="5">
        <v>203.0</v>
      </c>
      <c r="B34" s="90" t="s">
        <v>10</v>
      </c>
      <c r="C34" s="90" t="s">
        <v>11</v>
      </c>
      <c r="D34" s="90" t="s">
        <v>11</v>
      </c>
      <c r="E34" s="91" t="s">
        <v>74</v>
      </c>
      <c r="F34" s="20">
        <f>IF('resp Transp'!F39="SI",1,IF('resp Transp'!F39="NO",0,-1))</f>
        <v>1</v>
      </c>
      <c r="G34" s="20">
        <f>IF('resp Transp'!G39="SI",1,IF('resp Transp'!G39="NO",0,-1))</f>
        <v>1</v>
      </c>
      <c r="H34" s="20">
        <f>IF('resp Transp'!H39="SI",1,IF('resp Transp'!H39="NO",0,-1))</f>
        <v>0</v>
      </c>
      <c r="I34" s="20">
        <f>IF('resp Transp'!I39="SI",1,IF('resp Transp'!I39="NO",0,-1))</f>
        <v>0</v>
      </c>
      <c r="J34" s="49">
        <f>IF('resp Transp'!J39="No Tienen",0,IF('resp Transp'!J39="L&lt;50%",0.35,IF('resp Transp'!J39="L&gt;50%",0.65,IF('resp Transp'!J39="L=100%",1,-1))))</f>
        <v>0</v>
      </c>
      <c r="K34" s="20">
        <v>74.0</v>
      </c>
      <c r="L34" s="20">
        <f>IF('resp Transp'!L39="SI",1,IF('resp Transp'!L39="NO",0,-1))</f>
        <v>0</v>
      </c>
      <c r="M34" s="20"/>
      <c r="N34" s="20">
        <v>0.7</v>
      </c>
      <c r="O34" s="30">
        <v>280.28</v>
      </c>
      <c r="P34" s="20">
        <v>4284.0</v>
      </c>
      <c r="Q34" s="20">
        <f>IF('resp Transp'!Q39="SI",1,IF('resp Transp'!Q39="NO",0,-1))</f>
        <v>0</v>
      </c>
      <c r="R34" s="20">
        <f>IF('resp Transp'!R39="SI",1,IF('resp Transp'!R39="NO",0,-1))</f>
        <v>0</v>
      </c>
      <c r="S34" s="25">
        <f>IF('resp Transp'!S39="SI",1,IF('resp Transp'!S39="NO",0,-1))</f>
        <v>0</v>
      </c>
      <c r="T34" s="18">
        <v>175.0</v>
      </c>
      <c r="U34" s="20">
        <f>IF('resp Transp'!U39="SI",1,IF('resp Transp'!U39="NO",0,-1))</f>
        <v>0</v>
      </c>
      <c r="V34" s="25">
        <f>IF('resp Transp'!V39="SI",1,IF('resp Transp'!V39="NO",0,-1))</f>
        <v>0</v>
      </c>
      <c r="W34" s="20">
        <f>IF('resp Transp'!W39="SI",1,IF('resp Transp'!W39="NO",0,-1))</f>
        <v>0</v>
      </c>
      <c r="X34" s="20">
        <f>IF('resp Transp'!X39="SI",1,IF('resp Transp'!X39="NO",0,-1))</f>
        <v>0</v>
      </c>
      <c r="Y34" s="20">
        <f>IF('resp Transp'!Y39="SI",1,IF('resp Transp'!Y39="NO",0,-1))</f>
        <v>1</v>
      </c>
      <c r="Z34" s="25">
        <f>IF('resp Transp'!Z39="SI",1,IF('resp Transp'!Z39="NO",0,-1))</f>
        <v>0</v>
      </c>
      <c r="AA34" s="20">
        <f>IF('resp Transp'!AA39="SI",1,IF('resp Transp'!AA39="NO",0,-1))</f>
        <v>0</v>
      </c>
      <c r="AB34" s="92">
        <f>IF('resp Transp'!AB39=0%,0,IF('resp Transp'!AB39="&lt; 10%",0.1,IF('resp Transp'!AB39="&gt; 10%",0.5,-1)))</f>
        <v>0.1</v>
      </c>
      <c r="AC34" s="92">
        <f>IF('resp Transp'!AC39="ANC&gt; 40%",0.6,IF('resp Transp'!AC39="ANC&lt;40%",0.3,IF('resp Transp'!AC39="&gt; 10%",0.5,-1)))</f>
        <v>0.6</v>
      </c>
      <c r="AD34" s="60">
        <v>64.6</v>
      </c>
      <c r="AE34" s="64">
        <f>IF('resp Transp'!AE39="SI",1,IF('resp Transp'!AE39="NO",0,-1))</f>
        <v>1</v>
      </c>
      <c r="AF34" s="20">
        <f>IF('resp Transp'!AF39="SI",1,IF('resp Transp'!AF39="NO",0,-1))</f>
        <v>0</v>
      </c>
      <c r="AG34" s="70" t="s">
        <v>244</v>
      </c>
      <c r="AH34" s="74">
        <v>4.0</v>
      </c>
    </row>
    <row r="35" ht="29.25" customHeight="1">
      <c r="A35" s="5">
        <v>213.0</v>
      </c>
      <c r="B35" s="90" t="s">
        <v>10</v>
      </c>
      <c r="C35" s="90" t="s">
        <v>11</v>
      </c>
      <c r="D35" s="90" t="s">
        <v>11</v>
      </c>
      <c r="E35" s="91" t="s">
        <v>75</v>
      </c>
      <c r="F35" s="20">
        <f>IF('resp Transp'!F40="SI",1,IF('resp Transp'!F40="NO",0,-1))</f>
        <v>1</v>
      </c>
      <c r="G35" s="20">
        <f>IF('resp Transp'!G40="SI",1,IF('resp Transp'!G40="NO",0,-1))</f>
        <v>0</v>
      </c>
      <c r="H35" s="20">
        <f>IF('resp Transp'!H40="SI",1,IF('resp Transp'!H40="NO",0,-1))</f>
        <v>0</v>
      </c>
      <c r="I35" s="20">
        <f>IF('resp Transp'!I40="SI",1,IF('resp Transp'!I40="NO",0,-1))</f>
        <v>0</v>
      </c>
      <c r="J35" s="49">
        <f>IF('resp Transp'!J40="No Tienen",0,IF('resp Transp'!J40="L&lt;50%",0.35,IF('resp Transp'!J40="L&gt;50%",0.65,IF('resp Transp'!J40="L=100%",1,-1))))</f>
        <v>0</v>
      </c>
      <c r="K35" s="20">
        <v>74.0</v>
      </c>
      <c r="L35" s="20">
        <f>IF('resp Transp'!L40="SI",1,IF('resp Transp'!L40="NO",0,-1))</f>
        <v>0</v>
      </c>
      <c r="M35" s="28" t="s">
        <v>152</v>
      </c>
      <c r="N35" s="29">
        <v>0.8</v>
      </c>
      <c r="O35" s="30">
        <v>280.28</v>
      </c>
      <c r="P35" s="20">
        <v>4284.0</v>
      </c>
      <c r="Q35" s="20">
        <f>IF('resp Transp'!Q40="SI",1,IF('resp Transp'!Q40="NO",0,-1))</f>
        <v>0</v>
      </c>
      <c r="R35" s="20">
        <f>IF('resp Transp'!R40="SI",1,IF('resp Transp'!R40="NO",0,-1))</f>
        <v>0</v>
      </c>
      <c r="S35" s="25">
        <f>IF('resp Transp'!S40="SI",1,IF('resp Transp'!S40="NO",0,-1))</f>
        <v>0</v>
      </c>
      <c r="T35" s="18">
        <v>250.0</v>
      </c>
      <c r="U35" s="20">
        <f>IF('resp Transp'!U40="SI",1,IF('resp Transp'!U40="NO",0,-1))</f>
        <v>0</v>
      </c>
      <c r="V35" s="25">
        <f>IF('resp Transp'!V40="SI",1,IF('resp Transp'!V40="NO",0,-1))</f>
        <v>0</v>
      </c>
      <c r="W35" s="20">
        <f>IF('resp Transp'!W40="SI",1,IF('resp Transp'!W40="NO",0,-1))</f>
        <v>0</v>
      </c>
      <c r="X35" s="20">
        <f>IF('resp Transp'!X40="SI",1,IF('resp Transp'!X40="NO",0,-1))</f>
        <v>0</v>
      </c>
      <c r="Y35" s="20">
        <f>IF('resp Transp'!Y40="SI",1,IF('resp Transp'!Y40="NO",0,-1))</f>
        <v>0</v>
      </c>
      <c r="Z35" s="25">
        <f>IF('resp Transp'!Z40="SI",1,IF('resp Transp'!Z40="NO",0,-1))</f>
        <v>0</v>
      </c>
      <c r="AA35" s="20">
        <f>IF('resp Transp'!AA40="SI",1,IF('resp Transp'!AA40="NO",0,-1))</f>
        <v>0</v>
      </c>
      <c r="AB35" s="92">
        <f>IF('resp Transp'!AB40=0%,0,IF('resp Transp'!AB40="&lt; 10%",0.1,IF('resp Transp'!AB40="&gt; 10%",0.5,-1)))</f>
        <v>0.5</v>
      </c>
      <c r="AC35" s="92">
        <f>IF('resp Transp'!AC40="ANC&gt; 40%",0.6,IF('resp Transp'!AC40="ANC&lt;40%",0.3,IF('resp Transp'!AC40="&gt; 10%",0.5,-1)))</f>
        <v>0.6</v>
      </c>
      <c r="AD35" s="60">
        <v>64.6</v>
      </c>
      <c r="AE35" s="64">
        <f>IF('resp Transp'!AE40="SI",1,IF('resp Transp'!AE40="NO",0,-1))</f>
        <v>1</v>
      </c>
      <c r="AF35" s="20">
        <f>IF('resp Transp'!AF40="SI",1,IF('resp Transp'!AF40="NO",0,-1))</f>
        <v>0</v>
      </c>
      <c r="AG35" s="70" t="s">
        <v>244</v>
      </c>
      <c r="AH35" s="74">
        <v>4.0</v>
      </c>
    </row>
    <row r="36" ht="15.0" customHeight="1">
      <c r="A36" s="5">
        <v>225.0</v>
      </c>
      <c r="B36" s="90" t="s">
        <v>10</v>
      </c>
      <c r="C36" s="90" t="s">
        <v>17</v>
      </c>
      <c r="D36" s="90" t="s">
        <v>31</v>
      </c>
      <c r="E36" s="91" t="s">
        <v>76</v>
      </c>
      <c r="F36" s="20">
        <f>IF('resp Transp'!F41="SI",1,IF('resp Transp'!F41="NO",0,-1))</f>
        <v>1</v>
      </c>
      <c r="G36" s="20">
        <f>IF('resp Transp'!G41="SI",1,IF('resp Transp'!G41="NO",0,-1))</f>
        <v>0</v>
      </c>
      <c r="H36" s="20">
        <f>IF('resp Transp'!H41="SI",1,IF('resp Transp'!H41="NO",0,-1))</f>
        <v>0</v>
      </c>
      <c r="I36" s="20">
        <f>IF('resp Transp'!I41="SI",1,IF('resp Transp'!I41="NO",0,-1))</f>
        <v>0</v>
      </c>
      <c r="J36" s="49">
        <f>IF('resp Transp'!J41="No Tienen",0,IF('resp Transp'!J41="L&lt;50%",0.35,IF('resp Transp'!J41="L&gt;50%",0.65,IF('resp Transp'!J41="L=100%",1,-1))))</f>
        <v>1</v>
      </c>
      <c r="K36" s="20">
        <v>81.0</v>
      </c>
      <c r="L36" s="20">
        <f>IF('resp Transp'!L41="SI",1,IF('resp Transp'!L41="NO",0,-1))</f>
        <v>1</v>
      </c>
      <c r="M36" s="20" t="s">
        <v>148</v>
      </c>
      <c r="N36" s="20">
        <v>0.7</v>
      </c>
      <c r="O36" s="20">
        <v>0.0</v>
      </c>
      <c r="P36" s="20">
        <v>4924.0</v>
      </c>
      <c r="Q36" s="20">
        <f>IF('resp Transp'!Q41="SI",1,IF('resp Transp'!Q41="NO",0,-1))</f>
        <v>0</v>
      </c>
      <c r="R36" s="20">
        <f>IF('resp Transp'!R41="SI",1,IF('resp Transp'!R41="NO",0,-1))</f>
        <v>1</v>
      </c>
      <c r="S36" s="25">
        <f>IF('resp Transp'!S41="SI",1,IF('resp Transp'!S41="NO",0,-1))</f>
        <v>1</v>
      </c>
      <c r="T36" s="18">
        <v>170.0</v>
      </c>
      <c r="U36" s="20">
        <f>IF('resp Transp'!U41="SI",1,IF('resp Transp'!U41="NO",0,-1))</f>
        <v>0</v>
      </c>
      <c r="V36" s="25">
        <f>IF('resp Transp'!V41="SI",1,IF('resp Transp'!V41="NO",0,-1))</f>
        <v>0</v>
      </c>
      <c r="W36" s="20">
        <f>IF('resp Transp'!W41="SI",1,IF('resp Transp'!W41="NO",0,-1))</f>
        <v>1</v>
      </c>
      <c r="X36" s="20">
        <f>IF('resp Transp'!X41="SI",1,IF('resp Transp'!X41="NO",0,-1))</f>
        <v>0</v>
      </c>
      <c r="Y36" s="20">
        <f>IF('resp Transp'!Y41="SI",1,IF('resp Transp'!Y41="NO",0,-1))</f>
        <v>1</v>
      </c>
      <c r="Z36" s="25">
        <f>IF('resp Transp'!Z41="SI",1,IF('resp Transp'!Z41="NO",0,-1))</f>
        <v>0</v>
      </c>
      <c r="AA36" s="20">
        <f>IF('resp Transp'!AA41="SI",1,IF('resp Transp'!AA41="NO",0,-1))</f>
        <v>0</v>
      </c>
      <c r="AB36" s="92">
        <f>IF('resp Transp'!AB41=0%,0,IF('resp Transp'!AB41="&lt; 10%",0.1,IF('resp Transp'!AB41="&gt; 10%",0.5,-1)))</f>
        <v>0</v>
      </c>
      <c r="AC36" s="92">
        <f>IF('resp Transp'!AC41="ANC&gt; 40%",0.6,IF('resp Transp'!AC41="ANC&lt;40%",0.3,IF('resp Transp'!AC41="&gt; 10%",0.5,-1)))</f>
        <v>0.6</v>
      </c>
      <c r="AD36" s="60">
        <v>62.73</v>
      </c>
      <c r="AE36" s="64">
        <f>IF('resp Transp'!AE41="SI",1,IF('resp Transp'!AE41="NO",0,-1))</f>
        <v>1</v>
      </c>
      <c r="AF36" s="20">
        <f>IF('resp Transp'!AF41="SI",1,IF('resp Transp'!AF41="NO",0,-1))</f>
        <v>1</v>
      </c>
      <c r="AG36" s="70" t="s">
        <v>244</v>
      </c>
      <c r="AH36" s="74">
        <v>3.0</v>
      </c>
    </row>
    <row r="37" ht="15.0" customHeight="1">
      <c r="A37" s="5">
        <v>226.0</v>
      </c>
      <c r="B37" s="90" t="s">
        <v>10</v>
      </c>
      <c r="C37" s="90" t="s">
        <v>17</v>
      </c>
      <c r="D37" s="90" t="s">
        <v>32</v>
      </c>
      <c r="E37" s="91" t="s">
        <v>77</v>
      </c>
      <c r="F37" s="20">
        <f>IF('resp Transp'!F42="SI",1,IF('resp Transp'!F42="NO",0,-1))</f>
        <v>1</v>
      </c>
      <c r="G37" s="20">
        <f>IF('resp Transp'!G42="SI",1,IF('resp Transp'!G42="NO",0,-1))</f>
        <v>1</v>
      </c>
      <c r="H37" s="20">
        <f>IF('resp Transp'!H42="SI",1,IF('resp Transp'!H42="NO",0,-1))</f>
        <v>0</v>
      </c>
      <c r="I37" s="20">
        <f>IF('resp Transp'!I42="SI",1,IF('resp Transp'!I42="NO",0,-1))</f>
        <v>0</v>
      </c>
      <c r="J37" s="49">
        <f>IF('resp Transp'!J42="No Tienen",0,IF('resp Transp'!J42="L&lt;50%",0.35,IF('resp Transp'!J42="L&gt;50%",0.65,IF('resp Transp'!J42="L=100%",1,-1))))</f>
        <v>0</v>
      </c>
      <c r="K37" s="20">
        <v>81.0</v>
      </c>
      <c r="L37" s="20">
        <f>IF('resp Transp'!L42="SI",1,IF('resp Transp'!L42="NO",0,-1))</f>
        <v>1</v>
      </c>
      <c r="M37" s="20"/>
      <c r="N37" s="20">
        <v>0.7</v>
      </c>
      <c r="O37" s="20">
        <v>0.0</v>
      </c>
      <c r="P37" s="20">
        <v>4924.0</v>
      </c>
      <c r="Q37" s="20">
        <f>IF('resp Transp'!Q42="SI",1,IF('resp Transp'!Q42="NO",0,-1))</f>
        <v>0</v>
      </c>
      <c r="R37" s="20">
        <f>IF('resp Transp'!R42="SI",1,IF('resp Transp'!R42="NO",0,-1))</f>
        <v>0</v>
      </c>
      <c r="S37" s="25">
        <f>IF('resp Transp'!S42="SI",1,IF('resp Transp'!S42="NO",0,-1))</f>
        <v>0</v>
      </c>
      <c r="T37" s="18">
        <v>150.0</v>
      </c>
      <c r="U37" s="20">
        <f>IF('resp Transp'!U42="SI",1,IF('resp Transp'!U42="NO",0,-1))</f>
        <v>0</v>
      </c>
      <c r="V37" s="25">
        <f>IF('resp Transp'!V42="SI",1,IF('resp Transp'!V42="NO",0,-1))</f>
        <v>0</v>
      </c>
      <c r="W37" s="20">
        <f>IF('resp Transp'!W42="SI",1,IF('resp Transp'!W42="NO",0,-1))</f>
        <v>0</v>
      </c>
      <c r="X37" s="20">
        <f>IF('resp Transp'!X42="SI",1,IF('resp Transp'!X42="NO",0,-1))</f>
        <v>0</v>
      </c>
      <c r="Y37" s="20">
        <f>IF('resp Transp'!Y42="SI",1,IF('resp Transp'!Y42="NO",0,-1))</f>
        <v>0</v>
      </c>
      <c r="Z37" s="25">
        <f>IF('resp Transp'!Z42="SI",1,IF('resp Transp'!Z42="NO",0,-1))</f>
        <v>0</v>
      </c>
      <c r="AA37" s="20">
        <f>IF('resp Transp'!AA42="SI",1,IF('resp Transp'!AA42="NO",0,-1))</f>
        <v>0</v>
      </c>
      <c r="AB37" s="92">
        <f>IF('resp Transp'!AB42=0%,0,IF('resp Transp'!AB42="&lt; 10%",0.1,IF('resp Transp'!AB42="&gt; 10%",0.5,-1)))</f>
        <v>0</v>
      </c>
      <c r="AC37" s="92">
        <f>IF('resp Transp'!AC42="ANC&gt; 40%",0.6,IF('resp Transp'!AC42="ANC&lt;40%",0.3,IF('resp Transp'!AC42="&gt; 10%",0.5,-1)))</f>
        <v>0.6</v>
      </c>
      <c r="AD37" s="60">
        <v>51.38</v>
      </c>
      <c r="AE37" s="64">
        <f>IF('resp Transp'!AE42="SI",1,IF('resp Transp'!AE42="NO",0,-1))</f>
        <v>0</v>
      </c>
      <c r="AF37" s="20">
        <f>IF('resp Transp'!AF42="SI",1,IF('resp Transp'!AF42="NO",0,-1))</f>
        <v>0</v>
      </c>
      <c r="AG37" s="70" t="s">
        <v>244</v>
      </c>
      <c r="AH37" s="74">
        <v>3.0</v>
      </c>
    </row>
    <row r="38" ht="15.0" customHeight="1">
      <c r="A38" s="5">
        <v>231.0</v>
      </c>
      <c r="B38" s="90" t="s">
        <v>10</v>
      </c>
      <c r="C38" s="90" t="s">
        <v>17</v>
      </c>
      <c r="D38" s="90" t="s">
        <v>32</v>
      </c>
      <c r="E38" s="91" t="s">
        <v>78</v>
      </c>
      <c r="F38" s="20">
        <f>IF('resp Transp'!F43="SI",1,IF('resp Transp'!F43="NO",0,-1))</f>
        <v>1</v>
      </c>
      <c r="G38" s="20">
        <f>IF('resp Transp'!G43="SI",1,IF('resp Transp'!G43="NO",0,-1))</f>
        <v>1</v>
      </c>
      <c r="H38" s="20">
        <f>IF('resp Transp'!H43="SI",1,IF('resp Transp'!H43="NO",0,-1))</f>
        <v>0</v>
      </c>
      <c r="I38" s="20">
        <f>IF('resp Transp'!I43="SI",1,IF('resp Transp'!I43="NO",0,-1))</f>
        <v>0</v>
      </c>
      <c r="J38" s="49">
        <f>IF('resp Transp'!J43="No Tienen",0,IF('resp Transp'!J43="L&lt;50%",0.35,IF('resp Transp'!J43="L&gt;50%",0.65,IF('resp Transp'!J43="L=100%",1,-1))))</f>
        <v>0</v>
      </c>
      <c r="K38" s="20">
        <v>81.0</v>
      </c>
      <c r="L38" s="20">
        <f>IF('resp Transp'!L43="SI",1,IF('resp Transp'!L43="NO",0,-1))</f>
        <v>1</v>
      </c>
      <c r="M38" s="20"/>
      <c r="N38" s="20">
        <v>0.7</v>
      </c>
      <c r="O38" s="20">
        <v>0.0</v>
      </c>
      <c r="P38" s="20">
        <v>4924.0</v>
      </c>
      <c r="Q38" s="20">
        <f>IF('resp Transp'!Q43="SI",1,IF('resp Transp'!Q43="NO",0,-1))</f>
        <v>0</v>
      </c>
      <c r="R38" s="20">
        <f>IF('resp Transp'!R43="SI",1,IF('resp Transp'!R43="NO",0,-1))</f>
        <v>0</v>
      </c>
      <c r="S38" s="25">
        <f>IF('resp Transp'!S43="SI",1,IF('resp Transp'!S43="NO",0,-1))</f>
        <v>0</v>
      </c>
      <c r="T38" s="18">
        <v>205.0</v>
      </c>
      <c r="U38" s="20">
        <f>IF('resp Transp'!U43="SI",1,IF('resp Transp'!U43="NO",0,-1))</f>
        <v>0</v>
      </c>
      <c r="V38" s="25">
        <f>IF('resp Transp'!V43="SI",1,IF('resp Transp'!V43="NO",0,-1))</f>
        <v>0</v>
      </c>
      <c r="W38" s="20">
        <f>IF('resp Transp'!W43="SI",1,IF('resp Transp'!W43="NO",0,-1))</f>
        <v>0</v>
      </c>
      <c r="X38" s="20">
        <f>IF('resp Transp'!X43="SI",1,IF('resp Transp'!X43="NO",0,-1))</f>
        <v>0</v>
      </c>
      <c r="Y38" s="20">
        <f>IF('resp Transp'!Y43="SI",1,IF('resp Transp'!Y43="NO",0,-1))</f>
        <v>0</v>
      </c>
      <c r="Z38" s="25">
        <f>IF('resp Transp'!Z43="SI",1,IF('resp Transp'!Z43="NO",0,-1))</f>
        <v>0</v>
      </c>
      <c r="AA38" s="20">
        <f>IF('resp Transp'!AA43="SI",1,IF('resp Transp'!AA43="NO",0,-1))</f>
        <v>0</v>
      </c>
      <c r="AB38" s="92">
        <f>IF('resp Transp'!AB43=0%,0,IF('resp Transp'!AB43="&lt; 10%",0.1,IF('resp Transp'!AB43="&gt; 10%",0.5,-1)))</f>
        <v>0.1</v>
      </c>
      <c r="AC38" s="92">
        <f>IF('resp Transp'!AC43="ANC&gt; 40%",0.6,IF('resp Transp'!AC43="ANC&lt;40%",0.3,IF('resp Transp'!AC43="&gt; 10%",0.5,-1)))</f>
        <v>0.6</v>
      </c>
      <c r="AD38" s="60">
        <v>51.38</v>
      </c>
      <c r="AE38" s="64">
        <f>IF('resp Transp'!AE43="SI",1,IF('resp Transp'!AE43="NO",0,-1))</f>
        <v>0</v>
      </c>
      <c r="AF38" s="20">
        <f>IF('resp Transp'!AF43="SI",1,IF('resp Transp'!AF43="NO",0,-1))</f>
        <v>0</v>
      </c>
      <c r="AG38" s="70" t="s">
        <v>244</v>
      </c>
      <c r="AH38" s="74">
        <v>3.0</v>
      </c>
    </row>
    <row r="39" ht="15.0" customHeight="1">
      <c r="A39" s="5">
        <v>234.0</v>
      </c>
      <c r="B39" s="90" t="s">
        <v>10</v>
      </c>
      <c r="C39" s="90" t="s">
        <v>17</v>
      </c>
      <c r="D39" s="90" t="s">
        <v>33</v>
      </c>
      <c r="E39" s="91" t="s">
        <v>79</v>
      </c>
      <c r="F39" s="20">
        <f>IF('resp Transp'!F44="SI",1,IF('resp Transp'!F44="NO",0,-1))</f>
        <v>1</v>
      </c>
      <c r="G39" s="20">
        <f>IF('resp Transp'!G44="SI",1,IF('resp Transp'!G44="NO",0,-1))</f>
        <v>1</v>
      </c>
      <c r="H39" s="20">
        <f>IF('resp Transp'!H44="SI",1,IF('resp Transp'!H44="NO",0,-1))</f>
        <v>0</v>
      </c>
      <c r="I39" s="20">
        <f>IF('resp Transp'!I44="SI",1,IF('resp Transp'!I44="NO",0,-1))</f>
        <v>0</v>
      </c>
      <c r="J39" s="49">
        <f>IF('resp Transp'!J44="No Tienen",0,IF('resp Transp'!J44="L&lt;50%",0.35,IF('resp Transp'!J44="L&gt;50%",0.65,IF('resp Transp'!J44="L=100%",1,-1))))</f>
        <v>0</v>
      </c>
      <c r="K39" s="20">
        <v>81.0</v>
      </c>
      <c r="L39" s="20">
        <f>IF('resp Transp'!L44="SI",1,IF('resp Transp'!L44="NO",0,-1))</f>
        <v>1</v>
      </c>
      <c r="M39" s="20"/>
      <c r="N39" s="20">
        <v>0.7</v>
      </c>
      <c r="O39" s="20">
        <v>0.0</v>
      </c>
      <c r="P39" s="20">
        <v>4924.0</v>
      </c>
      <c r="Q39" s="20">
        <f>IF('resp Transp'!Q44="SI",1,IF('resp Transp'!Q44="NO",0,-1))</f>
        <v>0</v>
      </c>
      <c r="R39" s="20">
        <f>IF('resp Transp'!R44="SI",1,IF('resp Transp'!R44="NO",0,-1))</f>
        <v>0</v>
      </c>
      <c r="S39" s="25">
        <f>IF('resp Transp'!S44="SI",1,IF('resp Transp'!S44="NO",0,-1))</f>
        <v>0</v>
      </c>
      <c r="T39" s="18">
        <v>160.0</v>
      </c>
      <c r="U39" s="20">
        <f>IF('resp Transp'!U44="SI",1,IF('resp Transp'!U44="NO",0,-1))</f>
        <v>0</v>
      </c>
      <c r="V39" s="25">
        <f>IF('resp Transp'!V44="SI",1,IF('resp Transp'!V44="NO",0,-1))</f>
        <v>0</v>
      </c>
      <c r="W39" s="20">
        <f>IF('resp Transp'!W44="SI",1,IF('resp Transp'!W44="NO",0,-1))</f>
        <v>1</v>
      </c>
      <c r="X39" s="20">
        <f>IF('resp Transp'!X44="SI",1,IF('resp Transp'!X44="NO",0,-1))</f>
        <v>0</v>
      </c>
      <c r="Y39" s="20">
        <f>IF('resp Transp'!Y44="SI",1,IF('resp Transp'!Y44="NO",0,-1))</f>
        <v>0</v>
      </c>
      <c r="Z39" s="25">
        <f>IF('resp Transp'!Z44="SI",1,IF('resp Transp'!Z44="NO",0,-1))</f>
        <v>0</v>
      </c>
      <c r="AA39" s="20">
        <f>IF('resp Transp'!AA44="SI",1,IF('resp Transp'!AA44="NO",0,-1))</f>
        <v>0</v>
      </c>
      <c r="AB39" s="92">
        <f>IF('resp Transp'!AB44=0%,0,IF('resp Transp'!AB44="&lt; 10%",0.1,IF('resp Transp'!AB44="&gt; 10%",0.5,-1)))</f>
        <v>0.1</v>
      </c>
      <c r="AC39" s="92">
        <f>IF('resp Transp'!AC44="ANC&gt; 40%",0.6,IF('resp Transp'!AC44="ANC&lt;40%",0.3,IF('resp Transp'!AC44="&gt; 10%",0.5,-1)))</f>
        <v>0.6</v>
      </c>
      <c r="AD39" s="60">
        <v>57.91</v>
      </c>
      <c r="AE39" s="64">
        <f>IF('resp Transp'!AE44="SI",1,IF('resp Transp'!AE44="NO",0,-1))</f>
        <v>0</v>
      </c>
      <c r="AF39" s="20">
        <f>IF('resp Transp'!AF44="SI",1,IF('resp Transp'!AF44="NO",0,-1))</f>
        <v>0</v>
      </c>
      <c r="AG39" s="70" t="s">
        <v>244</v>
      </c>
      <c r="AH39" s="74">
        <v>3.0</v>
      </c>
    </row>
    <row r="40" ht="15.75" customHeight="1">
      <c r="A40" s="5">
        <v>239.0</v>
      </c>
      <c r="B40" s="90" t="s">
        <v>10</v>
      </c>
      <c r="C40" s="90" t="s">
        <v>17</v>
      </c>
      <c r="D40" s="90" t="s">
        <v>32</v>
      </c>
      <c r="E40" s="91" t="s">
        <v>80</v>
      </c>
      <c r="F40" s="20">
        <f>IF('resp Transp'!F45="SI",1,IF('resp Transp'!F45="NO",0,-1))</f>
        <v>1</v>
      </c>
      <c r="G40" s="20">
        <f>IF('resp Transp'!G45="SI",1,IF('resp Transp'!G45="NO",0,-1))</f>
        <v>1</v>
      </c>
      <c r="H40" s="20">
        <f>IF('resp Transp'!H45="SI",1,IF('resp Transp'!H45="NO",0,-1))</f>
        <v>0</v>
      </c>
      <c r="I40" s="20">
        <f>IF('resp Transp'!I45="SI",1,IF('resp Transp'!I45="NO",0,-1))</f>
        <v>0</v>
      </c>
      <c r="J40" s="49">
        <f>IF('resp Transp'!J45="No Tienen",0,IF('resp Transp'!J45="L&lt;50%",0.35,IF('resp Transp'!J45="L&gt;50%",0.65,IF('resp Transp'!J45="L=100%",1,-1))))</f>
        <v>0</v>
      </c>
      <c r="K40" s="20">
        <v>81.0</v>
      </c>
      <c r="L40" s="20">
        <f>IF('resp Transp'!L45="SI",1,IF('resp Transp'!L45="NO",0,-1))</f>
        <v>1</v>
      </c>
      <c r="M40" s="20"/>
      <c r="N40" s="20">
        <v>0.7</v>
      </c>
      <c r="O40" s="20">
        <v>0.0</v>
      </c>
      <c r="P40" s="20">
        <v>4924.0</v>
      </c>
      <c r="Q40" s="20">
        <f>IF('resp Transp'!Q45="SI",1,IF('resp Transp'!Q45="NO",0,-1))</f>
        <v>0</v>
      </c>
      <c r="R40" s="20">
        <f>IF('resp Transp'!R45="SI",1,IF('resp Transp'!R45="NO",0,-1))</f>
        <v>0</v>
      </c>
      <c r="S40" s="25">
        <f>IF('resp Transp'!S45="SI",1,IF('resp Transp'!S45="NO",0,-1))</f>
        <v>0</v>
      </c>
      <c r="T40" s="18">
        <v>201.0</v>
      </c>
      <c r="U40" s="20">
        <f>IF('resp Transp'!U45="SI",1,IF('resp Transp'!U45="NO",0,-1))</f>
        <v>0</v>
      </c>
      <c r="V40" s="25">
        <f>IF('resp Transp'!V45="SI",1,IF('resp Transp'!V45="NO",0,-1))</f>
        <v>0</v>
      </c>
      <c r="W40" s="20">
        <f>IF('resp Transp'!W45="SI",1,IF('resp Transp'!W45="NO",0,-1))</f>
        <v>1</v>
      </c>
      <c r="X40" s="20">
        <f>IF('resp Transp'!X45="SI",1,IF('resp Transp'!X45="NO",0,-1))</f>
        <v>0</v>
      </c>
      <c r="Y40" s="20">
        <f>IF('resp Transp'!Y45="SI",1,IF('resp Transp'!Y45="NO",0,-1))</f>
        <v>1</v>
      </c>
      <c r="Z40" s="25">
        <f>IF('resp Transp'!Z45="SI",1,IF('resp Transp'!Z45="NO",0,-1))</f>
        <v>0</v>
      </c>
      <c r="AA40" s="20">
        <f>IF('resp Transp'!AA45="SI",1,IF('resp Transp'!AA45="NO",0,-1))</f>
        <v>0</v>
      </c>
      <c r="AB40" s="92">
        <f>IF('resp Transp'!AB45=0%,0,IF('resp Transp'!AB45="&lt; 10%",0.1,IF('resp Transp'!AB45="&gt; 10%",0.5,-1)))</f>
        <v>0</v>
      </c>
      <c r="AC40" s="92">
        <f>IF('resp Transp'!AC45="ANC&gt; 40%",0.6,IF('resp Transp'!AC45="ANC&lt;40%",0.3,IF('resp Transp'!AC45="&gt; 10%",0.5,-1)))</f>
        <v>0.6</v>
      </c>
      <c r="AD40" s="60">
        <v>51.38</v>
      </c>
      <c r="AE40" s="64">
        <f>IF('resp Transp'!AE45="SI",1,IF('resp Transp'!AE45="NO",0,-1))</f>
        <v>0</v>
      </c>
      <c r="AF40" s="20">
        <f>IF('resp Transp'!AF45="SI",1,IF('resp Transp'!AF45="NO",0,-1))</f>
        <v>0</v>
      </c>
      <c r="AG40" s="70" t="s">
        <v>244</v>
      </c>
      <c r="AH40" s="74">
        <v>3.0</v>
      </c>
    </row>
    <row r="41" ht="15.75" customHeight="1">
      <c r="A41" s="5">
        <v>241.0</v>
      </c>
      <c r="B41" s="90" t="s">
        <v>10</v>
      </c>
      <c r="C41" s="90" t="s">
        <v>17</v>
      </c>
      <c r="D41" s="90" t="s">
        <v>31</v>
      </c>
      <c r="E41" s="91" t="s">
        <v>81</v>
      </c>
      <c r="F41" s="20">
        <f>IF('resp Transp'!F46="SI",1,IF('resp Transp'!F46="NO",0,-1))</f>
        <v>1</v>
      </c>
      <c r="G41" s="20">
        <f>IF('resp Transp'!G46="SI",1,IF('resp Transp'!G46="NO",0,-1))</f>
        <v>1</v>
      </c>
      <c r="H41" s="20">
        <f>IF('resp Transp'!H46="SI",1,IF('resp Transp'!H46="NO",0,-1))</f>
        <v>0</v>
      </c>
      <c r="I41" s="20">
        <f>IF('resp Transp'!I46="SI",1,IF('resp Transp'!I46="NO",0,-1))</f>
        <v>0</v>
      </c>
      <c r="J41" s="49">
        <f>IF('resp Transp'!J46="No Tienen",0,IF('resp Transp'!J46="L&lt;50%",0.35,IF('resp Transp'!J46="L&gt;50%",0.65,IF('resp Transp'!J46="L=100%",1,-1))))</f>
        <v>0</v>
      </c>
      <c r="K41" s="20">
        <v>81.0</v>
      </c>
      <c r="L41" s="20">
        <f>IF('resp Transp'!L46="SI",1,IF('resp Transp'!L46="NO",0,-1))</f>
        <v>1</v>
      </c>
      <c r="M41" s="20"/>
      <c r="N41" s="20">
        <v>0.7</v>
      </c>
      <c r="O41" s="20">
        <v>0.0</v>
      </c>
      <c r="P41" s="20">
        <v>4924.0</v>
      </c>
      <c r="Q41" s="20">
        <f>IF('resp Transp'!Q46="SI",1,IF('resp Transp'!Q46="NO",0,-1))</f>
        <v>0</v>
      </c>
      <c r="R41" s="20">
        <f>IF('resp Transp'!R46="SI",1,IF('resp Transp'!R46="NO",0,-1))</f>
        <v>0</v>
      </c>
      <c r="S41" s="25">
        <f>IF('resp Transp'!S46="SI",1,IF('resp Transp'!S46="NO",0,-1))</f>
        <v>0</v>
      </c>
      <c r="T41" s="18">
        <v>270.0</v>
      </c>
      <c r="U41" s="20">
        <f>IF('resp Transp'!U46="SI",1,IF('resp Transp'!U46="NO",0,-1))</f>
        <v>0</v>
      </c>
      <c r="V41" s="25">
        <f>IF('resp Transp'!V46="SI",1,IF('resp Transp'!V46="NO",0,-1))</f>
        <v>0</v>
      </c>
      <c r="W41" s="20">
        <f>IF('resp Transp'!W46="SI",1,IF('resp Transp'!W46="NO",0,-1))</f>
        <v>1</v>
      </c>
      <c r="X41" s="20">
        <f>IF('resp Transp'!X46="SI",1,IF('resp Transp'!X46="NO",0,-1))</f>
        <v>0</v>
      </c>
      <c r="Y41" s="20">
        <f>IF('resp Transp'!Y46="SI",1,IF('resp Transp'!Y46="NO",0,-1))</f>
        <v>1</v>
      </c>
      <c r="Z41" s="25">
        <f>IF('resp Transp'!Z46="SI",1,IF('resp Transp'!Z46="NO",0,-1))</f>
        <v>0</v>
      </c>
      <c r="AA41" s="20">
        <f>IF('resp Transp'!AA46="SI",1,IF('resp Transp'!AA46="NO",0,-1))</f>
        <v>0</v>
      </c>
      <c r="AB41" s="92">
        <f>IF('resp Transp'!AB46=0%,0,IF('resp Transp'!AB46="&lt; 10%",0.1,IF('resp Transp'!AB46="&gt; 10%",0.5,-1)))</f>
        <v>0</v>
      </c>
      <c r="AC41" s="92">
        <f>IF('resp Transp'!AC46="ANC&gt; 40%",0.6,IF('resp Transp'!AC46="ANC&lt;40%",0.3,IF('resp Transp'!AC46="&gt; 10%",0.5,-1)))</f>
        <v>0.6</v>
      </c>
      <c r="AD41" s="60">
        <v>62.73</v>
      </c>
      <c r="AE41" s="64">
        <f>IF('resp Transp'!AE46="SI",1,IF('resp Transp'!AE46="NO",0,-1))</f>
        <v>1</v>
      </c>
      <c r="AF41" s="20">
        <f>IF('resp Transp'!AF46="SI",1,IF('resp Transp'!AF46="NO",0,-1))</f>
        <v>0</v>
      </c>
      <c r="AG41" s="70" t="s">
        <v>244</v>
      </c>
      <c r="AH41" s="74">
        <v>3.0</v>
      </c>
    </row>
    <row r="42" ht="15.75" customHeight="1">
      <c r="A42" s="5">
        <v>257.0</v>
      </c>
      <c r="B42" s="90" t="s">
        <v>10</v>
      </c>
      <c r="C42" s="90" t="s">
        <v>13</v>
      </c>
      <c r="D42" s="90" t="s">
        <v>26</v>
      </c>
      <c r="E42" s="91" t="s">
        <v>82</v>
      </c>
      <c r="F42" s="20">
        <f>IF('resp Transp'!F47="SI",1,IF('resp Transp'!F47="NO",0,-1))</f>
        <v>1</v>
      </c>
      <c r="G42" s="20">
        <f>IF('resp Transp'!G47="SI",1,IF('resp Transp'!G47="NO",0,-1))</f>
        <v>1</v>
      </c>
      <c r="H42" s="20">
        <f>IF('resp Transp'!H47="SI",1,IF('resp Transp'!H47="NO",0,-1))</f>
        <v>0</v>
      </c>
      <c r="I42" s="20">
        <f>IF('resp Transp'!I47="SI",1,IF('resp Transp'!I47="NO",0,-1))</f>
        <v>0</v>
      </c>
      <c r="J42" s="49">
        <f>IF('resp Transp'!J47="No Tienen",0,IF('resp Transp'!J47="L&lt;50%",0.35,IF('resp Transp'!J47="L&gt;50%",0.65,IF('resp Transp'!J47="L=100%",1,-1))))</f>
        <v>0</v>
      </c>
      <c r="K42" s="20">
        <v>75.0</v>
      </c>
      <c r="L42" s="20">
        <f>IF('resp Transp'!L47="SI",1,IF('resp Transp'!L47="NO",0,-1))</f>
        <v>1</v>
      </c>
      <c r="M42" s="20"/>
      <c r="N42" s="20">
        <v>0.7</v>
      </c>
      <c r="O42" s="30">
        <v>139.7</v>
      </c>
      <c r="P42" s="20">
        <v>2679.0</v>
      </c>
      <c r="Q42" s="20">
        <f>IF('resp Transp'!Q47="SI",1,IF('resp Transp'!Q47="NO",0,-1))</f>
        <v>0</v>
      </c>
      <c r="R42" s="20">
        <f>IF('resp Transp'!R47="SI",1,IF('resp Transp'!R47="NO",0,-1))</f>
        <v>0</v>
      </c>
      <c r="S42" s="25">
        <f>IF('resp Transp'!S47="SI",1,IF('resp Transp'!S47="NO",0,-1))</f>
        <v>0</v>
      </c>
      <c r="T42" s="18">
        <v>180.0</v>
      </c>
      <c r="U42" s="20">
        <f>IF('resp Transp'!U47="SI",1,IF('resp Transp'!U47="NO",0,-1))</f>
        <v>0</v>
      </c>
      <c r="V42" s="25">
        <f>IF('resp Transp'!V47="SI",1,IF('resp Transp'!V47="NO",0,-1))</f>
        <v>0</v>
      </c>
      <c r="W42" s="20">
        <f>IF('resp Transp'!W47="SI",1,IF('resp Transp'!W47="NO",0,-1))</f>
        <v>0</v>
      </c>
      <c r="X42" s="20">
        <f>IF('resp Transp'!X47="SI",1,IF('resp Transp'!X47="NO",0,-1))</f>
        <v>0</v>
      </c>
      <c r="Y42" s="20">
        <f>IF('resp Transp'!Y47="SI",1,IF('resp Transp'!Y47="NO",0,-1))</f>
        <v>0</v>
      </c>
      <c r="Z42" s="25">
        <f>IF('resp Transp'!Z47="SI",1,IF('resp Transp'!Z47="NO",0,-1))</f>
        <v>0</v>
      </c>
      <c r="AA42" s="20">
        <f>IF('resp Transp'!AA47="SI",1,IF('resp Transp'!AA47="NO",0,-1))</f>
        <v>0</v>
      </c>
      <c r="AB42" s="92">
        <f>IF('resp Transp'!AB47=0%,0,IF('resp Transp'!AB47="&lt; 10%",0.1,IF('resp Transp'!AB47="&gt; 10%",0.5,-1)))</f>
        <v>0.5</v>
      </c>
      <c r="AC42" s="92">
        <f>IF('resp Transp'!AC47="ANC&gt; 40%",0.6,IF('resp Transp'!AC47="ANC&lt;40%",0.3,IF('resp Transp'!AC47="&gt; 10%",0.5,-1)))</f>
        <v>0.6</v>
      </c>
      <c r="AD42" s="60">
        <v>51.77</v>
      </c>
      <c r="AE42" s="64">
        <f>IF('resp Transp'!AE47="SI",1,IF('resp Transp'!AE47="NO",0,-1))</f>
        <v>0</v>
      </c>
      <c r="AF42" s="20">
        <f>IF('resp Transp'!AF47="SI",1,IF('resp Transp'!AF47="NO",0,-1))</f>
        <v>0</v>
      </c>
      <c r="AG42" s="70" t="s">
        <v>244</v>
      </c>
      <c r="AH42" s="74">
        <v>4.0</v>
      </c>
    </row>
    <row r="43" ht="15.75" customHeight="1">
      <c r="A43" s="5">
        <v>264.0</v>
      </c>
      <c r="B43" s="90" t="s">
        <v>10</v>
      </c>
      <c r="C43" s="90" t="s">
        <v>13</v>
      </c>
      <c r="D43" s="90" t="s">
        <v>34</v>
      </c>
      <c r="E43" s="91" t="s">
        <v>83</v>
      </c>
      <c r="F43" s="20">
        <f>IF('resp Transp'!F48="SI",1,IF('resp Transp'!F48="NO",0,-1))</f>
        <v>1</v>
      </c>
      <c r="G43" s="20">
        <f>IF('resp Transp'!G48="SI",1,IF('resp Transp'!G48="NO",0,-1))</f>
        <v>1</v>
      </c>
      <c r="H43" s="20">
        <f>IF('resp Transp'!H48="SI",1,IF('resp Transp'!H48="NO",0,-1))</f>
        <v>0</v>
      </c>
      <c r="I43" s="20">
        <f>IF('resp Transp'!I48="SI",1,IF('resp Transp'!I48="NO",0,-1))</f>
        <v>0</v>
      </c>
      <c r="J43" s="49">
        <f>IF('resp Transp'!J48="No Tienen",0,IF('resp Transp'!J48="L&lt;50%",0.35,IF('resp Transp'!J48="L&gt;50%",0.65,IF('resp Transp'!J48="L=100%",1,-1))))</f>
        <v>0</v>
      </c>
      <c r="K43" s="20">
        <v>75.0</v>
      </c>
      <c r="L43" s="20">
        <f>IF('resp Transp'!L48="SI",1,IF('resp Transp'!L48="NO",0,-1))</f>
        <v>1</v>
      </c>
      <c r="M43" s="20"/>
      <c r="N43" s="20">
        <v>0.7</v>
      </c>
      <c r="O43" s="30">
        <v>139.7</v>
      </c>
      <c r="P43" s="20">
        <v>2679.0</v>
      </c>
      <c r="Q43" s="20">
        <f>IF('resp Transp'!Q48="SI",1,IF('resp Transp'!Q48="NO",0,-1))</f>
        <v>0</v>
      </c>
      <c r="R43" s="20">
        <f>IF('resp Transp'!R48="SI",1,IF('resp Transp'!R48="NO",0,-1))</f>
        <v>0</v>
      </c>
      <c r="S43" s="25">
        <f>IF('resp Transp'!S48="SI",1,IF('resp Transp'!S48="NO",0,-1))</f>
        <v>0</v>
      </c>
      <c r="T43" s="18">
        <v>183.49</v>
      </c>
      <c r="U43" s="20">
        <f>IF('resp Transp'!U48="SI",1,IF('resp Transp'!U48="NO",0,-1))</f>
        <v>0</v>
      </c>
      <c r="V43" s="25">
        <f>IF('resp Transp'!V48="SI",1,IF('resp Transp'!V48="NO",0,-1))</f>
        <v>0</v>
      </c>
      <c r="W43" s="20">
        <f>IF('resp Transp'!W48="SI",1,IF('resp Transp'!W48="NO",0,-1))</f>
        <v>1</v>
      </c>
      <c r="X43" s="20">
        <f>IF('resp Transp'!X48="SI",1,IF('resp Transp'!X48="NO",0,-1))</f>
        <v>0</v>
      </c>
      <c r="Y43" s="20">
        <f>IF('resp Transp'!Y48="SI",1,IF('resp Transp'!Y48="NO",0,-1))</f>
        <v>1</v>
      </c>
      <c r="Z43" s="25">
        <f>IF('resp Transp'!Z48="SI",1,IF('resp Transp'!Z48="NO",0,-1))</f>
        <v>0</v>
      </c>
      <c r="AA43" s="20">
        <f>IF('resp Transp'!AA48="SI",1,IF('resp Transp'!AA48="NO",0,-1))</f>
        <v>0</v>
      </c>
      <c r="AB43" s="92">
        <f>IF('resp Transp'!AB48=0%,0,IF('resp Transp'!AB48="&lt; 10%",0.1,IF('resp Transp'!AB48="&gt; 10%",0.5,-1)))</f>
        <v>0.1</v>
      </c>
      <c r="AC43" s="92">
        <f>IF('resp Transp'!AC48="ANC&gt; 40%",0.6,IF('resp Transp'!AC48="ANC&lt;40%",0.3,IF('resp Transp'!AC48="&gt; 10%",0.5,-1)))</f>
        <v>0.6</v>
      </c>
      <c r="AD43" s="60">
        <v>59.91</v>
      </c>
      <c r="AE43" s="64">
        <f>IF('resp Transp'!AE48="SI",1,IF('resp Transp'!AE48="NO",0,-1))</f>
        <v>0</v>
      </c>
      <c r="AF43" s="20">
        <f>IF('resp Transp'!AF48="SI",1,IF('resp Transp'!AF48="NO",0,-1))</f>
        <v>0</v>
      </c>
      <c r="AG43" s="70" t="s">
        <v>244</v>
      </c>
      <c r="AH43" s="74">
        <v>4.0</v>
      </c>
    </row>
    <row r="44" ht="15.75" customHeight="1">
      <c r="A44" s="5">
        <v>4315.0</v>
      </c>
      <c r="B44" s="90" t="s">
        <v>10</v>
      </c>
      <c r="C44" s="90" t="s">
        <v>15</v>
      </c>
      <c r="D44" s="90" t="s">
        <v>32</v>
      </c>
      <c r="E44" s="91" t="s">
        <v>84</v>
      </c>
      <c r="F44" s="20">
        <f>IF('resp Transp'!F49="SI",1,IF('resp Transp'!F49="NO",0,-1))</f>
        <v>1</v>
      </c>
      <c r="G44" s="20">
        <f>IF('resp Transp'!G49="SI",1,IF('resp Transp'!G49="NO",0,-1))</f>
        <v>1</v>
      </c>
      <c r="H44" s="20">
        <f>IF('resp Transp'!H49="SI",1,IF('resp Transp'!H49="NO",0,-1))</f>
        <v>0</v>
      </c>
      <c r="I44" s="20">
        <f>IF('resp Transp'!I49="SI",1,IF('resp Transp'!I49="NO",0,-1))</f>
        <v>0</v>
      </c>
      <c r="J44" s="49">
        <f>IF('resp Transp'!J49="No Tienen",0,IF('resp Transp'!J49="L&lt;50%",0.35,IF('resp Transp'!J49="L&gt;50%",0.65,IF('resp Transp'!J49="L=100%",1,-1))))</f>
        <v>0</v>
      </c>
      <c r="K44" s="20">
        <v>54.0</v>
      </c>
      <c r="L44" s="20">
        <f>IF('resp Transp'!L49="SI",1,IF('resp Transp'!L49="NO",0,-1))</f>
        <v>0</v>
      </c>
      <c r="M44" s="20"/>
      <c r="N44" s="20">
        <v>0.7</v>
      </c>
      <c r="O44" s="20">
        <v>0.0</v>
      </c>
      <c r="P44" s="20">
        <v>2777.0</v>
      </c>
      <c r="Q44" s="20">
        <f>IF('resp Transp'!Q49="SI",1,IF('resp Transp'!Q49="NO",0,-1))</f>
        <v>0</v>
      </c>
      <c r="R44" s="20">
        <f>IF('resp Transp'!R49="SI",1,IF('resp Transp'!R49="NO",0,-1))</f>
        <v>0</v>
      </c>
      <c r="S44" s="25">
        <f>IF('resp Transp'!S49="SI",1,IF('resp Transp'!S49="NO",0,-1))</f>
        <v>0</v>
      </c>
      <c r="T44" s="18">
        <v>175.0</v>
      </c>
      <c r="U44" s="20">
        <f>IF('resp Transp'!U49="SI",1,IF('resp Transp'!U49="NO",0,-1))</f>
        <v>0</v>
      </c>
      <c r="V44" s="25">
        <f>IF('resp Transp'!V49="SI",1,IF('resp Transp'!V49="NO",0,-1))</f>
        <v>0</v>
      </c>
      <c r="W44" s="20">
        <f>IF('resp Transp'!W49="SI",1,IF('resp Transp'!W49="NO",0,-1))</f>
        <v>0</v>
      </c>
      <c r="X44" s="20">
        <f>IF('resp Transp'!X49="SI",1,IF('resp Transp'!X49="NO",0,-1))</f>
        <v>0</v>
      </c>
      <c r="Y44" s="20">
        <f>IF('resp Transp'!Y49="SI",1,IF('resp Transp'!Y49="NO",0,-1))</f>
        <v>0</v>
      </c>
      <c r="Z44" s="25">
        <f>IF('resp Transp'!Z49="SI",1,IF('resp Transp'!Z49="NO",0,-1))</f>
        <v>0</v>
      </c>
      <c r="AA44" s="20">
        <f>IF('resp Transp'!AA49="SI",1,IF('resp Transp'!AA49="NO",0,-1))</f>
        <v>0</v>
      </c>
      <c r="AB44" s="92">
        <f>IF('resp Transp'!AB49=0%,0,IF('resp Transp'!AB49="&lt; 10%",0.1,IF('resp Transp'!AB49="&gt; 10%",0.5,-1)))</f>
        <v>0.5</v>
      </c>
      <c r="AC44" s="92">
        <f>IF('resp Transp'!AC49="ANC&gt; 40%",0.6,IF('resp Transp'!AC49="ANC&lt;40%",0.3,IF('resp Transp'!AC49="&gt; 10%",0.5,-1)))</f>
        <v>0.6</v>
      </c>
      <c r="AD44" s="60">
        <v>51.38</v>
      </c>
      <c r="AE44" s="64">
        <f>IF('resp Transp'!AE49="SI",1,IF('resp Transp'!AE49="NO",0,-1))</f>
        <v>1</v>
      </c>
      <c r="AF44" s="20">
        <f>IF('resp Transp'!AF49="SI",1,IF('resp Transp'!AF49="NO",0,-1))</f>
        <v>0</v>
      </c>
      <c r="AG44" s="70" t="s">
        <v>244</v>
      </c>
      <c r="AH44" s="74">
        <v>4.0</v>
      </c>
    </row>
    <row r="45" ht="15.75" customHeight="1">
      <c r="A45" s="5">
        <v>4438.0</v>
      </c>
      <c r="B45" s="90" t="s">
        <v>10</v>
      </c>
      <c r="C45" s="90" t="s">
        <v>18</v>
      </c>
      <c r="D45" s="90" t="s">
        <v>35</v>
      </c>
      <c r="E45" s="91" t="s">
        <v>85</v>
      </c>
      <c r="F45" s="20">
        <f>IF('resp Transp'!F50="SI",1,IF('resp Transp'!F50="NO",0,-1))</f>
        <v>1</v>
      </c>
      <c r="G45" s="20">
        <f>IF('resp Transp'!G50="SI",1,IF('resp Transp'!G50="NO",0,-1))</f>
        <v>0</v>
      </c>
      <c r="H45" s="20">
        <f>IF('resp Transp'!H50="SI",1,IF('resp Transp'!H50="NO",0,-1))</f>
        <v>0</v>
      </c>
      <c r="I45" s="20">
        <f>IF('resp Transp'!I50="SI",1,IF('resp Transp'!I50="NO",0,-1))</f>
        <v>0</v>
      </c>
      <c r="J45" s="49">
        <f>IF('resp Transp'!J50="No Tienen",0,IF('resp Transp'!J50="L&lt;50%",0.35,IF('resp Transp'!J50="L&gt;50%",0.65,IF('resp Transp'!J50="L=100%",1,-1))))</f>
        <v>0</v>
      </c>
      <c r="K45" s="20">
        <v>87.0</v>
      </c>
      <c r="L45" s="20">
        <f>IF('resp Transp'!L50="SI",1,IF('resp Transp'!L50="NO",0,-1))</f>
        <v>1</v>
      </c>
      <c r="M45" s="20"/>
      <c r="N45" s="20">
        <v>0.8</v>
      </c>
      <c r="O45" s="30">
        <v>0.0</v>
      </c>
      <c r="P45" s="20">
        <v>1741.0</v>
      </c>
      <c r="Q45" s="20">
        <f>IF('resp Transp'!Q50="SI",1,IF('resp Transp'!Q50="NO",0,-1))</f>
        <v>0</v>
      </c>
      <c r="R45" s="20">
        <f>IF('resp Transp'!R50="SI",1,IF('resp Transp'!R50="NO",0,-1))</f>
        <v>0</v>
      </c>
      <c r="S45" s="25">
        <f>IF('resp Transp'!S50="SI",1,IF('resp Transp'!S50="NO",0,-1))</f>
        <v>0</v>
      </c>
      <c r="T45" s="18">
        <v>130.0</v>
      </c>
      <c r="U45" s="20">
        <f>IF('resp Transp'!U50="SI",1,IF('resp Transp'!U50="NO",0,-1))</f>
        <v>0</v>
      </c>
      <c r="V45" s="25">
        <f>IF('resp Transp'!V50="SI",1,IF('resp Transp'!V50="NO",0,-1))</f>
        <v>0</v>
      </c>
      <c r="W45" s="20">
        <f>IF('resp Transp'!W50="SI",1,IF('resp Transp'!W50="NO",0,-1))</f>
        <v>0</v>
      </c>
      <c r="X45" s="20">
        <f>IF('resp Transp'!X50="SI",1,IF('resp Transp'!X50="NO",0,-1))</f>
        <v>0</v>
      </c>
      <c r="Y45" s="20">
        <f>IF('resp Transp'!Y50="SI",1,IF('resp Transp'!Y50="NO",0,-1))</f>
        <v>1</v>
      </c>
      <c r="Z45" s="25">
        <f>IF('resp Transp'!Z50="SI",1,IF('resp Transp'!Z50="NO",0,-1))</f>
        <v>0</v>
      </c>
      <c r="AA45" s="20">
        <f>IF('resp Transp'!AA50="SI",1,IF('resp Transp'!AA50="NO",0,-1))</f>
        <v>0</v>
      </c>
      <c r="AB45" s="92">
        <f>IF('resp Transp'!AB50=0%,0,IF('resp Transp'!AB50="&lt; 10%",0.1,IF('resp Transp'!AB50="&gt; 10%",0.5,-1)))</f>
        <v>0.1</v>
      </c>
      <c r="AC45" s="92">
        <f>IF('resp Transp'!AC50="ANC&gt; 40%",0.6,IF('resp Transp'!AC50="ANC&lt;40%",0.3,IF('resp Transp'!AC50="&gt; 10%",0.5,-1)))</f>
        <v>0.6</v>
      </c>
      <c r="AD45" s="60">
        <v>55.09</v>
      </c>
      <c r="AE45" s="64">
        <f>IF('resp Transp'!AE50="SI",1,IF('resp Transp'!AE50="NO",0,-1))</f>
        <v>0</v>
      </c>
      <c r="AF45" s="20">
        <f>IF('resp Transp'!AF50="SI",1,IF('resp Transp'!AF50="NO",0,-1))</f>
        <v>0</v>
      </c>
      <c r="AG45" s="70" t="s">
        <v>244</v>
      </c>
      <c r="AH45" s="74">
        <v>4.0</v>
      </c>
    </row>
    <row r="46" ht="15.75" customHeight="1">
      <c r="A46" s="5">
        <v>4778.0</v>
      </c>
      <c r="B46" s="90" t="s">
        <v>10</v>
      </c>
      <c r="C46" s="90" t="s">
        <v>17</v>
      </c>
      <c r="D46" s="90" t="s">
        <v>32</v>
      </c>
      <c r="E46" s="91" t="s">
        <v>86</v>
      </c>
      <c r="F46" s="20">
        <f>IF('resp Transp'!F51="SI",1,IF('resp Transp'!F51="NO",0,-1))</f>
        <v>1</v>
      </c>
      <c r="G46" s="20">
        <f>IF('resp Transp'!G51="SI",1,IF('resp Transp'!G51="NO",0,-1))</f>
        <v>0</v>
      </c>
      <c r="H46" s="20">
        <f>IF('resp Transp'!H51="SI",1,IF('resp Transp'!H51="NO",0,-1))</f>
        <v>0</v>
      </c>
      <c r="I46" s="20">
        <f>IF('resp Transp'!I51="SI",1,IF('resp Transp'!I51="NO",0,-1))</f>
        <v>0</v>
      </c>
      <c r="J46" s="49">
        <f>IF('resp Transp'!J51="No Tienen",0,IF('resp Transp'!J51="L&lt;50%",0.35,IF('resp Transp'!J51="L&gt;50%",0.65,IF('resp Transp'!J51="L=100%",1,-1))))</f>
        <v>0</v>
      </c>
      <c r="K46" s="20">
        <v>81.0</v>
      </c>
      <c r="L46" s="20">
        <f>IF('resp Transp'!L51="SI",1,IF('resp Transp'!L51="NO",0,-1))</f>
        <v>1</v>
      </c>
      <c r="M46" s="20"/>
      <c r="N46" s="20">
        <v>0.7</v>
      </c>
      <c r="O46" s="20">
        <v>0.0</v>
      </c>
      <c r="P46" s="20">
        <v>4924.0</v>
      </c>
      <c r="Q46" s="20">
        <f>IF('resp Transp'!Q51="SI",1,IF('resp Transp'!Q51="NO",0,-1))</f>
        <v>0</v>
      </c>
      <c r="R46" s="20">
        <f>IF('resp Transp'!R51="SI",1,IF('resp Transp'!R51="NO",0,-1))</f>
        <v>0</v>
      </c>
      <c r="S46" s="25">
        <f>IF('resp Transp'!S51="SI",1,IF('resp Transp'!S51="NO",0,-1))</f>
        <v>0</v>
      </c>
      <c r="T46" s="18">
        <v>190.0</v>
      </c>
      <c r="U46" s="20">
        <f>IF('resp Transp'!U51="SI",1,IF('resp Transp'!U51="NO",0,-1))</f>
        <v>0</v>
      </c>
      <c r="V46" s="25">
        <f>IF('resp Transp'!V51="SI",1,IF('resp Transp'!V51="NO",0,-1))</f>
        <v>0</v>
      </c>
      <c r="W46" s="20">
        <f>IF('resp Transp'!W51="SI",1,IF('resp Transp'!W51="NO",0,-1))</f>
        <v>0</v>
      </c>
      <c r="X46" s="20">
        <f>IF('resp Transp'!X51="SI",1,IF('resp Transp'!X51="NO",0,-1))</f>
        <v>0</v>
      </c>
      <c r="Y46" s="20">
        <f>IF('resp Transp'!Y51="SI",1,IF('resp Transp'!Y51="NO",0,-1))</f>
        <v>0</v>
      </c>
      <c r="Z46" s="25">
        <f>IF('resp Transp'!Z51="SI",1,IF('resp Transp'!Z51="NO",0,-1))</f>
        <v>0</v>
      </c>
      <c r="AA46" s="20">
        <f>IF('resp Transp'!AA51="SI",1,IF('resp Transp'!AA51="NO",0,-1))</f>
        <v>0</v>
      </c>
      <c r="AB46" s="92">
        <f>IF('resp Transp'!AB51=0%,0,IF('resp Transp'!AB51="&lt; 10%",0.1,IF('resp Transp'!AB51="&gt; 10%",0.5,-1)))</f>
        <v>0</v>
      </c>
      <c r="AC46" s="92">
        <f>IF('resp Transp'!AC51="ANC&gt; 40%",0.6,IF('resp Transp'!AC51="ANC&lt;40%",0.3,IF('resp Transp'!AC51="&gt; 10%",0.5,-1)))</f>
        <v>0.6</v>
      </c>
      <c r="AD46" s="60">
        <v>51.38</v>
      </c>
      <c r="AE46" s="64">
        <f>IF('resp Transp'!AE51="SI",1,IF('resp Transp'!AE51="NO",0,-1))</f>
        <v>0</v>
      </c>
      <c r="AF46" s="20">
        <f>IF('resp Transp'!AF51="SI",1,IF('resp Transp'!AF51="NO",0,-1))</f>
        <v>0</v>
      </c>
      <c r="AG46" s="70" t="s">
        <v>244</v>
      </c>
      <c r="AH46" s="74">
        <v>3.0</v>
      </c>
    </row>
    <row r="47" ht="15.75" customHeight="1">
      <c r="A47" s="5">
        <v>220.0</v>
      </c>
      <c r="B47" s="90" t="s">
        <v>10</v>
      </c>
      <c r="C47" s="90" t="s">
        <v>17</v>
      </c>
      <c r="D47" s="90" t="s">
        <v>36</v>
      </c>
      <c r="E47" s="91" t="s">
        <v>87</v>
      </c>
      <c r="F47" s="20">
        <f>IF('resp Transp'!F52="SI",1,IF('resp Transp'!F52="NO",0,-1))</f>
        <v>1</v>
      </c>
      <c r="G47" s="20">
        <f>IF('resp Transp'!G52="SI",1,IF('resp Transp'!G52="NO",0,-1))</f>
        <v>1</v>
      </c>
      <c r="H47" s="20">
        <f>IF('resp Transp'!H52="SI",1,IF('resp Transp'!H52="NO",0,-1))</f>
        <v>0</v>
      </c>
      <c r="I47" s="20">
        <f>IF('resp Transp'!I52="SI",1,IF('resp Transp'!I52="NO",0,-1))</f>
        <v>0</v>
      </c>
      <c r="J47" s="49">
        <f>IF('resp Transp'!J52="No Tienen",0,IF('resp Transp'!J52="L&lt;50%",0.35,IF('resp Transp'!J52="L&gt;50%",0.65,IF('resp Transp'!J52="L=100%",1,-1))))</f>
        <v>0</v>
      </c>
      <c r="K47" s="20">
        <v>81.0</v>
      </c>
      <c r="L47" s="20">
        <f>IF('resp Transp'!L52="SI",1,IF('resp Transp'!L52="NO",0,-1))</f>
        <v>1</v>
      </c>
      <c r="M47" s="20"/>
      <c r="N47" s="20">
        <v>0.7</v>
      </c>
      <c r="O47" s="20">
        <v>0.0</v>
      </c>
      <c r="P47" s="20">
        <v>4924.0</v>
      </c>
      <c r="Q47" s="20">
        <f>IF('resp Transp'!Q52="SI",1,IF('resp Transp'!Q52="NO",0,-1))</f>
        <v>0</v>
      </c>
      <c r="R47" s="20">
        <f>IF('resp Transp'!R52="SI",1,IF('resp Transp'!R52="NO",0,-1))</f>
        <v>0</v>
      </c>
      <c r="S47" s="25">
        <f>IF('resp Transp'!S52="SI",1,IF('resp Transp'!S52="NO",0,-1))</f>
        <v>0</v>
      </c>
      <c r="T47" s="18">
        <v>150.0</v>
      </c>
      <c r="U47" s="20">
        <f>IF('resp Transp'!U52="SI",1,IF('resp Transp'!U52="NO",0,-1))</f>
        <v>0</v>
      </c>
      <c r="V47" s="25">
        <f>IF('resp Transp'!V52="SI",1,IF('resp Transp'!V52="NO",0,-1))</f>
        <v>0</v>
      </c>
      <c r="W47" s="20">
        <f>IF('resp Transp'!W52="SI",1,IF('resp Transp'!W52="NO",0,-1))</f>
        <v>0</v>
      </c>
      <c r="X47" s="20">
        <f>IF('resp Transp'!X52="SI",1,IF('resp Transp'!X52="NO",0,-1))</f>
        <v>0</v>
      </c>
      <c r="Y47" s="20">
        <f>IF('resp Transp'!Y52="SI",1,IF('resp Transp'!Y52="NO",0,-1))</f>
        <v>1</v>
      </c>
      <c r="Z47" s="25">
        <f>IF('resp Transp'!Z52="SI",1,IF('resp Transp'!Z52="NO",0,-1))</f>
        <v>0</v>
      </c>
      <c r="AA47" s="20">
        <f>IF('resp Transp'!AA52="SI",1,IF('resp Transp'!AA52="NO",0,-1))</f>
        <v>0</v>
      </c>
      <c r="AB47" s="92">
        <f>IF('resp Transp'!AB52=0%,0,IF('resp Transp'!AB52="&lt; 10%",0.1,IF('resp Transp'!AB52="&gt; 10%",0.5,-1)))</f>
        <v>0</v>
      </c>
      <c r="AC47" s="92">
        <f>IF('resp Transp'!AC52="ANC&gt; 40%",0.6,IF('resp Transp'!AC52="ANC&lt;40%",0.3,IF('resp Transp'!AC52="&gt; 10%",0.5,-1)))</f>
        <v>0.6</v>
      </c>
      <c r="AD47" s="60">
        <v>56.4</v>
      </c>
      <c r="AE47" s="64">
        <f>IF('resp Transp'!AE52="SI",1,IF('resp Transp'!AE52="NO",0,-1))</f>
        <v>1</v>
      </c>
      <c r="AF47" s="20">
        <f>IF('resp Transp'!AF52="SI",1,IF('resp Transp'!AF52="NO",0,-1))</f>
        <v>0</v>
      </c>
      <c r="AG47" s="70" t="s">
        <v>244</v>
      </c>
      <c r="AH47" s="74">
        <v>3.0</v>
      </c>
    </row>
    <row r="48" ht="15.75" customHeight="1">
      <c r="A48" s="5">
        <v>222.0</v>
      </c>
      <c r="B48" s="90" t="s">
        <v>10</v>
      </c>
      <c r="C48" s="90" t="s">
        <v>17</v>
      </c>
      <c r="D48" s="90" t="s">
        <v>36</v>
      </c>
      <c r="E48" s="91" t="s">
        <v>88</v>
      </c>
      <c r="F48" s="20">
        <f>IF('resp Transp'!F53="SI",1,IF('resp Transp'!F53="NO",0,-1))</f>
        <v>1</v>
      </c>
      <c r="G48" s="20">
        <f>IF('resp Transp'!G53="SI",1,IF('resp Transp'!G53="NO",0,-1))</f>
        <v>1</v>
      </c>
      <c r="H48" s="20">
        <f>IF('resp Transp'!H53="SI",1,IF('resp Transp'!H53="NO",0,-1))</f>
        <v>0</v>
      </c>
      <c r="I48" s="20">
        <f>IF('resp Transp'!I53="SI",1,IF('resp Transp'!I53="NO",0,-1))</f>
        <v>0</v>
      </c>
      <c r="J48" s="49">
        <f>IF('resp Transp'!J53="No Tienen",0,IF('resp Transp'!J53="L&lt;50%",0.35,IF('resp Transp'!J53="L&gt;50%",0.65,IF('resp Transp'!J53="L=100%",1,-1))))</f>
        <v>0.35</v>
      </c>
      <c r="K48" s="20">
        <v>81.0</v>
      </c>
      <c r="L48" s="20">
        <f>IF('resp Transp'!L53="SI",1,IF('resp Transp'!L53="NO",0,-1))</f>
        <v>1</v>
      </c>
      <c r="M48" s="20"/>
      <c r="N48" s="20">
        <v>0.7</v>
      </c>
      <c r="O48" s="20">
        <v>0.0</v>
      </c>
      <c r="P48" s="20">
        <v>4924.0</v>
      </c>
      <c r="Q48" s="20">
        <f>IF('resp Transp'!Q53="SI",1,IF('resp Transp'!Q53="NO",0,-1))</f>
        <v>0</v>
      </c>
      <c r="R48" s="122">
        <f>IF('resp Transp'!R53="SI",1,IF('resp Transp'!R53="NO",0,-1))</f>
        <v>0</v>
      </c>
      <c r="S48" s="25">
        <f>IF('resp Transp'!S53="SI",1,IF('resp Transp'!S53="NO",0,-1))</f>
        <v>1</v>
      </c>
      <c r="T48" s="18">
        <v>145.0</v>
      </c>
      <c r="U48" s="20">
        <f>IF('resp Transp'!U53="SI",1,IF('resp Transp'!U53="NO",0,-1))</f>
        <v>0</v>
      </c>
      <c r="V48" s="25">
        <f>IF('resp Transp'!V53="SI",1,IF('resp Transp'!V53="NO",0,-1))</f>
        <v>0</v>
      </c>
      <c r="W48" s="20">
        <f>IF('resp Transp'!W53="SI",1,IF('resp Transp'!W53="NO",0,-1))</f>
        <v>1</v>
      </c>
      <c r="X48" s="20">
        <f>IF('resp Transp'!X53="SI",1,IF('resp Transp'!X53="NO",0,-1))</f>
        <v>0</v>
      </c>
      <c r="Y48" s="20">
        <f>IF('resp Transp'!Y53="SI",1,IF('resp Transp'!Y53="NO",0,-1))</f>
        <v>1</v>
      </c>
      <c r="Z48" s="25">
        <f>IF('resp Transp'!Z53="SI",1,IF('resp Transp'!Z53="NO",0,-1))</f>
        <v>0</v>
      </c>
      <c r="AA48" s="20">
        <f>IF('resp Transp'!AA53="SI",1,IF('resp Transp'!AA53="NO",0,-1))</f>
        <v>0</v>
      </c>
      <c r="AB48" s="92">
        <f>IF('resp Transp'!AB53=0%,0,IF('resp Transp'!AB53="&lt; 10%",0.1,IF('resp Transp'!AB53="&gt; 10%",0.5,-1)))</f>
        <v>0.1</v>
      </c>
      <c r="AC48" s="92">
        <f>IF('resp Transp'!AC53="ANC&gt; 40%",0.6,IF('resp Transp'!AC53="ANC&lt;40%",0.3,IF('resp Transp'!AC53="&gt; 10%",0.5,-1)))</f>
        <v>0.3</v>
      </c>
      <c r="AD48" s="60">
        <v>56.4</v>
      </c>
      <c r="AE48" s="64">
        <f>IF('resp Transp'!AE53="SI",1,IF('resp Transp'!AE53="NO",0,-1))</f>
        <v>1</v>
      </c>
      <c r="AF48" s="20">
        <f>IF('resp Transp'!AF53="SI",1,IF('resp Transp'!AF53="NO",0,-1))</f>
        <v>1</v>
      </c>
      <c r="AG48" s="70" t="s">
        <v>244</v>
      </c>
      <c r="AH48" s="74">
        <v>3.0</v>
      </c>
    </row>
    <row r="49" ht="15.75" customHeight="1">
      <c r="A49" s="5">
        <v>223.0</v>
      </c>
      <c r="B49" s="90" t="s">
        <v>10</v>
      </c>
      <c r="C49" s="90" t="s">
        <v>17</v>
      </c>
      <c r="D49" s="90" t="s">
        <v>36</v>
      </c>
      <c r="E49" s="91" t="s">
        <v>89</v>
      </c>
      <c r="F49" s="20">
        <f>IF('resp Transp'!F54="SI",1,IF('resp Transp'!F54="NO",0,-1))</f>
        <v>1</v>
      </c>
      <c r="G49" s="20">
        <f>IF('resp Transp'!G54="SI",1,IF('resp Transp'!G54="NO",0,-1))</f>
        <v>1</v>
      </c>
      <c r="H49" s="20">
        <f>IF('resp Transp'!H54="SI",1,IF('resp Transp'!H54="NO",0,-1))</f>
        <v>0</v>
      </c>
      <c r="I49" s="20">
        <f>IF('resp Transp'!I54="SI",1,IF('resp Transp'!I54="NO",0,-1))</f>
        <v>0</v>
      </c>
      <c r="J49" s="49">
        <f>IF('resp Transp'!J54="No Tienen",0,IF('resp Transp'!J54="L&lt;50%",0.35,IF('resp Transp'!J54="L&gt;50%",0.65,IF('resp Transp'!J54="L=100%",1,-1))))</f>
        <v>0.35</v>
      </c>
      <c r="K49" s="20">
        <v>81.0</v>
      </c>
      <c r="L49" s="20">
        <f>IF('resp Transp'!L54="SI",1,IF('resp Transp'!L54="NO",0,-1))</f>
        <v>1</v>
      </c>
      <c r="M49" s="20"/>
      <c r="N49" s="20">
        <v>0.7</v>
      </c>
      <c r="O49" s="20">
        <v>0.0</v>
      </c>
      <c r="P49" s="20">
        <v>4924.0</v>
      </c>
      <c r="Q49" s="20">
        <f>IF('resp Transp'!Q54="SI",1,IF('resp Transp'!Q54="NO",0,-1))</f>
        <v>0</v>
      </c>
      <c r="R49" s="20">
        <f>IF('resp Transp'!R54="SI",1,IF('resp Transp'!R54="NO",0,-1))</f>
        <v>0</v>
      </c>
      <c r="S49" s="25">
        <f>IF('resp Transp'!S54="SI",1,IF('resp Transp'!S54="NO",0,-1))</f>
        <v>0</v>
      </c>
      <c r="T49" s="18">
        <v>165.0</v>
      </c>
      <c r="U49" s="20">
        <f>IF('resp Transp'!U54="SI",1,IF('resp Transp'!U54="NO",0,-1))</f>
        <v>0</v>
      </c>
      <c r="V49" s="25">
        <f>IF('resp Transp'!V54="SI",1,IF('resp Transp'!V54="NO",0,-1))</f>
        <v>0</v>
      </c>
      <c r="W49" s="20">
        <f>IF('resp Transp'!W54="SI",1,IF('resp Transp'!W54="NO",0,-1))</f>
        <v>1</v>
      </c>
      <c r="X49" s="20">
        <f>IF('resp Transp'!X54="SI",1,IF('resp Transp'!X54="NO",0,-1))</f>
        <v>0</v>
      </c>
      <c r="Y49" s="20">
        <f>IF('resp Transp'!Y54="SI",1,IF('resp Transp'!Y54="NO",0,-1))</f>
        <v>1</v>
      </c>
      <c r="Z49" s="25">
        <f>IF('resp Transp'!Z54="SI",1,IF('resp Transp'!Z54="NO",0,-1))</f>
        <v>0</v>
      </c>
      <c r="AA49" s="20">
        <f>IF('resp Transp'!AA54="SI",1,IF('resp Transp'!AA54="NO",0,-1))</f>
        <v>1</v>
      </c>
      <c r="AB49" s="92">
        <f>IF('resp Transp'!AB54=0%,0,IF('resp Transp'!AB54="&lt; 10%",0.1,IF('resp Transp'!AB54="&gt; 10%",0.5,-1)))</f>
        <v>0.1</v>
      </c>
      <c r="AC49" s="92">
        <f>IF('resp Transp'!AC54="ANC&gt; 40%",0.6,IF('resp Transp'!AC54="ANC&lt;40%",0.3,IF('resp Transp'!AC54="&gt; 10%",0.5,-1)))</f>
        <v>0.6</v>
      </c>
      <c r="AD49" s="60">
        <v>56.4</v>
      </c>
      <c r="AE49" s="64">
        <f>IF('resp Transp'!AE54="SI",1,IF('resp Transp'!AE54="NO",0,-1))</f>
        <v>1</v>
      </c>
      <c r="AF49" s="20">
        <f>IF('resp Transp'!AF54="SI",1,IF('resp Transp'!AF54="NO",0,-1))</f>
        <v>0</v>
      </c>
      <c r="AG49" s="70" t="s">
        <v>244</v>
      </c>
      <c r="AH49" s="74">
        <v>3.0</v>
      </c>
    </row>
    <row r="50" ht="15.75" customHeight="1">
      <c r="A50" s="5">
        <v>229.0</v>
      </c>
      <c r="B50" s="90" t="s">
        <v>10</v>
      </c>
      <c r="C50" s="90" t="s">
        <v>17</v>
      </c>
      <c r="D50" s="90" t="s">
        <v>32</v>
      </c>
      <c r="E50" s="91" t="s">
        <v>90</v>
      </c>
      <c r="F50" s="20">
        <f>IF('resp Transp'!F55="SI",1,IF('resp Transp'!F55="NO",0,-1))</f>
        <v>0</v>
      </c>
      <c r="G50" s="20">
        <f>IF('resp Transp'!G55="SI",1,IF('resp Transp'!G55="NO",0,-1))</f>
        <v>1</v>
      </c>
      <c r="H50" s="20">
        <f>IF('resp Transp'!H55="SI",1,IF('resp Transp'!H55="NO",0,-1))</f>
        <v>0</v>
      </c>
      <c r="I50" s="20">
        <f>IF('resp Transp'!I55="SI",1,IF('resp Transp'!I55="NO",0,-1))</f>
        <v>0</v>
      </c>
      <c r="J50" s="49">
        <f>IF('resp Transp'!J55="No Tienen",0,IF('resp Transp'!J55="L&lt;50%",0.35,IF('resp Transp'!J55="L&gt;50%",0.65,IF('resp Transp'!J55="L=100%",1,-1))))</f>
        <v>0.65</v>
      </c>
      <c r="K50" s="20">
        <v>81.0</v>
      </c>
      <c r="L50" s="20">
        <f>IF('resp Transp'!L55="SI",1,IF('resp Transp'!L55="NO",0,-1))</f>
        <v>1</v>
      </c>
      <c r="M50" s="20"/>
      <c r="N50" s="20">
        <v>0.7</v>
      </c>
      <c r="O50" s="20">
        <v>0.0</v>
      </c>
      <c r="P50" s="20">
        <v>4924.0</v>
      </c>
      <c r="Q50" s="20">
        <f>IF('resp Transp'!Q55="SI",1,IF('resp Transp'!Q55="NO",0,-1))</f>
        <v>0</v>
      </c>
      <c r="R50" s="20">
        <f>IF('resp Transp'!R55="SI",1,IF('resp Transp'!R55="NO",0,-1))</f>
        <v>0</v>
      </c>
      <c r="S50" s="25">
        <f>IF('resp Transp'!S55="SI",1,IF('resp Transp'!S55="NO",0,-1))</f>
        <v>0</v>
      </c>
      <c r="T50" s="18">
        <v>300.0</v>
      </c>
      <c r="U50" s="20">
        <f>IF('resp Transp'!U55="SI",1,IF('resp Transp'!U55="NO",0,-1))</f>
        <v>0</v>
      </c>
      <c r="V50" s="25">
        <f>IF('resp Transp'!V55="SI",1,IF('resp Transp'!V55="NO",0,-1))</f>
        <v>0</v>
      </c>
      <c r="W50" s="20">
        <f>IF('resp Transp'!W55="SI",1,IF('resp Transp'!W55="NO",0,-1))</f>
        <v>1</v>
      </c>
      <c r="X50" s="20">
        <f>IF('resp Transp'!X55="SI",1,IF('resp Transp'!X55="NO",0,-1))</f>
        <v>0</v>
      </c>
      <c r="Y50" s="20">
        <f>IF('resp Transp'!Y55="SI",1,IF('resp Transp'!Y55="NO",0,-1))</f>
        <v>1</v>
      </c>
      <c r="Z50" s="25">
        <f>IF('resp Transp'!Z55="SI",1,IF('resp Transp'!Z55="NO",0,-1))</f>
        <v>0</v>
      </c>
      <c r="AA50" s="20">
        <f>IF('resp Transp'!AA55="SI",1,IF('resp Transp'!AA55="NO",0,-1))</f>
        <v>0</v>
      </c>
      <c r="AB50" s="92">
        <f>IF('resp Transp'!AB55=0%,0,IF('resp Transp'!AB55="&lt; 10%",0.1,IF('resp Transp'!AB55="&gt; 10%",0.5,-1)))</f>
        <v>0.1</v>
      </c>
      <c r="AC50" s="92">
        <f>IF('resp Transp'!AC55="ANC&gt; 40%",0.6,IF('resp Transp'!AC55="ANC&lt;40%",0.3,IF('resp Transp'!AC55="&gt; 10%",0.5,-1)))</f>
        <v>0.6</v>
      </c>
      <c r="AD50" s="60">
        <v>51.38</v>
      </c>
      <c r="AE50" s="64">
        <f>IF('resp Transp'!AE55="SI",1,IF('resp Transp'!AE55="NO",0,-1))</f>
        <v>0</v>
      </c>
      <c r="AF50" s="20">
        <f>IF('resp Transp'!AF55="SI",1,IF('resp Transp'!AF55="NO",0,-1))</f>
        <v>0</v>
      </c>
      <c r="AG50" s="70" t="s">
        <v>244</v>
      </c>
      <c r="AH50" s="74">
        <v>3.0</v>
      </c>
    </row>
    <row r="51" ht="15.75" customHeight="1">
      <c r="A51" s="5">
        <v>232.0</v>
      </c>
      <c r="B51" s="90" t="s">
        <v>10</v>
      </c>
      <c r="C51" s="90" t="s">
        <v>17</v>
      </c>
      <c r="D51" s="90" t="s">
        <v>32</v>
      </c>
      <c r="E51" s="91" t="s">
        <v>91</v>
      </c>
      <c r="F51" s="20">
        <f>IF('resp Transp'!F56="SI",1,IF('resp Transp'!F56="NO",0,-1))</f>
        <v>1</v>
      </c>
      <c r="G51" s="20">
        <f>IF('resp Transp'!G56="SI",1,IF('resp Transp'!G56="NO",0,-1))</f>
        <v>1</v>
      </c>
      <c r="H51" s="20">
        <f>IF('resp Transp'!H56="SI",1,IF('resp Transp'!H56="NO",0,-1))</f>
        <v>0</v>
      </c>
      <c r="I51" s="20">
        <f>IF('resp Transp'!I56="SI",1,IF('resp Transp'!I56="NO",0,-1))</f>
        <v>0</v>
      </c>
      <c r="J51" s="49">
        <f>IF('resp Transp'!J56="No Tienen",0,IF('resp Transp'!J56="L&lt;50%",0.35,IF('resp Transp'!J56="L&gt;50%",0.65,IF('resp Transp'!J56="L=100%",1,-1))))</f>
        <v>0</v>
      </c>
      <c r="K51" s="20">
        <v>81.0</v>
      </c>
      <c r="L51" s="20">
        <f>IF('resp Transp'!L56="SI",1,IF('resp Transp'!L56="NO",0,-1))</f>
        <v>1</v>
      </c>
      <c r="M51" s="20"/>
      <c r="N51" s="20">
        <v>0.7</v>
      </c>
      <c r="O51" s="20">
        <v>0.0</v>
      </c>
      <c r="P51" s="20">
        <v>4924.0</v>
      </c>
      <c r="Q51" s="20">
        <f>IF('resp Transp'!Q56="SI",1,IF('resp Transp'!Q56="NO",0,-1))</f>
        <v>0</v>
      </c>
      <c r="R51" s="20">
        <f>IF('resp Transp'!R56="SI",1,IF('resp Transp'!R56="NO",0,-1))</f>
        <v>0</v>
      </c>
      <c r="S51" s="25">
        <f>IF('resp Transp'!S56="SI",1,IF('resp Transp'!S56="NO",0,-1))</f>
        <v>0</v>
      </c>
      <c r="T51" s="18">
        <v>285.0</v>
      </c>
      <c r="U51" s="20">
        <f>IF('resp Transp'!U56="SI",1,IF('resp Transp'!U56="NO",0,-1))</f>
        <v>0</v>
      </c>
      <c r="V51" s="25">
        <f>IF('resp Transp'!V56="SI",1,IF('resp Transp'!V56="NO",0,-1))</f>
        <v>0</v>
      </c>
      <c r="W51" s="20">
        <f>IF('resp Transp'!W56="SI",1,IF('resp Transp'!W56="NO",0,-1))</f>
        <v>0</v>
      </c>
      <c r="X51" s="20">
        <f>IF('resp Transp'!X56="SI",1,IF('resp Transp'!X56="NO",0,-1))</f>
        <v>0</v>
      </c>
      <c r="Y51" s="20">
        <f>IF('resp Transp'!Y56="SI",1,IF('resp Transp'!Y56="NO",0,-1))</f>
        <v>0</v>
      </c>
      <c r="Z51" s="25">
        <f>IF('resp Transp'!Z56="SI",1,IF('resp Transp'!Z56="NO",0,-1))</f>
        <v>0</v>
      </c>
      <c r="AA51" s="20">
        <f>IF('resp Transp'!AA56="SI",1,IF('resp Transp'!AA56="NO",0,-1))</f>
        <v>0</v>
      </c>
      <c r="AB51" s="92">
        <f>IF('resp Transp'!AB56=0%,0,IF('resp Transp'!AB56="&lt; 10%",0.1,IF('resp Transp'!AB56="&gt; 10%",0.5,-1)))</f>
        <v>0</v>
      </c>
      <c r="AC51" s="92">
        <f>IF('resp Transp'!AC56="ANC&gt; 40%",0.6,IF('resp Transp'!AC56="ANC&lt;40%",0.3,IF('resp Transp'!AC56="&gt; 10%",0.5,-1)))</f>
        <v>0.6</v>
      </c>
      <c r="AD51" s="60">
        <v>51.38</v>
      </c>
      <c r="AE51" s="64">
        <f>IF('resp Transp'!AE56="SI",1,IF('resp Transp'!AE56="NO",0,-1))</f>
        <v>0</v>
      </c>
      <c r="AF51" s="20">
        <f>IF('resp Transp'!AF56="SI",1,IF('resp Transp'!AF56="NO",0,-1))</f>
        <v>0</v>
      </c>
      <c r="AG51" s="70" t="s">
        <v>244</v>
      </c>
      <c r="AH51" s="74">
        <v>3.0</v>
      </c>
    </row>
    <row r="52" ht="15.75" customHeight="1">
      <c r="A52" s="5">
        <v>235.0</v>
      </c>
      <c r="B52" s="90" t="s">
        <v>10</v>
      </c>
      <c r="C52" s="90" t="s">
        <v>17</v>
      </c>
      <c r="D52" s="90" t="s">
        <v>33</v>
      </c>
      <c r="E52" s="91" t="s">
        <v>92</v>
      </c>
      <c r="F52" s="20">
        <f>IF('resp Transp'!F57="SI",1,IF('resp Transp'!F57="NO",0,-1))</f>
        <v>1</v>
      </c>
      <c r="G52" s="20">
        <f>IF('resp Transp'!G57="SI",1,IF('resp Transp'!G57="NO",0,-1))</f>
        <v>1</v>
      </c>
      <c r="H52" s="20">
        <f>IF('resp Transp'!H57="SI",1,IF('resp Transp'!H57="NO",0,-1))</f>
        <v>0</v>
      </c>
      <c r="I52" s="20">
        <f>IF('resp Transp'!I57="SI",1,IF('resp Transp'!I57="NO",0,-1))</f>
        <v>0</v>
      </c>
      <c r="J52" s="49">
        <f>IF('resp Transp'!J57="No Tienen",0,IF('resp Transp'!J57="L&lt;50%",0.35,IF('resp Transp'!J57="L&gt;50%",0.65,IF('resp Transp'!J57="L=100%",1,-1))))</f>
        <v>0</v>
      </c>
      <c r="K52" s="20">
        <v>81.0</v>
      </c>
      <c r="L52" s="20">
        <f>IF('resp Transp'!L57="SI",1,IF('resp Transp'!L57="NO",0,-1))</f>
        <v>1</v>
      </c>
      <c r="M52" s="20"/>
      <c r="N52" s="20">
        <v>0.7</v>
      </c>
      <c r="O52" s="20">
        <v>0.0</v>
      </c>
      <c r="P52" s="20">
        <v>4924.0</v>
      </c>
      <c r="Q52" s="20">
        <f>IF('resp Transp'!Q57="SI",1,IF('resp Transp'!Q57="NO",0,-1))</f>
        <v>0</v>
      </c>
      <c r="R52" s="20">
        <f>IF('resp Transp'!R57="SI",1,IF('resp Transp'!R57="NO",0,-1))</f>
        <v>0</v>
      </c>
      <c r="S52" s="25">
        <f>IF('resp Transp'!S57="SI",1,IF('resp Transp'!S57="NO",0,-1))</f>
        <v>0</v>
      </c>
      <c r="T52" s="18">
        <v>130.0</v>
      </c>
      <c r="U52" s="20">
        <f>IF('resp Transp'!U57="SI",1,IF('resp Transp'!U57="NO",0,-1))</f>
        <v>0</v>
      </c>
      <c r="V52" s="25">
        <f>IF('resp Transp'!V57="SI",1,IF('resp Transp'!V57="NO",0,-1))</f>
        <v>0</v>
      </c>
      <c r="W52" s="20">
        <f>IF('resp Transp'!W57="SI",1,IF('resp Transp'!W57="NO",0,-1))</f>
        <v>0</v>
      </c>
      <c r="X52" s="20">
        <f>IF('resp Transp'!X57="SI",1,IF('resp Transp'!X57="NO",0,-1))</f>
        <v>0</v>
      </c>
      <c r="Y52" s="20">
        <f>IF('resp Transp'!Y57="SI",1,IF('resp Transp'!Y57="NO",0,-1))</f>
        <v>1</v>
      </c>
      <c r="Z52" s="25">
        <f>IF('resp Transp'!Z57="SI",1,IF('resp Transp'!Z57="NO",0,-1))</f>
        <v>0</v>
      </c>
      <c r="AA52" s="20">
        <f>IF('resp Transp'!AA57="SI",1,IF('resp Transp'!AA57="NO",0,-1))</f>
        <v>0</v>
      </c>
      <c r="AB52" s="92">
        <f>IF('resp Transp'!AB57=0%,0,IF('resp Transp'!AB57="&lt; 10%",0.1,IF('resp Transp'!AB57="&gt; 10%",0.5,-1)))</f>
        <v>0.1</v>
      </c>
      <c r="AC52" s="92">
        <f>IF('resp Transp'!AC57="ANC&gt; 40%",0.6,IF('resp Transp'!AC57="ANC&lt;40%",0.3,IF('resp Transp'!AC57="&gt; 10%",0.5,-1)))</f>
        <v>0.6</v>
      </c>
      <c r="AD52" s="60">
        <v>57.91</v>
      </c>
      <c r="AE52" s="64">
        <f>IF('resp Transp'!AE57="SI",1,IF('resp Transp'!AE57="NO",0,-1))</f>
        <v>0</v>
      </c>
      <c r="AF52" s="20">
        <f>IF('resp Transp'!AF57="SI",1,IF('resp Transp'!AF57="NO",0,-1))</f>
        <v>0</v>
      </c>
      <c r="AG52" s="70" t="s">
        <v>244</v>
      </c>
      <c r="AH52" s="74">
        <v>3.0</v>
      </c>
    </row>
    <row r="53" ht="15.75" customHeight="1">
      <c r="A53" s="5">
        <v>238.0</v>
      </c>
      <c r="B53" s="90" t="s">
        <v>10</v>
      </c>
      <c r="C53" s="90" t="s">
        <v>17</v>
      </c>
      <c r="D53" s="90" t="s">
        <v>33</v>
      </c>
      <c r="E53" s="91" t="s">
        <v>93</v>
      </c>
      <c r="F53" s="20">
        <f>IF('resp Transp'!F58="SI",1,IF('resp Transp'!F58="NO",0,-1))</f>
        <v>1</v>
      </c>
      <c r="G53" s="20">
        <f>IF('resp Transp'!G58="SI",1,IF('resp Transp'!G58="NO",0,-1))</f>
        <v>1</v>
      </c>
      <c r="H53" s="20">
        <f>IF('resp Transp'!H58="SI",1,IF('resp Transp'!H58="NO",0,-1))</f>
        <v>0</v>
      </c>
      <c r="I53" s="20">
        <f>IF('resp Transp'!I58="SI",1,IF('resp Transp'!I58="NO",0,-1))</f>
        <v>0</v>
      </c>
      <c r="J53" s="49">
        <f>IF('resp Transp'!J58="No Tienen",0,IF('resp Transp'!J58="L&lt;50%",0.35,IF('resp Transp'!J58="L&gt;50%",0.65,IF('resp Transp'!J58="L=100%",1,-1))))</f>
        <v>0.65</v>
      </c>
      <c r="K53" s="20">
        <v>81.0</v>
      </c>
      <c r="L53" s="20">
        <f>IF('resp Transp'!L58="SI",1,IF('resp Transp'!L58="NO",0,-1))</f>
        <v>1</v>
      </c>
      <c r="M53" s="20"/>
      <c r="N53" s="20">
        <v>0.7</v>
      </c>
      <c r="O53" s="20">
        <v>0.0</v>
      </c>
      <c r="P53" s="20">
        <v>4924.0</v>
      </c>
      <c r="Q53" s="20">
        <f>IF('resp Transp'!Q58="SI",1,IF('resp Transp'!Q58="NO",0,-1))</f>
        <v>0</v>
      </c>
      <c r="R53" s="20">
        <f>IF('resp Transp'!R58="SI",1,IF('resp Transp'!R58="NO",0,-1))</f>
        <v>0</v>
      </c>
      <c r="S53" s="25">
        <f>IF('resp Transp'!S58="SI",1,IF('resp Transp'!S58="NO",0,-1))</f>
        <v>0</v>
      </c>
      <c r="T53" s="18">
        <v>195.0</v>
      </c>
      <c r="U53" s="20">
        <f>IF('resp Transp'!U58="SI",1,IF('resp Transp'!U58="NO",0,-1))</f>
        <v>0</v>
      </c>
      <c r="V53" s="25">
        <f>IF('resp Transp'!V58="SI",1,IF('resp Transp'!V58="NO",0,-1))</f>
        <v>0</v>
      </c>
      <c r="W53" s="20">
        <f>IF('resp Transp'!W58="SI",1,IF('resp Transp'!W58="NO",0,-1))</f>
        <v>0</v>
      </c>
      <c r="X53" s="20">
        <f>IF('resp Transp'!X58="SI",1,IF('resp Transp'!X58="NO",0,-1))</f>
        <v>0</v>
      </c>
      <c r="Y53" s="20">
        <f>IF('resp Transp'!Y58="SI",1,IF('resp Transp'!Y58="NO",0,-1))</f>
        <v>0</v>
      </c>
      <c r="Z53" s="25">
        <f>IF('resp Transp'!Z58="SI",1,IF('resp Transp'!Z58="NO",0,-1))</f>
        <v>0</v>
      </c>
      <c r="AA53" s="20">
        <f>IF('resp Transp'!AA58="SI",1,IF('resp Transp'!AA58="NO",0,-1))</f>
        <v>0</v>
      </c>
      <c r="AB53" s="92">
        <f>IF('resp Transp'!AB58=0%,0,IF('resp Transp'!AB58="&lt; 10%",0.1,IF('resp Transp'!AB58="&gt; 10%",0.5,-1)))</f>
        <v>0.5</v>
      </c>
      <c r="AC53" s="92">
        <f>IF('resp Transp'!AC58="ANC&gt; 40%",0.6,IF('resp Transp'!AC58="ANC&lt;40%",0.3,IF('resp Transp'!AC58="&gt; 10%",0.5,-1)))</f>
        <v>0.6</v>
      </c>
      <c r="AD53" s="60">
        <v>57.91</v>
      </c>
      <c r="AE53" s="64">
        <f>IF('resp Transp'!AE58="SI",1,IF('resp Transp'!AE58="NO",0,-1))</f>
        <v>1</v>
      </c>
      <c r="AF53" s="20">
        <f>IF('resp Transp'!AF58="SI",1,IF('resp Transp'!AF58="NO",0,-1))</f>
        <v>0</v>
      </c>
      <c r="AG53" s="70" t="s">
        <v>244</v>
      </c>
      <c r="AH53" s="74">
        <v>3.0</v>
      </c>
    </row>
    <row r="54" ht="15.75" customHeight="1">
      <c r="A54" s="5">
        <v>244.0</v>
      </c>
      <c r="B54" s="90" t="s">
        <v>10</v>
      </c>
      <c r="C54" s="90" t="s">
        <v>17</v>
      </c>
      <c r="D54" s="90" t="s">
        <v>31</v>
      </c>
      <c r="E54" s="91" t="s">
        <v>94</v>
      </c>
      <c r="F54" s="20">
        <f>IF('resp Transp'!F59="SI",1,IF('resp Transp'!F59="NO",0,-1))</f>
        <v>1</v>
      </c>
      <c r="G54" s="20">
        <f>IF('resp Transp'!G59="SI",1,IF('resp Transp'!G59="NO",0,-1))</f>
        <v>1</v>
      </c>
      <c r="H54" s="20">
        <f>IF('resp Transp'!H59="SI",1,IF('resp Transp'!H59="NO",0,-1))</f>
        <v>0</v>
      </c>
      <c r="I54" s="20">
        <f>IF('resp Transp'!I59="SI",1,IF('resp Transp'!I59="NO",0,-1))</f>
        <v>0</v>
      </c>
      <c r="J54" s="49">
        <f>IF('resp Transp'!J59="No Tienen",0,IF('resp Transp'!J59="L&lt;50%",0.35,IF('resp Transp'!J59="L&gt;50%",0.65,IF('resp Transp'!J59="L=100%",1,-1))))</f>
        <v>0</v>
      </c>
      <c r="K54" s="20">
        <v>81.0</v>
      </c>
      <c r="L54" s="20">
        <f>IF('resp Transp'!L59="SI",1,IF('resp Transp'!L59="NO",0,-1))</f>
        <v>1</v>
      </c>
      <c r="M54" s="20"/>
      <c r="N54" s="20">
        <v>0.7</v>
      </c>
      <c r="O54" s="20">
        <v>0.0</v>
      </c>
      <c r="P54" s="20">
        <v>4924.0</v>
      </c>
      <c r="Q54" s="20">
        <f>IF('resp Transp'!Q59="SI",1,IF('resp Transp'!Q59="NO",0,-1))</f>
        <v>0</v>
      </c>
      <c r="R54" s="20">
        <f>IF('resp Transp'!R59="SI",1,IF('resp Transp'!R59="NO",0,-1))</f>
        <v>0</v>
      </c>
      <c r="S54" s="25">
        <f>IF('resp Transp'!S59="SI",1,IF('resp Transp'!S59="NO",0,-1))</f>
        <v>0</v>
      </c>
      <c r="T54" s="18">
        <v>180.0</v>
      </c>
      <c r="U54" s="20">
        <f>IF('resp Transp'!U59="SI",1,IF('resp Transp'!U59="NO",0,-1))</f>
        <v>0</v>
      </c>
      <c r="V54" s="25">
        <f>IF('resp Transp'!V59="SI",1,IF('resp Transp'!V59="NO",0,-1))</f>
        <v>0</v>
      </c>
      <c r="W54" s="20">
        <f>IF('resp Transp'!W59="SI",1,IF('resp Transp'!W59="NO",0,-1))</f>
        <v>0</v>
      </c>
      <c r="X54" s="20">
        <f>IF('resp Transp'!X59="SI",1,IF('resp Transp'!X59="NO",0,-1))</f>
        <v>0</v>
      </c>
      <c r="Y54" s="20">
        <f>IF('resp Transp'!Y59="SI",1,IF('resp Transp'!Y59="NO",0,-1))</f>
        <v>0</v>
      </c>
      <c r="Z54" s="25">
        <f>IF('resp Transp'!Z59="SI",1,IF('resp Transp'!Z59="NO",0,-1))</f>
        <v>0</v>
      </c>
      <c r="AA54" s="20">
        <f>IF('resp Transp'!AA59="SI",1,IF('resp Transp'!AA59="NO",0,-1))</f>
        <v>0</v>
      </c>
      <c r="AB54" s="92">
        <f>IF('resp Transp'!AB59=0%,0,IF('resp Transp'!AB59="&lt; 10%",0.1,IF('resp Transp'!AB59="&gt; 10%",0.5,-1)))</f>
        <v>0.5</v>
      </c>
      <c r="AC54" s="92">
        <f>IF('resp Transp'!AC59="ANC&gt; 40%",0.6,IF('resp Transp'!AC59="ANC&lt;40%",0.3,IF('resp Transp'!AC59="&gt; 10%",0.5,-1)))</f>
        <v>0.6</v>
      </c>
      <c r="AD54" s="60">
        <v>62.73</v>
      </c>
      <c r="AE54" s="64">
        <f>IF('resp Transp'!AE59="SI",1,IF('resp Transp'!AE59="NO",0,-1))</f>
        <v>1</v>
      </c>
      <c r="AF54" s="20">
        <f>IF('resp Transp'!AF59="SI",1,IF('resp Transp'!AF59="NO",0,-1))</f>
        <v>0</v>
      </c>
      <c r="AG54" s="70" t="s">
        <v>244</v>
      </c>
      <c r="AH54" s="74">
        <v>3.0</v>
      </c>
    </row>
    <row r="55" ht="15.75" customHeight="1">
      <c r="A55" s="5">
        <v>221.0</v>
      </c>
      <c r="B55" s="90" t="s">
        <v>10</v>
      </c>
      <c r="C55" s="90" t="s">
        <v>17</v>
      </c>
      <c r="D55" s="90" t="s">
        <v>36</v>
      </c>
      <c r="E55" s="91" t="s">
        <v>95</v>
      </c>
      <c r="F55" s="20">
        <f>IF('resp Transp'!F60="SI",1,IF('resp Transp'!F60="NO",0,-1))</f>
        <v>1</v>
      </c>
      <c r="G55" s="20">
        <f>IF('resp Transp'!G60="SI",1,IF('resp Transp'!G60="NO",0,-1))</f>
        <v>1</v>
      </c>
      <c r="H55" s="20">
        <f>IF('resp Transp'!H60="SI",1,IF('resp Transp'!H60="NO",0,-1))</f>
        <v>0</v>
      </c>
      <c r="I55" s="20">
        <f>IF('resp Transp'!I60="SI",1,IF('resp Transp'!I60="NO",0,-1))</f>
        <v>0</v>
      </c>
      <c r="J55" s="49">
        <f>IF('resp Transp'!J60="No Tienen",0,IF('resp Transp'!J60="L&lt;50%",0.35,IF('resp Transp'!J60="L&gt;50%",0.65,IF('resp Transp'!J60="L=100%",1,-1))))</f>
        <v>0</v>
      </c>
      <c r="K55" s="20">
        <v>81.0</v>
      </c>
      <c r="L55" s="20">
        <f>IF('resp Transp'!L60="SI",1,IF('resp Transp'!L60="NO",0,-1))</f>
        <v>1</v>
      </c>
      <c r="M55" s="20"/>
      <c r="N55" s="20">
        <v>0.7</v>
      </c>
      <c r="O55" s="20">
        <v>0.0</v>
      </c>
      <c r="P55" s="20">
        <v>4924.0</v>
      </c>
      <c r="Q55" s="20">
        <f>IF('resp Transp'!Q60="SI",1,IF('resp Transp'!Q60="NO",0,-1))</f>
        <v>0</v>
      </c>
      <c r="R55" s="20">
        <f>IF('resp Transp'!R60="SI",1,IF('resp Transp'!R60="NO",0,-1))</f>
        <v>0</v>
      </c>
      <c r="S55" s="25">
        <f>IF('resp Transp'!S60="SI",1,IF('resp Transp'!S60="NO",0,-1))</f>
        <v>0</v>
      </c>
      <c r="T55" s="18">
        <v>150.0</v>
      </c>
      <c r="U55" s="20">
        <f>IF('resp Transp'!U60="SI",1,IF('resp Transp'!U60="NO",0,-1))</f>
        <v>0</v>
      </c>
      <c r="V55" s="25">
        <f>IF('resp Transp'!V60="SI",1,IF('resp Transp'!V60="NO",0,-1))</f>
        <v>0</v>
      </c>
      <c r="W55" s="20">
        <f>IF('resp Transp'!W60="SI",1,IF('resp Transp'!W60="NO",0,-1))</f>
        <v>0</v>
      </c>
      <c r="X55" s="20">
        <f>IF('resp Transp'!X60="SI",1,IF('resp Transp'!X60="NO",0,-1))</f>
        <v>0</v>
      </c>
      <c r="Y55" s="20">
        <f>IF('resp Transp'!Y60="SI",1,IF('resp Transp'!Y60="NO",0,-1))</f>
        <v>1</v>
      </c>
      <c r="Z55" s="25">
        <f>IF('resp Transp'!Z60="SI",1,IF('resp Transp'!Z60="NO",0,-1))</f>
        <v>0</v>
      </c>
      <c r="AA55" s="20">
        <f>IF('resp Transp'!AA60="SI",1,IF('resp Transp'!AA60="NO",0,-1))</f>
        <v>0</v>
      </c>
      <c r="AB55" s="92">
        <f>IF('resp Transp'!AB60=0%,0,IF('resp Transp'!AB60="&lt; 10%",0.1,IF('resp Transp'!AB60="&gt; 10%",0.5,-1)))</f>
        <v>0.1</v>
      </c>
      <c r="AC55" s="92">
        <f>IF('resp Transp'!AC60="ANC&gt; 40%",0.6,IF('resp Transp'!AC60="ANC&lt;40%",0.3,IF('resp Transp'!AC60="&gt; 10%",0.5,-1)))</f>
        <v>0.6</v>
      </c>
      <c r="AD55" s="60">
        <v>56.4</v>
      </c>
      <c r="AE55" s="64">
        <f>IF('resp Transp'!AE60="SI",1,IF('resp Transp'!AE60="NO",0,-1))</f>
        <v>1</v>
      </c>
      <c r="AF55" s="20">
        <f>IF('resp Transp'!AF60="SI",1,IF('resp Transp'!AF60="NO",0,-1))</f>
        <v>0</v>
      </c>
      <c r="AG55" s="70" t="s">
        <v>244</v>
      </c>
      <c r="AH55" s="74">
        <v>3.0</v>
      </c>
    </row>
    <row r="56" ht="15.75" customHeight="1">
      <c r="A56" s="5">
        <v>224.0</v>
      </c>
      <c r="B56" s="90" t="s">
        <v>10</v>
      </c>
      <c r="C56" s="90" t="s">
        <v>17</v>
      </c>
      <c r="D56" s="90" t="s">
        <v>36</v>
      </c>
      <c r="E56" s="91" t="s">
        <v>96</v>
      </c>
      <c r="F56" s="20">
        <f>IF('resp Transp'!F61="SI",1,IF('resp Transp'!F61="NO",0,-1))</f>
        <v>1</v>
      </c>
      <c r="G56" s="20">
        <f>IF('resp Transp'!G61="SI",1,IF('resp Transp'!G61="NO",0,-1))</f>
        <v>1</v>
      </c>
      <c r="H56" s="20">
        <f>IF('resp Transp'!H61="SI",1,IF('resp Transp'!H61="NO",0,-1))</f>
        <v>1</v>
      </c>
      <c r="I56" s="20">
        <f>IF('resp Transp'!I61="SI",1,IF('resp Transp'!I61="NO",0,-1))</f>
        <v>0</v>
      </c>
      <c r="J56" s="49">
        <f>IF('resp Transp'!J61="No Tienen",0,IF('resp Transp'!J61="L&lt;50%",0.35,IF('resp Transp'!J61="L&gt;50%",0.65,IF('resp Transp'!J61="L=100%",1,-1))))</f>
        <v>0</v>
      </c>
      <c r="K56" s="20">
        <v>81.0</v>
      </c>
      <c r="L56" s="20">
        <f>IF('resp Transp'!L61="SI",1,IF('resp Transp'!L61="NO",0,-1))</f>
        <v>1</v>
      </c>
      <c r="M56" s="20"/>
      <c r="N56" s="20">
        <v>0.7</v>
      </c>
      <c r="O56" s="20">
        <v>0.0</v>
      </c>
      <c r="P56" s="20">
        <v>4924.0</v>
      </c>
      <c r="Q56" s="20">
        <f>IF('resp Transp'!Q61="SI",1,IF('resp Transp'!Q61="NO",0,-1))</f>
        <v>0</v>
      </c>
      <c r="R56" s="20">
        <f>IF('resp Transp'!R61="SI",1,IF('resp Transp'!R61="NO",0,-1))</f>
        <v>0</v>
      </c>
      <c r="S56" s="25">
        <f>IF('resp Transp'!S61="SI",1,IF('resp Transp'!S61="NO",0,-1))</f>
        <v>0</v>
      </c>
      <c r="T56" s="18">
        <v>230.0</v>
      </c>
      <c r="U56" s="20">
        <f>IF('resp Transp'!U61="SI",1,IF('resp Transp'!U61="NO",0,-1))</f>
        <v>0</v>
      </c>
      <c r="V56" s="25">
        <f>IF('resp Transp'!V61="SI",1,IF('resp Transp'!V61="NO",0,-1))</f>
        <v>0</v>
      </c>
      <c r="W56" s="20">
        <f>IF('resp Transp'!W61="SI",1,IF('resp Transp'!W61="NO",0,-1))</f>
        <v>1</v>
      </c>
      <c r="X56" s="20">
        <f>IF('resp Transp'!X61="SI",1,IF('resp Transp'!X61="NO",0,-1))</f>
        <v>0</v>
      </c>
      <c r="Y56" s="20">
        <f>IF('resp Transp'!Y61="SI",1,IF('resp Transp'!Y61="NO",0,-1))</f>
        <v>1</v>
      </c>
      <c r="Z56" s="25">
        <f>IF('resp Transp'!Z61="SI",1,IF('resp Transp'!Z61="NO",0,-1))</f>
        <v>0</v>
      </c>
      <c r="AA56" s="20">
        <f>IF('resp Transp'!AA61="SI",1,IF('resp Transp'!AA61="NO",0,-1))</f>
        <v>0</v>
      </c>
      <c r="AB56" s="92">
        <f>IF('resp Transp'!AB61=0%,0,IF('resp Transp'!AB61="&lt; 10%",0.1,IF('resp Transp'!AB61="&gt; 10%",0.5,-1)))</f>
        <v>0.1</v>
      </c>
      <c r="AC56" s="92">
        <f>IF('resp Transp'!AC61="ANC&gt; 40%",0.6,IF('resp Transp'!AC61="ANC&lt;40%",0.3,IF('resp Transp'!AC61="&gt; 10%",0.5,-1)))</f>
        <v>0.6</v>
      </c>
      <c r="AD56" s="60">
        <v>56.4</v>
      </c>
      <c r="AE56" s="64">
        <f>IF('resp Transp'!AE61="SI",1,IF('resp Transp'!AE61="NO",0,-1))</f>
        <v>1</v>
      </c>
      <c r="AF56" s="20">
        <f>IF('resp Transp'!AF61="SI",1,IF('resp Transp'!AF61="NO",0,-1))</f>
        <v>0</v>
      </c>
      <c r="AG56" s="70" t="s">
        <v>244</v>
      </c>
      <c r="AH56" s="74">
        <v>3.0</v>
      </c>
    </row>
    <row r="57" ht="15.75" customHeight="1">
      <c r="A57" s="5">
        <v>228.0</v>
      </c>
      <c r="B57" s="90" t="s">
        <v>10</v>
      </c>
      <c r="C57" s="90" t="s">
        <v>17</v>
      </c>
      <c r="D57" s="90" t="s">
        <v>32</v>
      </c>
      <c r="E57" s="91" t="s">
        <v>97</v>
      </c>
      <c r="F57" s="20">
        <f>IF('resp Transp'!F62="SI",1,IF('resp Transp'!F62="NO",0,-1))</f>
        <v>1</v>
      </c>
      <c r="G57" s="20">
        <f>IF('resp Transp'!G62="SI",1,IF('resp Transp'!G62="NO",0,-1))</f>
        <v>0</v>
      </c>
      <c r="H57" s="20">
        <f>IF('resp Transp'!H62="SI",1,IF('resp Transp'!H62="NO",0,-1))</f>
        <v>0</v>
      </c>
      <c r="I57" s="20">
        <f>IF('resp Transp'!I62="SI",1,IF('resp Transp'!I62="NO",0,-1))</f>
        <v>0</v>
      </c>
      <c r="J57" s="49">
        <f>IF('resp Transp'!J62="No Tienen",0,IF('resp Transp'!J62="L&lt;50%",0.35,IF('resp Transp'!J62="L&gt;50%",0.65,IF('resp Transp'!J62="L=100%",1,-1))))</f>
        <v>0</v>
      </c>
      <c r="K57" s="20">
        <v>81.0</v>
      </c>
      <c r="L57" s="20">
        <f>IF('resp Transp'!L62="SI",1,IF('resp Transp'!L62="NO",0,-1))</f>
        <v>1</v>
      </c>
      <c r="M57" s="20"/>
      <c r="N57" s="20">
        <v>0.7</v>
      </c>
      <c r="O57" s="20">
        <v>0.0</v>
      </c>
      <c r="P57" s="20">
        <v>4924.0</v>
      </c>
      <c r="Q57" s="20">
        <f>IF('resp Transp'!Q62="SI",1,IF('resp Transp'!Q62="NO",0,-1))</f>
        <v>0</v>
      </c>
      <c r="R57" s="20">
        <f>IF('resp Transp'!R62="SI",1,IF('resp Transp'!R62="NO",0,-1))</f>
        <v>0</v>
      </c>
      <c r="S57" s="25">
        <f>IF('resp Transp'!S62="SI",1,IF('resp Transp'!S62="NO",0,-1))</f>
        <v>0</v>
      </c>
      <c r="T57" s="18">
        <v>210.0</v>
      </c>
      <c r="U57" s="20">
        <f>IF('resp Transp'!U62="SI",1,IF('resp Transp'!U62="NO",0,-1))</f>
        <v>0</v>
      </c>
      <c r="V57" s="25">
        <f>IF('resp Transp'!V62="SI",1,IF('resp Transp'!V62="NO",0,-1))</f>
        <v>0</v>
      </c>
      <c r="W57" s="20">
        <f>IF('resp Transp'!W62="SI",1,IF('resp Transp'!W62="NO",0,-1))</f>
        <v>0</v>
      </c>
      <c r="X57" s="20">
        <f>IF('resp Transp'!X62="SI",1,IF('resp Transp'!X62="NO",0,-1))</f>
        <v>0</v>
      </c>
      <c r="Y57" s="20">
        <f>IF('resp Transp'!Y62="SI",1,IF('resp Transp'!Y62="NO",0,-1))</f>
        <v>1</v>
      </c>
      <c r="Z57" s="25">
        <f>IF('resp Transp'!Z62="SI",1,IF('resp Transp'!Z62="NO",0,-1))</f>
        <v>0</v>
      </c>
      <c r="AA57" s="20">
        <f>IF('resp Transp'!AA62="SI",1,IF('resp Transp'!AA62="NO",0,-1))</f>
        <v>0</v>
      </c>
      <c r="AB57" s="92">
        <f>IF('resp Transp'!AB62=0%,0,IF('resp Transp'!AB62="&lt; 10%",0.1,IF('resp Transp'!AB62="&gt; 10%",0.5,-1)))</f>
        <v>0.1</v>
      </c>
      <c r="AC57" s="92">
        <f>IF('resp Transp'!AC62="ANC&gt; 40%",0.6,IF('resp Transp'!AC62="ANC&lt;40%",0.3,IF('resp Transp'!AC62="&gt; 10%",0.5,-1)))</f>
        <v>0.6</v>
      </c>
      <c r="AD57" s="60">
        <v>51.38</v>
      </c>
      <c r="AE57" s="64">
        <f>IF('resp Transp'!AE62="SI",1,IF('resp Transp'!AE62="NO",0,-1))</f>
        <v>0</v>
      </c>
      <c r="AF57" s="20">
        <f>IF('resp Transp'!AF62="SI",1,IF('resp Transp'!AF62="NO",0,-1))</f>
        <v>0</v>
      </c>
      <c r="AG57" s="70" t="s">
        <v>244</v>
      </c>
      <c r="AH57" s="74">
        <v>3.0</v>
      </c>
    </row>
    <row r="58" ht="15.75" customHeight="1">
      <c r="A58" s="5">
        <v>233.0</v>
      </c>
      <c r="B58" s="90" t="s">
        <v>10</v>
      </c>
      <c r="C58" s="90" t="s">
        <v>17</v>
      </c>
      <c r="D58" s="90" t="s">
        <v>32</v>
      </c>
      <c r="E58" s="91" t="s">
        <v>98</v>
      </c>
      <c r="F58" s="20">
        <f>IF('resp Transp'!F63="SI",1,IF('resp Transp'!F63="NO",0,-1))</f>
        <v>1</v>
      </c>
      <c r="G58" s="20">
        <f>IF('resp Transp'!G63="SI",1,IF('resp Transp'!G63="NO",0,-1))</f>
        <v>1</v>
      </c>
      <c r="H58" s="20">
        <f>IF('resp Transp'!H63="SI",1,IF('resp Transp'!H63="NO",0,-1))</f>
        <v>1</v>
      </c>
      <c r="I58" s="20">
        <f>IF('resp Transp'!I63="SI",1,IF('resp Transp'!I63="NO",0,-1))</f>
        <v>0</v>
      </c>
      <c r="J58" s="49">
        <f>IF('resp Transp'!J63="No Tienen",0,IF('resp Transp'!J63="L&lt;50%",0.35,IF('resp Transp'!J63="L&gt;50%",0.65,IF('resp Transp'!J63="L=100%",1,-1))))</f>
        <v>1</v>
      </c>
      <c r="K58" s="20">
        <v>81.0</v>
      </c>
      <c r="L58" s="20">
        <f>IF('resp Transp'!L63="SI",1,IF('resp Transp'!L63="NO",0,-1))</f>
        <v>1</v>
      </c>
      <c r="M58" s="20"/>
      <c r="N58" s="20">
        <v>0.7</v>
      </c>
      <c r="O58" s="20">
        <v>0.0</v>
      </c>
      <c r="P58" s="20">
        <v>4924.0</v>
      </c>
      <c r="Q58" s="20">
        <f>IF('resp Transp'!Q63="SI",1,IF('resp Transp'!Q63="NO",0,-1))</f>
        <v>0</v>
      </c>
      <c r="R58" s="20">
        <f>IF('resp Transp'!R63="SI",1,IF('resp Transp'!R63="NO",0,-1))</f>
        <v>1</v>
      </c>
      <c r="S58" s="25">
        <f>IF('resp Transp'!S63="SI",1,IF('resp Transp'!S63="NO",0,-1))</f>
        <v>0</v>
      </c>
      <c r="T58" s="18">
        <v>190.0</v>
      </c>
      <c r="U58" s="20">
        <f>IF('resp Transp'!U63="SI",1,IF('resp Transp'!U63="NO",0,-1))</f>
        <v>1</v>
      </c>
      <c r="V58" s="25">
        <f>IF('resp Transp'!V63="SI",1,IF('resp Transp'!V63="NO",0,-1))</f>
        <v>0</v>
      </c>
      <c r="W58" s="20">
        <f>IF('resp Transp'!W63="SI",1,IF('resp Transp'!W63="NO",0,-1))</f>
        <v>1</v>
      </c>
      <c r="X58" s="20">
        <f>IF('resp Transp'!X63="SI",1,IF('resp Transp'!X63="NO",0,-1))</f>
        <v>0</v>
      </c>
      <c r="Y58" s="20">
        <f>IF('resp Transp'!Y63="SI",1,IF('resp Transp'!Y63="NO",0,-1))</f>
        <v>1</v>
      </c>
      <c r="Z58" s="25">
        <f>IF('resp Transp'!Z63="SI",1,IF('resp Transp'!Z63="NO",0,-1))</f>
        <v>0</v>
      </c>
      <c r="AA58" s="20">
        <f>IF('resp Transp'!AA63="SI",1,IF('resp Transp'!AA63="NO",0,-1))</f>
        <v>0</v>
      </c>
      <c r="AB58" s="92">
        <f>IF('resp Transp'!AB63=0%,0,IF('resp Transp'!AB63="&lt; 10%",0.1,IF('resp Transp'!AB63="&gt; 10%",0.5,-1)))</f>
        <v>0.1</v>
      </c>
      <c r="AC58" s="92">
        <f>IF('resp Transp'!AC63="ANC&gt; 40%",0.6,IF('resp Transp'!AC63="ANC&lt;40%",0.3,IF('resp Transp'!AC63="&gt; 10%",0.5,-1)))</f>
        <v>0.6</v>
      </c>
      <c r="AD58" s="60">
        <v>51.38</v>
      </c>
      <c r="AE58" s="64">
        <f>IF('resp Transp'!AE63="SI",1,IF('resp Transp'!AE63="NO",0,-1))</f>
        <v>0</v>
      </c>
      <c r="AF58" s="20">
        <f>IF('resp Transp'!AF63="SI",1,IF('resp Transp'!AF63="NO",0,-1))</f>
        <v>0</v>
      </c>
      <c r="AG58" s="70" t="s">
        <v>244</v>
      </c>
      <c r="AH58" s="74">
        <v>3.0</v>
      </c>
    </row>
    <row r="59" ht="15.75" customHeight="1">
      <c r="A59" s="5">
        <v>236.0</v>
      </c>
      <c r="B59" s="90" t="s">
        <v>10</v>
      </c>
      <c r="C59" s="90" t="s">
        <v>17</v>
      </c>
      <c r="D59" s="90" t="s">
        <v>33</v>
      </c>
      <c r="E59" s="91" t="s">
        <v>99</v>
      </c>
      <c r="F59" s="20">
        <f>IF('resp Transp'!F64="SI",1,IF('resp Transp'!F64="NO",0,-1))</f>
        <v>0</v>
      </c>
      <c r="G59" s="20">
        <f>IF('resp Transp'!G64="SI",1,IF('resp Transp'!G64="NO",0,-1))</f>
        <v>1</v>
      </c>
      <c r="H59" s="20">
        <f>IF('resp Transp'!H64="SI",1,IF('resp Transp'!H64="NO",0,-1))</f>
        <v>1</v>
      </c>
      <c r="I59" s="20">
        <f>IF('resp Transp'!I64="SI",1,IF('resp Transp'!I64="NO",0,-1))</f>
        <v>0</v>
      </c>
      <c r="J59" s="49">
        <f>IF('resp Transp'!J64="No Tienen",0,IF('resp Transp'!J64="L&lt;50%",0.35,IF('resp Transp'!J64="L&gt;50%",0.65,IF('resp Transp'!J64="L=100%",1,-1))))</f>
        <v>0</v>
      </c>
      <c r="K59" s="20">
        <v>81.0</v>
      </c>
      <c r="L59" s="20">
        <f>IF('resp Transp'!L64="SI",1,IF('resp Transp'!L64="NO",0,-1))</f>
        <v>1</v>
      </c>
      <c r="M59" s="20"/>
      <c r="N59" s="20">
        <v>0.7</v>
      </c>
      <c r="O59" s="20">
        <v>0.0</v>
      </c>
      <c r="P59" s="20">
        <v>4924.0</v>
      </c>
      <c r="Q59" s="20">
        <f>IF('resp Transp'!Q64="SI",1,IF('resp Transp'!Q64="NO",0,-1))</f>
        <v>0</v>
      </c>
      <c r="R59" s="20">
        <f>IF('resp Transp'!R64="SI",1,IF('resp Transp'!R64="NO",0,-1))</f>
        <v>0</v>
      </c>
      <c r="S59" s="25">
        <f>IF('resp Transp'!S64="SI",1,IF('resp Transp'!S64="NO",0,-1))</f>
        <v>0</v>
      </c>
      <c r="T59" s="18">
        <v>130.0</v>
      </c>
      <c r="U59" s="20">
        <f>IF('resp Transp'!U64="SI",1,IF('resp Transp'!U64="NO",0,-1))</f>
        <v>0</v>
      </c>
      <c r="V59" s="25">
        <f>IF('resp Transp'!V64="SI",1,IF('resp Transp'!V64="NO",0,-1))</f>
        <v>0</v>
      </c>
      <c r="W59" s="20">
        <f>IF('resp Transp'!W64="SI",1,IF('resp Transp'!W64="NO",0,-1))</f>
        <v>1</v>
      </c>
      <c r="X59" s="20">
        <f>IF('resp Transp'!X64="SI",1,IF('resp Transp'!X64="NO",0,-1))</f>
        <v>0</v>
      </c>
      <c r="Y59" s="20">
        <f>IF('resp Transp'!Y64="SI",1,IF('resp Transp'!Y64="NO",0,-1))</f>
        <v>0</v>
      </c>
      <c r="Z59" s="25">
        <f>IF('resp Transp'!Z64="SI",1,IF('resp Transp'!Z64="NO",0,-1))</f>
        <v>0</v>
      </c>
      <c r="AA59" s="20">
        <f>IF('resp Transp'!AA64="SI",1,IF('resp Transp'!AA64="NO",0,-1))</f>
        <v>0</v>
      </c>
      <c r="AB59" s="92">
        <f>IF('resp Transp'!AB64=0%,0,IF('resp Transp'!AB64="&lt; 10%",0.1,IF('resp Transp'!AB64="&gt; 10%",0.5,-1)))</f>
        <v>0.1</v>
      </c>
      <c r="AC59" s="92">
        <f>IF('resp Transp'!AC64="ANC&gt; 40%",0.6,IF('resp Transp'!AC64="ANC&lt;40%",0.3,IF('resp Transp'!AC64="&gt; 10%",0.5,-1)))</f>
        <v>0.6</v>
      </c>
      <c r="AD59" s="60">
        <v>57.91</v>
      </c>
      <c r="AE59" s="64">
        <f>IF('resp Transp'!AE64="SI",1,IF('resp Transp'!AE64="NO",0,-1))</f>
        <v>0</v>
      </c>
      <c r="AF59" s="20">
        <f>IF('resp Transp'!AF64="SI",1,IF('resp Transp'!AF64="NO",0,-1))</f>
        <v>0</v>
      </c>
      <c r="AG59" s="70" t="s">
        <v>244</v>
      </c>
      <c r="AH59" s="74">
        <v>3.0</v>
      </c>
    </row>
    <row r="60" ht="15.75" customHeight="1">
      <c r="A60" s="5">
        <v>237.0</v>
      </c>
      <c r="B60" s="90" t="s">
        <v>10</v>
      </c>
      <c r="C60" s="90" t="s">
        <v>19</v>
      </c>
      <c r="D60" s="90" t="s">
        <v>32</v>
      </c>
      <c r="E60" s="91" t="s">
        <v>100</v>
      </c>
      <c r="F60" s="20">
        <f>IF('resp Transp'!F65="SI",1,IF('resp Transp'!F65="NO",0,-1))</f>
        <v>1</v>
      </c>
      <c r="G60" s="20">
        <f>IF('resp Transp'!G65="SI",1,IF('resp Transp'!G65="NO",0,-1))</f>
        <v>0</v>
      </c>
      <c r="H60" s="20">
        <f>IF('resp Transp'!H65="SI",1,IF('resp Transp'!H65="NO",0,-1))</f>
        <v>0</v>
      </c>
      <c r="I60" s="20">
        <f>IF('resp Transp'!I65="SI",1,IF('resp Transp'!I65="NO",0,-1))</f>
        <v>0</v>
      </c>
      <c r="J60" s="49">
        <f>IF('resp Transp'!J65="No Tienen",0,IF('resp Transp'!J65="L&lt;50%",0.35,IF('resp Transp'!J65="L&gt;50%",0.65,IF('resp Transp'!J65="L=100%",1,-1))))</f>
        <v>0</v>
      </c>
      <c r="K60" s="20">
        <v>75.0</v>
      </c>
      <c r="L60" s="20">
        <f>IF('resp Transp'!L65="SI",1,IF('resp Transp'!L65="NO",0,-1))</f>
        <v>1</v>
      </c>
      <c r="M60" s="20"/>
      <c r="N60" s="20">
        <v>0.7</v>
      </c>
      <c r="O60" s="20">
        <v>139.7</v>
      </c>
      <c r="P60" s="20">
        <v>2679.0</v>
      </c>
      <c r="Q60" s="20">
        <f>IF('resp Transp'!Q65="SI",1,IF('resp Transp'!Q65="NO",0,-1))</f>
        <v>0</v>
      </c>
      <c r="R60" s="20">
        <f>IF('resp Transp'!R65="SI",1,IF('resp Transp'!R65="NO",0,-1))</f>
        <v>0</v>
      </c>
      <c r="S60" s="25">
        <f>IF('resp Transp'!S65="SI",1,IF('resp Transp'!S65="NO",0,-1))</f>
        <v>0</v>
      </c>
      <c r="T60" s="18">
        <v>125.0</v>
      </c>
      <c r="U60" s="20">
        <f>IF('resp Transp'!U65="SI",1,IF('resp Transp'!U65="NO",0,-1))</f>
        <v>0</v>
      </c>
      <c r="V60" s="25">
        <f>IF('resp Transp'!V65="SI",1,IF('resp Transp'!V65="NO",0,-1))</f>
        <v>0</v>
      </c>
      <c r="W60" s="20">
        <f>IF('resp Transp'!W65="SI",1,IF('resp Transp'!W65="NO",0,-1))</f>
        <v>1</v>
      </c>
      <c r="X60" s="20">
        <f>IF('resp Transp'!X65="SI",1,IF('resp Transp'!X65="NO",0,-1))</f>
        <v>0</v>
      </c>
      <c r="Y60" s="20">
        <f>IF('resp Transp'!Y65="SI",1,IF('resp Transp'!Y65="NO",0,-1))</f>
        <v>0</v>
      </c>
      <c r="Z60" s="25">
        <f>IF('resp Transp'!Z65="SI",1,IF('resp Transp'!Z65="NO",0,-1))</f>
        <v>0</v>
      </c>
      <c r="AA60" s="20">
        <f>IF('resp Transp'!AA65="SI",1,IF('resp Transp'!AA65="NO",0,-1))</f>
        <v>0</v>
      </c>
      <c r="AB60" s="92">
        <f>IF('resp Transp'!AB65=0%,0,IF('resp Transp'!AB65="&lt; 10%",0.1,IF('resp Transp'!AB65="&gt; 10%",0.5,-1)))</f>
        <v>0.1</v>
      </c>
      <c r="AC60" s="92">
        <f>IF('resp Transp'!AC65="ANC&gt; 40%",0.6,IF('resp Transp'!AC65="ANC&lt;40%",0.3,IF('resp Transp'!AC65="&gt; 10%",0.5,-1)))</f>
        <v>0.6</v>
      </c>
      <c r="AD60" s="60">
        <v>51.38</v>
      </c>
      <c r="AE60" s="64">
        <f>IF('resp Transp'!AE65="SI",1,IF('resp Transp'!AE65="NO",0,-1))</f>
        <v>0</v>
      </c>
      <c r="AF60" s="20">
        <f>IF('resp Transp'!AF65="SI",1,IF('resp Transp'!AF65="NO",0,-1))</f>
        <v>0</v>
      </c>
      <c r="AG60" s="70" t="s">
        <v>244</v>
      </c>
      <c r="AH60" s="74">
        <v>4.0</v>
      </c>
    </row>
    <row r="61" ht="15.75" customHeight="1">
      <c r="A61" s="5">
        <v>243.0</v>
      </c>
      <c r="B61" s="90" t="s">
        <v>10</v>
      </c>
      <c r="C61" s="90" t="s">
        <v>17</v>
      </c>
      <c r="D61" s="90" t="s">
        <v>31</v>
      </c>
      <c r="E61" s="91" t="s">
        <v>102</v>
      </c>
      <c r="F61" s="20">
        <f>IF('resp Transp'!F66="SI",1,IF('resp Transp'!F66="NO",0,-1))</f>
        <v>1</v>
      </c>
      <c r="G61" s="20">
        <f>IF('resp Transp'!G66="SI",1,IF('resp Transp'!G66="NO",0,-1))</f>
        <v>1</v>
      </c>
      <c r="H61" s="20">
        <f>IF('resp Transp'!H66="SI",1,IF('resp Transp'!H66="NO",0,-1))</f>
        <v>0</v>
      </c>
      <c r="I61" s="20">
        <f>IF('resp Transp'!I66="SI",1,IF('resp Transp'!I66="NO",0,-1))</f>
        <v>0</v>
      </c>
      <c r="J61" s="49">
        <f>IF('resp Transp'!J66="No Tienen",0,IF('resp Transp'!J66="L&lt;50%",0.35,IF('resp Transp'!J66="L&gt;50%",0.65,IF('resp Transp'!J66="L=100%",1,-1))))</f>
        <v>0</v>
      </c>
      <c r="K61" s="20">
        <v>81.0</v>
      </c>
      <c r="L61" s="20">
        <f>IF('resp Transp'!L66="SI",1,IF('resp Transp'!L66="NO",0,-1))</f>
        <v>1</v>
      </c>
      <c r="M61" s="20"/>
      <c r="N61" s="20">
        <v>0.7</v>
      </c>
      <c r="O61" s="20">
        <v>0.0</v>
      </c>
      <c r="P61" s="20">
        <v>4924.0</v>
      </c>
      <c r="Q61" s="20">
        <f>IF('resp Transp'!Q66="SI",1,IF('resp Transp'!Q66="NO",0,-1))</f>
        <v>0</v>
      </c>
      <c r="R61" s="20">
        <f>IF('resp Transp'!R66="SI",1,IF('resp Transp'!R66="NO",0,-1))</f>
        <v>0</v>
      </c>
      <c r="S61" s="25">
        <f>IF('resp Transp'!S66="SI",1,IF('resp Transp'!S66="NO",0,-1))</f>
        <v>0</v>
      </c>
      <c r="T61" s="18">
        <v>200.0</v>
      </c>
      <c r="U61" s="20">
        <f>IF('resp Transp'!U66="SI",1,IF('resp Transp'!U66="NO",0,-1))</f>
        <v>0</v>
      </c>
      <c r="V61" s="25">
        <f>IF('resp Transp'!V66="SI",1,IF('resp Transp'!V66="NO",0,-1))</f>
        <v>0</v>
      </c>
      <c r="W61" s="20">
        <f>IF('resp Transp'!W66="SI",1,IF('resp Transp'!W66="NO",0,-1))</f>
        <v>0</v>
      </c>
      <c r="X61" s="20">
        <f>IF('resp Transp'!X66="SI",1,IF('resp Transp'!X66="NO",0,-1))</f>
        <v>0</v>
      </c>
      <c r="Y61" s="20">
        <f>IF('resp Transp'!Y66="SI",1,IF('resp Transp'!Y66="NO",0,-1))</f>
        <v>0</v>
      </c>
      <c r="Z61" s="25">
        <f>IF('resp Transp'!Z66="SI",1,IF('resp Transp'!Z66="NO",0,-1))</f>
        <v>0</v>
      </c>
      <c r="AA61" s="20">
        <f>IF('resp Transp'!AA66="SI",1,IF('resp Transp'!AA66="NO",0,-1))</f>
        <v>0</v>
      </c>
      <c r="AB61" s="92">
        <f>IF('resp Transp'!AB66=0%,0,IF('resp Transp'!AB66="&lt; 10%",0.1,IF('resp Transp'!AB66="&gt; 10%",0.5,-1)))</f>
        <v>0.5</v>
      </c>
      <c r="AC61" s="92">
        <f>IF('resp Transp'!AC66="ANC&gt; 40%",0.6,IF('resp Transp'!AC66="ANC&lt;40%",0.3,IF('resp Transp'!AC66="&gt; 10%",0.5,-1)))</f>
        <v>0.6</v>
      </c>
      <c r="AD61" s="60">
        <v>62.73</v>
      </c>
      <c r="AE61" s="64">
        <f>IF('resp Transp'!AE66="SI",1,IF('resp Transp'!AE66="NO",0,-1))</f>
        <v>1</v>
      </c>
      <c r="AF61" s="20">
        <f>IF('resp Transp'!AF66="SI",1,IF('resp Transp'!AF66="NO",0,-1))</f>
        <v>0</v>
      </c>
      <c r="AG61" s="70" t="s">
        <v>244</v>
      </c>
      <c r="AH61" s="74">
        <v>3.0</v>
      </c>
    </row>
    <row r="62" ht="15.75" customHeight="1">
      <c r="A62" s="5">
        <v>4578.0</v>
      </c>
      <c r="B62" s="90" t="s">
        <v>10</v>
      </c>
      <c r="C62" s="90" t="s">
        <v>17</v>
      </c>
      <c r="D62" s="90" t="s">
        <v>36</v>
      </c>
      <c r="E62" s="91" t="s">
        <v>103</v>
      </c>
      <c r="F62" s="20">
        <f>IF('resp Transp'!F67="SI",1,IF('resp Transp'!F67="NO",0,-1))</f>
        <v>1</v>
      </c>
      <c r="G62" s="20">
        <f>IF('resp Transp'!G67="SI",1,IF('resp Transp'!G67="NO",0,-1))</f>
        <v>1</v>
      </c>
      <c r="H62" s="20">
        <f>IF('resp Transp'!H67="SI",1,IF('resp Transp'!H67="NO",0,-1))</f>
        <v>1</v>
      </c>
      <c r="I62" s="20">
        <f>IF('resp Transp'!I67="SI",1,IF('resp Transp'!I67="NO",0,-1))</f>
        <v>0</v>
      </c>
      <c r="J62" s="49">
        <f>IF('resp Transp'!J67="No Tienen",0,IF('resp Transp'!J67="L&lt;50%",0.35,IF('resp Transp'!J67="L&gt;50%",0.65,IF('resp Transp'!J67="L=100%",1,-1))))</f>
        <v>0</v>
      </c>
      <c r="K62" s="20">
        <v>81.0</v>
      </c>
      <c r="L62" s="20">
        <f>IF('resp Transp'!L67="SI",1,IF('resp Transp'!L67="NO",0,-1))</f>
        <v>1</v>
      </c>
      <c r="M62" s="20"/>
      <c r="N62" s="20">
        <v>0.7</v>
      </c>
      <c r="O62" s="20">
        <v>0.0</v>
      </c>
      <c r="P62" s="20">
        <v>4924.0</v>
      </c>
      <c r="Q62" s="20">
        <f>IF('resp Transp'!Q67="SI",1,IF('resp Transp'!Q67="NO",0,-1))</f>
        <v>1</v>
      </c>
      <c r="R62" s="20">
        <f>IF('resp Transp'!R67="SI",1,IF('resp Transp'!R67="NO",0,-1))</f>
        <v>0</v>
      </c>
      <c r="S62" s="25">
        <f>IF('resp Transp'!S67="SI",1,IF('resp Transp'!S67="NO",0,-1))</f>
        <v>0</v>
      </c>
      <c r="T62" s="18">
        <v>255.0</v>
      </c>
      <c r="U62" s="20">
        <f>IF('resp Transp'!U67="SI",1,IF('resp Transp'!U67="NO",0,-1))</f>
        <v>0</v>
      </c>
      <c r="V62" s="25">
        <f>IF('resp Transp'!V67="SI",1,IF('resp Transp'!V67="NO",0,-1))</f>
        <v>0</v>
      </c>
      <c r="W62" s="20">
        <f>IF('resp Transp'!W67="SI",1,IF('resp Transp'!W67="NO",0,-1))</f>
        <v>0</v>
      </c>
      <c r="X62" s="20">
        <f>IF('resp Transp'!X67="SI",1,IF('resp Transp'!X67="NO",0,-1))</f>
        <v>0</v>
      </c>
      <c r="Y62" s="20">
        <f>IF('resp Transp'!Y67="SI",1,IF('resp Transp'!Y67="NO",0,-1))</f>
        <v>0</v>
      </c>
      <c r="Z62" s="25">
        <f>IF('resp Transp'!Z67="SI",1,IF('resp Transp'!Z67="NO",0,-1))</f>
        <v>0</v>
      </c>
      <c r="AA62" s="20">
        <f>IF('resp Transp'!AA67="SI",1,IF('resp Transp'!AA67="NO",0,-1))</f>
        <v>0</v>
      </c>
      <c r="AB62" s="92">
        <f>IF('resp Transp'!AB67=0%,0,IF('resp Transp'!AB67="&lt; 10%",0.1,IF('resp Transp'!AB67="&gt; 10%",0.5,-1)))</f>
        <v>0.1</v>
      </c>
      <c r="AC62" s="92">
        <f>IF('resp Transp'!AC67="ANC&gt; 40%",0.6,IF('resp Transp'!AC67="ANC&lt;40%",0.3,IF('resp Transp'!AC67="&gt; 10%",0.5,-1)))</f>
        <v>0.6</v>
      </c>
      <c r="AD62" s="60">
        <v>56.4</v>
      </c>
      <c r="AE62" s="64">
        <f>IF('resp Transp'!AE67="SI",1,IF('resp Transp'!AE67="NO",0,-1))</f>
        <v>1</v>
      </c>
      <c r="AF62" s="20">
        <f>IF('resp Transp'!AF67="SI",1,IF('resp Transp'!AF67="NO",0,-1))</f>
        <v>0</v>
      </c>
      <c r="AG62" s="70" t="s">
        <v>244</v>
      </c>
      <c r="AH62" s="74">
        <v>3.0</v>
      </c>
    </row>
    <row r="63" ht="15.75" customHeight="1">
      <c r="A63" s="5">
        <v>246.0</v>
      </c>
      <c r="B63" s="90" t="s">
        <v>10</v>
      </c>
      <c r="C63" s="90" t="s">
        <v>19</v>
      </c>
      <c r="D63" s="90" t="s">
        <v>19</v>
      </c>
      <c r="E63" s="91" t="s">
        <v>104</v>
      </c>
      <c r="F63" s="20">
        <f>IF('resp Transp'!F68="SI",1,IF('resp Transp'!F68="NO",0,-1))</f>
        <v>1</v>
      </c>
      <c r="G63" s="20">
        <f>IF('resp Transp'!G68="SI",1,IF('resp Transp'!G68="NO",0,-1))</f>
        <v>1</v>
      </c>
      <c r="H63" s="20">
        <f>IF('resp Transp'!H68="SI",1,IF('resp Transp'!H68="NO",0,-1))</f>
        <v>0</v>
      </c>
      <c r="I63" s="20">
        <f>IF('resp Transp'!I68="SI",1,IF('resp Transp'!I68="NO",0,-1))</f>
        <v>0</v>
      </c>
      <c r="J63" s="49">
        <f>IF('resp Transp'!J68="No Tienen",0,IF('resp Transp'!J68="L&lt;50%",0.35,IF('resp Transp'!J68="L&gt;50%",0.65,IF('resp Transp'!J68="L=100%",1,-1))))</f>
        <v>0</v>
      </c>
      <c r="K63" s="20">
        <v>75.0</v>
      </c>
      <c r="L63" s="20">
        <f>IF('resp Transp'!L68="SI",1,IF('resp Transp'!L68="NO",0,-1))</f>
        <v>1</v>
      </c>
      <c r="M63" s="20"/>
      <c r="N63" s="20">
        <v>0.7</v>
      </c>
      <c r="O63" s="20">
        <v>139.7</v>
      </c>
      <c r="P63" s="20">
        <v>2679.0</v>
      </c>
      <c r="Q63" s="20">
        <f>IF('resp Transp'!Q68="SI",1,IF('resp Transp'!Q68="NO",0,-1))</f>
        <v>0</v>
      </c>
      <c r="R63" s="20">
        <f>IF('resp Transp'!R68="SI",1,IF('resp Transp'!R68="NO",0,-1))</f>
        <v>0</v>
      </c>
      <c r="S63" s="25">
        <f>IF('resp Transp'!S68="SI",1,IF('resp Transp'!S68="NO",0,-1))</f>
        <v>0</v>
      </c>
      <c r="T63" s="18">
        <v>190.0</v>
      </c>
      <c r="U63" s="20">
        <f>IF('resp Transp'!U68="SI",1,IF('resp Transp'!U68="NO",0,-1))</f>
        <v>0</v>
      </c>
      <c r="V63" s="25">
        <f>IF('resp Transp'!V68="SI",1,IF('resp Transp'!V68="NO",0,-1))</f>
        <v>0</v>
      </c>
      <c r="W63" s="20">
        <f>IF('resp Transp'!W68="SI",1,IF('resp Transp'!W68="NO",0,-1))</f>
        <v>0</v>
      </c>
      <c r="X63" s="20">
        <f>IF('resp Transp'!X68="SI",1,IF('resp Transp'!X68="NO",0,-1))</f>
        <v>0</v>
      </c>
      <c r="Y63" s="20">
        <f>IF('resp Transp'!Y68="SI",1,IF('resp Transp'!Y68="NO",0,-1))</f>
        <v>0</v>
      </c>
      <c r="Z63" s="25">
        <f>IF('resp Transp'!Z68="SI",1,IF('resp Transp'!Z68="NO",0,-1))</f>
        <v>0</v>
      </c>
      <c r="AA63" s="20">
        <f>IF('resp Transp'!AA68="SI",1,IF('resp Transp'!AA68="NO",0,-1))</f>
        <v>0</v>
      </c>
      <c r="AB63" s="92">
        <f>IF('resp Transp'!AB68=0%,0,IF('resp Transp'!AB68="&lt; 10%",0.1,IF('resp Transp'!AB68="&gt; 10%",0.5,-1)))</f>
        <v>0.5</v>
      </c>
      <c r="AC63" s="92">
        <f>IF('resp Transp'!AC68="ANC&gt; 40%",0.6,IF('resp Transp'!AC68="ANC&lt;40%",0.3,IF('resp Transp'!AC68="&gt; 10%",0.5,-1)))</f>
        <v>0.6</v>
      </c>
      <c r="AD63" s="60">
        <v>77.27</v>
      </c>
      <c r="AE63" s="64">
        <f>IF('resp Transp'!AE68="SI",1,IF('resp Transp'!AE68="NO",0,-1))</f>
        <v>1</v>
      </c>
      <c r="AF63" s="20">
        <f>IF('resp Transp'!AF68="SI",1,IF('resp Transp'!AF68="NO",0,-1))</f>
        <v>0</v>
      </c>
      <c r="AG63" s="70" t="s">
        <v>244</v>
      </c>
      <c r="AH63" s="74">
        <v>4.0</v>
      </c>
    </row>
    <row r="64" ht="15.75" customHeight="1">
      <c r="A64" s="5">
        <v>247.0</v>
      </c>
      <c r="B64" s="90" t="s">
        <v>10</v>
      </c>
      <c r="C64" s="90" t="s">
        <v>19</v>
      </c>
      <c r="D64" s="90" t="s">
        <v>19</v>
      </c>
      <c r="E64" s="91" t="s">
        <v>105</v>
      </c>
      <c r="F64" s="20">
        <f>IF('resp Transp'!F69="SI",1,IF('resp Transp'!F69="NO",0,-1))</f>
        <v>1</v>
      </c>
      <c r="G64" s="20">
        <f>IF('resp Transp'!G69="SI",1,IF('resp Transp'!G69="NO",0,-1))</f>
        <v>1</v>
      </c>
      <c r="H64" s="20">
        <f>IF('resp Transp'!H69="SI",1,IF('resp Transp'!H69="NO",0,-1))</f>
        <v>0</v>
      </c>
      <c r="I64" s="20">
        <f>IF('resp Transp'!I69="SI",1,IF('resp Transp'!I69="NO",0,-1))</f>
        <v>0</v>
      </c>
      <c r="J64" s="49">
        <f>IF('resp Transp'!J69="No Tienen",0,IF('resp Transp'!J69="L&lt;50%",0.35,IF('resp Transp'!J69="L&gt;50%",0.65,IF('resp Transp'!J69="L=100%",1,-1))))</f>
        <v>0</v>
      </c>
      <c r="K64" s="20">
        <v>75.0</v>
      </c>
      <c r="L64" s="20">
        <f>IF('resp Transp'!L69="SI",1,IF('resp Transp'!L69="NO",0,-1))</f>
        <v>1</v>
      </c>
      <c r="M64" s="20"/>
      <c r="N64" s="20">
        <v>0.7</v>
      </c>
      <c r="O64" s="20">
        <v>139.7</v>
      </c>
      <c r="P64" s="20">
        <v>2679.0</v>
      </c>
      <c r="Q64" s="20">
        <f>IF('resp Transp'!Q69="SI",1,IF('resp Transp'!Q69="NO",0,-1))</f>
        <v>0</v>
      </c>
      <c r="R64" s="20">
        <f>IF('resp Transp'!R69="SI",1,IF('resp Transp'!R69="NO",0,-1))</f>
        <v>0</v>
      </c>
      <c r="S64" s="25">
        <f>IF('resp Transp'!S69="SI",1,IF('resp Transp'!S69="NO",0,-1))</f>
        <v>0</v>
      </c>
      <c r="T64" s="18">
        <v>404.89</v>
      </c>
      <c r="U64" s="20">
        <f>IF('resp Transp'!U69="SI",1,IF('resp Transp'!U69="NO",0,-1))</f>
        <v>0</v>
      </c>
      <c r="V64" s="25">
        <f>IF('resp Transp'!V69="SI",1,IF('resp Transp'!V69="NO",0,-1))</f>
        <v>0</v>
      </c>
      <c r="W64" s="20">
        <f>IF('resp Transp'!W69="SI",1,IF('resp Transp'!W69="NO",0,-1))</f>
        <v>1</v>
      </c>
      <c r="X64" s="20">
        <f>IF('resp Transp'!X69="SI",1,IF('resp Transp'!X69="NO",0,-1))</f>
        <v>0</v>
      </c>
      <c r="Y64" s="20">
        <f>IF('resp Transp'!Y69="SI",1,IF('resp Transp'!Y69="NO",0,-1))</f>
        <v>1</v>
      </c>
      <c r="Z64" s="25">
        <f>IF('resp Transp'!Z69="SI",1,IF('resp Transp'!Z69="NO",0,-1))</f>
        <v>0</v>
      </c>
      <c r="AA64" s="20">
        <f>IF('resp Transp'!AA69="SI",1,IF('resp Transp'!AA69="NO",0,-1))</f>
        <v>0</v>
      </c>
      <c r="AB64" s="92">
        <f>IF('resp Transp'!AB69=0%,0,IF('resp Transp'!AB69="&lt; 10%",0.1,IF('resp Transp'!AB69="&gt; 10%",0.5,-1)))</f>
        <v>0.1</v>
      </c>
      <c r="AC64" s="92">
        <f>IF('resp Transp'!AC69="ANC&gt; 40%",0.6,IF('resp Transp'!AC69="ANC&lt;40%",0.3,IF('resp Transp'!AC69="&gt; 10%",0.5,-1)))</f>
        <v>0.6</v>
      </c>
      <c r="AD64" s="60">
        <v>77.27</v>
      </c>
      <c r="AE64" s="64">
        <f>IF('resp Transp'!AE69="SI",1,IF('resp Transp'!AE69="NO",0,-1))</f>
        <v>0</v>
      </c>
      <c r="AF64" s="20">
        <f>IF('resp Transp'!AF69="SI",1,IF('resp Transp'!AF69="NO",0,-1))</f>
        <v>0</v>
      </c>
      <c r="AG64" s="70" t="s">
        <v>244</v>
      </c>
      <c r="AH64" s="74">
        <v>4.0</v>
      </c>
    </row>
    <row r="65" ht="15.75" customHeight="1">
      <c r="A65" s="5">
        <v>248.0</v>
      </c>
      <c r="B65" s="90" t="s">
        <v>10</v>
      </c>
      <c r="C65" s="90" t="s">
        <v>19</v>
      </c>
      <c r="D65" s="90" t="s">
        <v>25</v>
      </c>
      <c r="E65" s="91" t="s">
        <v>106</v>
      </c>
      <c r="F65" s="20">
        <f>IF('resp Transp'!F70="SI",1,IF('resp Transp'!F70="NO",0,-1))</f>
        <v>1</v>
      </c>
      <c r="G65" s="20">
        <f>IF('resp Transp'!G70="SI",1,IF('resp Transp'!G70="NO",0,-1))</f>
        <v>1</v>
      </c>
      <c r="H65" s="20">
        <f>IF('resp Transp'!H70="SI",1,IF('resp Transp'!H70="NO",0,-1))</f>
        <v>0</v>
      </c>
      <c r="I65" s="20">
        <f>IF('resp Transp'!I70="SI",1,IF('resp Transp'!I70="NO",0,-1))</f>
        <v>0</v>
      </c>
      <c r="J65" s="49">
        <f>IF('resp Transp'!J70="No Tienen",0,IF('resp Transp'!J70="L&lt;50%",0.35,IF('resp Transp'!J70="L&gt;50%",0.65,IF('resp Transp'!J70="L=100%",1,-1))))</f>
        <v>0</v>
      </c>
      <c r="K65" s="20">
        <v>75.0</v>
      </c>
      <c r="L65" s="20">
        <f>IF('resp Transp'!L70="SI",1,IF('resp Transp'!L70="NO",0,-1))</f>
        <v>1</v>
      </c>
      <c r="M65" s="20"/>
      <c r="N65" s="20">
        <v>0.7</v>
      </c>
      <c r="O65" s="20">
        <v>139.7</v>
      </c>
      <c r="P65" s="20">
        <v>2679.0</v>
      </c>
      <c r="Q65" s="20">
        <f>IF('resp Transp'!Q70="SI",1,IF('resp Transp'!Q70="NO",0,-1))</f>
        <v>0</v>
      </c>
      <c r="R65" s="20">
        <f>IF('resp Transp'!R70="SI",1,IF('resp Transp'!R70="NO",0,-1))</f>
        <v>0</v>
      </c>
      <c r="S65" s="25">
        <f>IF('resp Transp'!S70="SI",1,IF('resp Transp'!S70="NO",0,-1))</f>
        <v>0</v>
      </c>
      <c r="T65" s="18">
        <v>240.0</v>
      </c>
      <c r="U65" s="20">
        <f>IF('resp Transp'!U70="SI",1,IF('resp Transp'!U70="NO",0,-1))</f>
        <v>0</v>
      </c>
      <c r="V65" s="25">
        <f>IF('resp Transp'!V70="SI",1,IF('resp Transp'!V70="NO",0,-1))</f>
        <v>0</v>
      </c>
      <c r="W65" s="20">
        <f>IF('resp Transp'!W70="SI",1,IF('resp Transp'!W70="NO",0,-1))</f>
        <v>1</v>
      </c>
      <c r="X65" s="20">
        <f>IF('resp Transp'!X70="SI",1,IF('resp Transp'!X70="NO",0,-1))</f>
        <v>0</v>
      </c>
      <c r="Y65" s="20">
        <f>IF('resp Transp'!Y70="SI",1,IF('resp Transp'!Y70="NO",0,-1))</f>
        <v>1</v>
      </c>
      <c r="Z65" s="25">
        <f>IF('resp Transp'!Z70="SI",1,IF('resp Transp'!Z70="NO",0,-1))</f>
        <v>0</v>
      </c>
      <c r="AA65" s="20">
        <f>IF('resp Transp'!AA70="SI",1,IF('resp Transp'!AA70="NO",0,-1))</f>
        <v>0</v>
      </c>
      <c r="AB65" s="92">
        <f>IF('resp Transp'!AB70=0%,0,IF('resp Transp'!AB70="&lt; 10%",0.1,IF('resp Transp'!AB70="&gt; 10%",0.5,-1)))</f>
        <v>0.1</v>
      </c>
      <c r="AC65" s="92">
        <f>IF('resp Transp'!AC70="ANC&gt; 40%",0.6,IF('resp Transp'!AC70="ANC&lt;40%",0.3,IF('resp Transp'!AC70="&gt; 10%",0.5,-1)))</f>
        <v>0.6</v>
      </c>
      <c r="AD65" s="60">
        <v>52.74</v>
      </c>
      <c r="AE65" s="64">
        <f>IF('resp Transp'!AE70="SI",1,IF('resp Transp'!AE70="NO",0,-1))</f>
        <v>0</v>
      </c>
      <c r="AF65" s="20">
        <f>IF('resp Transp'!AF70="SI",1,IF('resp Transp'!AF70="NO",0,-1))</f>
        <v>0</v>
      </c>
      <c r="AG65" s="70" t="s">
        <v>244</v>
      </c>
      <c r="AH65" s="74">
        <v>4.0</v>
      </c>
    </row>
    <row r="66" ht="15.75" customHeight="1">
      <c r="A66" s="5">
        <v>249.0</v>
      </c>
      <c r="B66" s="90" t="s">
        <v>10</v>
      </c>
      <c r="C66" s="90" t="s">
        <v>19</v>
      </c>
      <c r="D66" s="90" t="s">
        <v>26</v>
      </c>
      <c r="E66" s="91" t="s">
        <v>107</v>
      </c>
      <c r="F66" s="20">
        <f>IF('resp Transp'!F71="SI",1,IF('resp Transp'!F71="NO",0,-1))</f>
        <v>1</v>
      </c>
      <c r="G66" s="20">
        <f>IF('resp Transp'!G71="SI",1,IF('resp Transp'!G71="NO",0,-1))</f>
        <v>1</v>
      </c>
      <c r="H66" s="20">
        <f>IF('resp Transp'!H71="SI",1,IF('resp Transp'!H71="NO",0,-1))</f>
        <v>0</v>
      </c>
      <c r="I66" s="20">
        <f>IF('resp Transp'!I71="SI",1,IF('resp Transp'!I71="NO",0,-1))</f>
        <v>0</v>
      </c>
      <c r="J66" s="49">
        <f>IF('resp Transp'!J71="No Tienen",0,IF('resp Transp'!J71="L&lt;50%",0.35,IF('resp Transp'!J71="L&gt;50%",0.65,IF('resp Transp'!J71="L=100%",1,-1))))</f>
        <v>1</v>
      </c>
      <c r="K66" s="20">
        <v>75.0</v>
      </c>
      <c r="L66" s="20">
        <f>IF('resp Transp'!L71="SI",1,IF('resp Transp'!L71="NO",0,-1))</f>
        <v>1</v>
      </c>
      <c r="M66" s="20"/>
      <c r="N66" s="20">
        <v>0.7</v>
      </c>
      <c r="O66" s="20">
        <v>139.7</v>
      </c>
      <c r="P66" s="20">
        <v>2679.0</v>
      </c>
      <c r="Q66" s="20">
        <f>IF('resp Transp'!Q71="SI",1,IF('resp Transp'!Q71="NO",0,-1))</f>
        <v>0</v>
      </c>
      <c r="R66" s="20">
        <f>IF('resp Transp'!R71="SI",1,IF('resp Transp'!R71="NO",0,-1))</f>
        <v>0</v>
      </c>
      <c r="S66" s="25">
        <f>IF('resp Transp'!S71="SI",1,IF('resp Transp'!S71="NO",0,-1))</f>
        <v>1</v>
      </c>
      <c r="T66" s="18">
        <v>130.0</v>
      </c>
      <c r="U66" s="20">
        <f>IF('resp Transp'!U71="SI",1,IF('resp Transp'!U71="NO",0,-1))</f>
        <v>0</v>
      </c>
      <c r="V66" s="25">
        <f>IF('resp Transp'!V71="SI",1,IF('resp Transp'!V71="NO",0,-1))</f>
        <v>0</v>
      </c>
      <c r="W66" s="20">
        <f>IF('resp Transp'!W71="SI",1,IF('resp Transp'!W71="NO",0,-1))</f>
        <v>1</v>
      </c>
      <c r="X66" s="20">
        <f>IF('resp Transp'!X71="SI",1,IF('resp Transp'!X71="NO",0,-1))</f>
        <v>0</v>
      </c>
      <c r="Y66" s="20">
        <f>IF('resp Transp'!Y71="SI",1,IF('resp Transp'!Y71="NO",0,-1))</f>
        <v>1</v>
      </c>
      <c r="Z66" s="25">
        <f>IF('resp Transp'!Z71="SI",1,IF('resp Transp'!Z71="NO",0,-1))</f>
        <v>0</v>
      </c>
      <c r="AA66" s="20">
        <f>IF('resp Transp'!AA71="SI",1,IF('resp Transp'!AA71="NO",0,-1))</f>
        <v>0</v>
      </c>
      <c r="AB66" s="92">
        <f>IF('resp Transp'!AB71=0%,0,IF('resp Transp'!AB71="&lt; 10%",0.1,IF('resp Transp'!AB71="&gt; 10%",0.5,-1)))</f>
        <v>0</v>
      </c>
      <c r="AC66" s="92">
        <f>IF('resp Transp'!AC71="ANC&gt; 40%",0.6,IF('resp Transp'!AC71="ANC&lt;40%",0.3,IF('resp Transp'!AC71="&gt; 10%",0.5,-1)))</f>
        <v>0.6</v>
      </c>
      <c r="AD66" s="60">
        <v>51.77</v>
      </c>
      <c r="AE66" s="64">
        <f>IF('resp Transp'!AE71="SI",1,IF('resp Transp'!AE71="NO",0,-1))</f>
        <v>0</v>
      </c>
      <c r="AF66" s="20">
        <f>IF('resp Transp'!AF71="SI",1,IF('resp Transp'!AF71="NO",0,-1))</f>
        <v>0</v>
      </c>
      <c r="AG66" s="70" t="s">
        <v>244</v>
      </c>
      <c r="AH66" s="74">
        <v>4.0</v>
      </c>
    </row>
    <row r="67" ht="15.75" customHeight="1">
      <c r="A67" s="5">
        <v>250.0</v>
      </c>
      <c r="B67" s="90" t="s">
        <v>10</v>
      </c>
      <c r="C67" s="90" t="s">
        <v>19</v>
      </c>
      <c r="D67" s="90" t="s">
        <v>25</v>
      </c>
      <c r="E67" s="91" t="s">
        <v>108</v>
      </c>
      <c r="F67" s="20">
        <f>IF('resp Transp'!F72="SI",1,IF('resp Transp'!F72="NO",0,-1))</f>
        <v>1</v>
      </c>
      <c r="G67" s="20">
        <f>IF('resp Transp'!G72="SI",1,IF('resp Transp'!G72="NO",0,-1))</f>
        <v>1</v>
      </c>
      <c r="H67" s="20">
        <f>IF('resp Transp'!H72="SI",1,IF('resp Transp'!H72="NO",0,-1))</f>
        <v>0</v>
      </c>
      <c r="I67" s="20">
        <f>IF('resp Transp'!I72="SI",1,IF('resp Transp'!I72="NO",0,-1))</f>
        <v>0</v>
      </c>
      <c r="J67" s="49">
        <f>IF('resp Transp'!J72="No Tienen",0,IF('resp Transp'!J72="L&lt;50%",0.35,IF('resp Transp'!J72="L&gt;50%",0.65,IF('resp Transp'!J72="L=100%",1,-1))))</f>
        <v>0</v>
      </c>
      <c r="K67" s="20">
        <v>75.0</v>
      </c>
      <c r="L67" s="20">
        <f>IF('resp Transp'!L72="SI",1,IF('resp Transp'!L72="NO",0,-1))</f>
        <v>1</v>
      </c>
      <c r="M67" s="20"/>
      <c r="N67" s="20">
        <v>0.7</v>
      </c>
      <c r="O67" s="20">
        <v>139.7</v>
      </c>
      <c r="P67" s="20">
        <v>2679.0</v>
      </c>
      <c r="Q67" s="20">
        <f>IF('resp Transp'!Q72="SI",1,IF('resp Transp'!Q72="NO",0,-1))</f>
        <v>0</v>
      </c>
      <c r="R67" s="20">
        <f>IF('resp Transp'!R72="SI",1,IF('resp Transp'!R72="NO",0,-1))</f>
        <v>0</v>
      </c>
      <c r="S67" s="25">
        <f>IF('resp Transp'!S72="SI",1,IF('resp Transp'!S72="NO",0,-1))</f>
        <v>0</v>
      </c>
      <c r="T67" s="18">
        <v>180.0</v>
      </c>
      <c r="U67" s="20">
        <f>IF('resp Transp'!U72="SI",1,IF('resp Transp'!U72="NO",0,-1))</f>
        <v>0</v>
      </c>
      <c r="V67" s="25">
        <f>IF('resp Transp'!V72="SI",1,IF('resp Transp'!V72="NO",0,-1))</f>
        <v>0</v>
      </c>
      <c r="W67" s="20">
        <f>IF('resp Transp'!W72="SI",1,IF('resp Transp'!W72="NO",0,-1))</f>
        <v>1</v>
      </c>
      <c r="X67" s="20">
        <f>IF('resp Transp'!X72="SI",1,IF('resp Transp'!X72="NO",0,-1))</f>
        <v>0</v>
      </c>
      <c r="Y67" s="20">
        <f>IF('resp Transp'!Y72="SI",1,IF('resp Transp'!Y72="NO",0,-1))</f>
        <v>1</v>
      </c>
      <c r="Z67" s="25">
        <f>IF('resp Transp'!Z72="SI",1,IF('resp Transp'!Z72="NO",0,-1))</f>
        <v>0</v>
      </c>
      <c r="AA67" s="20">
        <f>IF('resp Transp'!AA72="SI",1,IF('resp Transp'!AA72="NO",0,-1))</f>
        <v>0</v>
      </c>
      <c r="AB67" s="92">
        <f>IF('resp Transp'!AB72=0%,0,IF('resp Transp'!AB72="&lt; 10%",0.1,IF('resp Transp'!AB72="&gt; 10%",0.5,-1)))</f>
        <v>0</v>
      </c>
      <c r="AC67" s="92">
        <f>IF('resp Transp'!AC72="ANC&gt; 40%",0.6,IF('resp Transp'!AC72="ANC&lt;40%",0.3,IF('resp Transp'!AC72="&gt; 10%",0.5,-1)))</f>
        <v>0.6</v>
      </c>
      <c r="AD67" s="60">
        <v>52.74</v>
      </c>
      <c r="AE67" s="64">
        <f>IF('resp Transp'!AE72="SI",1,IF('resp Transp'!AE72="NO",0,-1))</f>
        <v>0</v>
      </c>
      <c r="AF67" s="20">
        <f>IF('resp Transp'!AF72="SI",1,IF('resp Transp'!AF72="NO",0,-1))</f>
        <v>0</v>
      </c>
      <c r="AG67" s="70" t="s">
        <v>244</v>
      </c>
      <c r="AH67" s="74">
        <v>4.0</v>
      </c>
    </row>
    <row r="68" ht="15.75" customHeight="1">
      <c r="A68" s="5">
        <v>254.0</v>
      </c>
      <c r="B68" s="90" t="s">
        <v>10</v>
      </c>
      <c r="C68" s="90" t="s">
        <v>19</v>
      </c>
      <c r="D68" s="90" t="s">
        <v>28</v>
      </c>
      <c r="E68" s="91" t="s">
        <v>109</v>
      </c>
      <c r="F68" s="20">
        <f>IF('resp Transp'!F73="SI",1,IF('resp Transp'!F73="NO",0,-1))</f>
        <v>1</v>
      </c>
      <c r="G68" s="20">
        <f>IF('resp Transp'!G73="SI",1,IF('resp Transp'!G73="NO",0,-1))</f>
        <v>1</v>
      </c>
      <c r="H68" s="20">
        <f>IF('resp Transp'!H73="SI",1,IF('resp Transp'!H73="NO",0,-1))</f>
        <v>0</v>
      </c>
      <c r="I68" s="20">
        <f>IF('resp Transp'!I73="SI",1,IF('resp Transp'!I73="NO",0,-1))</f>
        <v>0</v>
      </c>
      <c r="J68" s="49">
        <f>IF('resp Transp'!J73="No Tienen",0,IF('resp Transp'!J73="L&lt;50%",0.35,IF('resp Transp'!J73="L&gt;50%",0.65,IF('resp Transp'!J73="L=100%",1,-1))))</f>
        <v>0</v>
      </c>
      <c r="K68" s="20">
        <v>75.0</v>
      </c>
      <c r="L68" s="20">
        <f>IF('resp Transp'!L73="SI",1,IF('resp Transp'!L73="NO",0,-1))</f>
        <v>1</v>
      </c>
      <c r="M68" s="20"/>
      <c r="N68" s="20">
        <v>0.7</v>
      </c>
      <c r="O68" s="20">
        <v>139.7</v>
      </c>
      <c r="P68" s="20">
        <v>2679.0</v>
      </c>
      <c r="Q68" s="20">
        <f>IF('resp Transp'!Q73="SI",1,IF('resp Transp'!Q73="NO",0,-1))</f>
        <v>0</v>
      </c>
      <c r="R68" s="20">
        <f>IF('resp Transp'!R73="SI",1,IF('resp Transp'!R73="NO",0,-1))</f>
        <v>0</v>
      </c>
      <c r="S68" s="25">
        <f>IF('resp Transp'!S73="SI",1,IF('resp Transp'!S73="NO",0,-1))</f>
        <v>0</v>
      </c>
      <c r="T68" s="18">
        <v>290.0</v>
      </c>
      <c r="U68" s="20">
        <f>IF('resp Transp'!U73="SI",1,IF('resp Transp'!U73="NO",0,-1))</f>
        <v>0</v>
      </c>
      <c r="V68" s="25">
        <f>IF('resp Transp'!V73="SI",1,IF('resp Transp'!V73="NO",0,-1))</f>
        <v>0</v>
      </c>
      <c r="W68" s="20">
        <f>IF('resp Transp'!W73="SI",1,IF('resp Transp'!W73="NO",0,-1))</f>
        <v>0</v>
      </c>
      <c r="X68" s="20">
        <f>IF('resp Transp'!X73="SI",1,IF('resp Transp'!X73="NO",0,-1))</f>
        <v>0</v>
      </c>
      <c r="Y68" s="20">
        <f>IF('resp Transp'!Y73="SI",1,IF('resp Transp'!Y73="NO",0,-1))</f>
        <v>1</v>
      </c>
      <c r="Z68" s="25">
        <f>IF('resp Transp'!Z73="SI",1,IF('resp Transp'!Z73="NO",0,-1))</f>
        <v>0</v>
      </c>
      <c r="AA68" s="20">
        <f>IF('resp Transp'!AA73="SI",1,IF('resp Transp'!AA73="NO",0,-1))</f>
        <v>0</v>
      </c>
      <c r="AB68" s="92">
        <f>IF('resp Transp'!AB73=0%,0,IF('resp Transp'!AB73="&lt; 10%",0.1,IF('resp Transp'!AB73="&gt; 10%",0.5,-1)))</f>
        <v>0.5</v>
      </c>
      <c r="AC68" s="92">
        <f>IF('resp Transp'!AC73="ANC&gt; 40%",0.6,IF('resp Transp'!AC73="ANC&lt;40%",0.3,IF('resp Transp'!AC73="&gt; 10%",0.5,-1)))</f>
        <v>0.6</v>
      </c>
      <c r="AD68" s="60">
        <v>66.11</v>
      </c>
      <c r="AE68" s="64">
        <f>IF('resp Transp'!AE73="SI",1,IF('resp Transp'!AE73="NO",0,-1))</f>
        <v>1</v>
      </c>
      <c r="AF68" s="20">
        <f>IF('resp Transp'!AF73="SI",1,IF('resp Transp'!AF73="NO",0,-1))</f>
        <v>0</v>
      </c>
      <c r="AG68" s="70" t="s">
        <v>244</v>
      </c>
      <c r="AH68" s="74">
        <v>4.0</v>
      </c>
    </row>
    <row r="69" ht="15.75" customHeight="1">
      <c r="A69" s="5">
        <v>255.0</v>
      </c>
      <c r="B69" s="90" t="s">
        <v>10</v>
      </c>
      <c r="C69" s="90" t="s">
        <v>19</v>
      </c>
      <c r="D69" s="90" t="s">
        <v>28</v>
      </c>
      <c r="E69" s="91" t="s">
        <v>110</v>
      </c>
      <c r="F69" s="20">
        <f>IF('resp Transp'!F74="SI",1,IF('resp Transp'!F74="NO",0,-1))</f>
        <v>1</v>
      </c>
      <c r="G69" s="20">
        <f>IF('resp Transp'!G74="SI",1,IF('resp Transp'!G74="NO",0,-1))</f>
        <v>1</v>
      </c>
      <c r="H69" s="20">
        <f>IF('resp Transp'!H74="SI",1,IF('resp Transp'!H74="NO",0,-1))</f>
        <v>0</v>
      </c>
      <c r="I69" s="20">
        <f>IF('resp Transp'!I74="SI",1,IF('resp Transp'!I74="NO",0,-1))</f>
        <v>0</v>
      </c>
      <c r="J69" s="49">
        <f>IF('resp Transp'!J74="No Tienen",0,IF('resp Transp'!J74="L&lt;50%",0.35,IF('resp Transp'!J74="L&gt;50%",0.65,IF('resp Transp'!J74="L=100%",1,-1))))</f>
        <v>0</v>
      </c>
      <c r="K69" s="20">
        <v>75.0</v>
      </c>
      <c r="L69" s="20">
        <f>IF('resp Transp'!L74="SI",1,IF('resp Transp'!L74="NO",0,-1))</f>
        <v>1</v>
      </c>
      <c r="M69" s="20"/>
      <c r="N69" s="20">
        <v>0.7</v>
      </c>
      <c r="O69" s="20">
        <v>139.7</v>
      </c>
      <c r="P69" s="20">
        <v>2679.0</v>
      </c>
      <c r="Q69" s="20">
        <f>IF('resp Transp'!Q74="SI",1,IF('resp Transp'!Q74="NO",0,-1))</f>
        <v>0</v>
      </c>
      <c r="R69" s="20">
        <f>IF('resp Transp'!R74="SI",1,IF('resp Transp'!R74="NO",0,-1))</f>
        <v>0</v>
      </c>
      <c r="S69" s="25">
        <f>IF('resp Transp'!S74="SI",1,IF('resp Transp'!S74="NO",0,-1))</f>
        <v>0</v>
      </c>
      <c r="T69" s="18">
        <v>130.0</v>
      </c>
      <c r="U69" s="20">
        <f>IF('resp Transp'!U74="SI",1,IF('resp Transp'!U74="NO",0,-1))</f>
        <v>0</v>
      </c>
      <c r="V69" s="25">
        <f>IF('resp Transp'!V74="SI",1,IF('resp Transp'!V74="NO",0,-1))</f>
        <v>0</v>
      </c>
      <c r="W69" s="20">
        <f>IF('resp Transp'!W74="SI",1,IF('resp Transp'!W74="NO",0,-1))</f>
        <v>0</v>
      </c>
      <c r="X69" s="20">
        <f>IF('resp Transp'!X74="SI",1,IF('resp Transp'!X74="NO",0,-1))</f>
        <v>0</v>
      </c>
      <c r="Y69" s="20">
        <f>IF('resp Transp'!Y74="SI",1,IF('resp Transp'!Y74="NO",0,-1))</f>
        <v>1</v>
      </c>
      <c r="Z69" s="25">
        <f>IF('resp Transp'!Z74="SI",1,IF('resp Transp'!Z74="NO",0,-1))</f>
        <v>0</v>
      </c>
      <c r="AA69" s="20">
        <f>IF('resp Transp'!AA74="SI",1,IF('resp Transp'!AA74="NO",0,-1))</f>
        <v>0</v>
      </c>
      <c r="AB69" s="92">
        <f>IF('resp Transp'!AB74=0%,0,IF('resp Transp'!AB74="&lt; 10%",0.1,IF('resp Transp'!AB74="&gt; 10%",0.5,-1)))</f>
        <v>0</v>
      </c>
      <c r="AC69" s="92">
        <f>IF('resp Transp'!AC74="ANC&gt; 40%",0.6,IF('resp Transp'!AC74="ANC&lt;40%",0.3,IF('resp Transp'!AC74="&gt; 10%",0.5,-1)))</f>
        <v>0.6</v>
      </c>
      <c r="AD69" s="60">
        <v>66.11</v>
      </c>
      <c r="AE69" s="64">
        <f>IF('resp Transp'!AE74="SI",1,IF('resp Transp'!AE74="NO",0,-1))</f>
        <v>0</v>
      </c>
      <c r="AF69" s="20">
        <f>IF('resp Transp'!AF74="SI",1,IF('resp Transp'!AF74="NO",0,-1))</f>
        <v>0</v>
      </c>
      <c r="AG69" s="70" t="s">
        <v>244</v>
      </c>
      <c r="AH69" s="74">
        <v>4.0</v>
      </c>
    </row>
    <row r="70" ht="15.75" customHeight="1">
      <c r="A70" s="5">
        <v>341.0</v>
      </c>
      <c r="B70" s="90" t="s">
        <v>14</v>
      </c>
      <c r="C70" s="90" t="s">
        <v>14</v>
      </c>
      <c r="D70" s="90" t="s">
        <v>37</v>
      </c>
      <c r="E70" s="91" t="s">
        <v>111</v>
      </c>
      <c r="F70" s="20">
        <f>IF('resp Transp'!F75="SI",1,IF('resp Transp'!F75="NO",0,-1))</f>
        <v>1</v>
      </c>
      <c r="G70" s="20">
        <f>IF('resp Transp'!G75="SI",1,IF('resp Transp'!G75="NO",0,-1))</f>
        <v>1</v>
      </c>
      <c r="H70" s="20">
        <f>IF('resp Transp'!H75="SI",1,IF('resp Transp'!H75="NO",0,-1))</f>
        <v>0</v>
      </c>
      <c r="I70" s="20">
        <f>IF('resp Transp'!I75="SI",1,IF('resp Transp'!I75="NO",0,-1))</f>
        <v>0</v>
      </c>
      <c r="J70" s="49">
        <f>IF('resp Transp'!J75="No Tienen",0,IF('resp Transp'!J75="L&lt;50%",0.35,IF('resp Transp'!J75="L&gt;50%",0.65,IF('resp Transp'!J75="L=100%",1,-1))))</f>
        <v>0</v>
      </c>
      <c r="K70" s="20">
        <v>62.0</v>
      </c>
      <c r="L70" s="20">
        <f>IF('resp Transp'!L75="SI",1,IF('resp Transp'!L75="NO",0,-1))</f>
        <v>1</v>
      </c>
      <c r="M70" s="20"/>
      <c r="N70" s="20">
        <v>0.8</v>
      </c>
      <c r="O70" s="28">
        <v>111.54</v>
      </c>
      <c r="P70" s="20">
        <v>1784.0</v>
      </c>
      <c r="Q70" s="20">
        <f>IF('resp Transp'!Q75="SI",1,IF('resp Transp'!Q75="NO",0,-1))</f>
        <v>0</v>
      </c>
      <c r="R70" s="20">
        <f>IF('resp Transp'!R75="SI",1,IF('resp Transp'!R75="NO",0,-1))</f>
        <v>1</v>
      </c>
      <c r="S70" s="25">
        <f>IF('resp Transp'!S75="SI",1,IF('resp Transp'!S75="NO",0,-1))</f>
        <v>0</v>
      </c>
      <c r="T70" s="18">
        <v>270.0</v>
      </c>
      <c r="U70" s="20">
        <f>IF('resp Transp'!U75="SI",1,IF('resp Transp'!U75="NO",0,-1))</f>
        <v>0</v>
      </c>
      <c r="V70" s="25">
        <f>IF('resp Transp'!V75="SI",1,IF('resp Transp'!V75="NO",0,-1))</f>
        <v>0</v>
      </c>
      <c r="W70" s="20">
        <f>IF('resp Transp'!W75="SI",1,IF('resp Transp'!W75="NO",0,-1))</f>
        <v>1</v>
      </c>
      <c r="X70" s="20">
        <f>IF('resp Transp'!X75="SI",1,IF('resp Transp'!X75="NO",0,-1))</f>
        <v>0</v>
      </c>
      <c r="Y70" s="20">
        <f>IF('resp Transp'!Y75="SI",1,IF('resp Transp'!Y75="NO",0,-1))</f>
        <v>1</v>
      </c>
      <c r="Z70" s="25">
        <f>IF('resp Transp'!Z75="SI",1,IF('resp Transp'!Z75="NO",0,-1))</f>
        <v>0</v>
      </c>
      <c r="AA70" s="20">
        <f>IF('resp Transp'!AA75="SI",1,IF('resp Transp'!AA75="NO",0,-1))</f>
        <v>0</v>
      </c>
      <c r="AB70" s="92">
        <f>IF('resp Transp'!AB75=0%,0,IF('resp Transp'!AB75="&lt; 10%",0.1,IF('resp Transp'!AB75="&gt; 10%",0.5,-1)))</f>
        <v>0.5</v>
      </c>
      <c r="AC70" s="92">
        <f>IF('resp Transp'!AC75="ANC&gt; 40%",0.6,IF('resp Transp'!AC75="ANC&lt;40%",0.3,IF('resp Transp'!AC75="&gt; 10%",0.5,-1)))</f>
        <v>0.6</v>
      </c>
      <c r="AD70" s="60">
        <v>47.8</v>
      </c>
      <c r="AE70" s="64">
        <f>IF('resp Transp'!AE75="SI",1,IF('resp Transp'!AE75="NO",0,-1))</f>
        <v>0</v>
      </c>
      <c r="AF70" s="20">
        <f>IF('resp Transp'!AF75="SI",1,IF('resp Transp'!AF75="NO",0,-1))</f>
        <v>0</v>
      </c>
      <c r="AG70" s="70" t="s">
        <v>244</v>
      </c>
      <c r="AH70" s="74">
        <v>3.0</v>
      </c>
    </row>
    <row r="71" ht="15.75" customHeight="1">
      <c r="A71" s="5">
        <v>4329.0</v>
      </c>
      <c r="B71" s="90" t="s">
        <v>14</v>
      </c>
      <c r="C71" s="90" t="s">
        <v>14</v>
      </c>
      <c r="D71" s="90" t="s">
        <v>37</v>
      </c>
      <c r="E71" s="91" t="s">
        <v>112</v>
      </c>
      <c r="F71" s="20">
        <f>IF('resp Transp'!F76="SI",1,IF('resp Transp'!F76="NO",0,-1))</f>
        <v>1</v>
      </c>
      <c r="G71" s="20">
        <f>IF('resp Transp'!G76="SI",1,IF('resp Transp'!G76="NO",0,-1))</f>
        <v>1</v>
      </c>
      <c r="H71" s="20">
        <f>IF('resp Transp'!H76="SI",1,IF('resp Transp'!H76="NO",0,-1))</f>
        <v>0</v>
      </c>
      <c r="I71" s="20">
        <f>IF('resp Transp'!I76="SI",1,IF('resp Transp'!I76="NO",0,-1))</f>
        <v>0</v>
      </c>
      <c r="J71" s="49">
        <f>IF('resp Transp'!J76="No Tienen",0,IF('resp Transp'!J76="L&lt;50%",0.35,IF('resp Transp'!J76="L&gt;50%",0.65,IF('resp Transp'!J76="L=100%",1,-1))))</f>
        <v>0</v>
      </c>
      <c r="K71" s="20">
        <v>62.0</v>
      </c>
      <c r="L71" s="20">
        <f>IF('resp Transp'!L76="SI",1,IF('resp Transp'!L76="NO",0,-1))</f>
        <v>1</v>
      </c>
      <c r="M71" s="20"/>
      <c r="N71" s="20">
        <v>0.8</v>
      </c>
      <c r="O71" s="28">
        <v>111.54</v>
      </c>
      <c r="P71" s="20">
        <v>1784.0</v>
      </c>
      <c r="Q71" s="20">
        <f>IF('resp Transp'!Q76="SI",1,IF('resp Transp'!Q76="NO",0,-1))</f>
        <v>1</v>
      </c>
      <c r="R71" s="20">
        <f>IF('resp Transp'!R76="SI",1,IF('resp Transp'!R76="NO",0,-1))</f>
        <v>1</v>
      </c>
      <c r="S71" s="25">
        <f>IF('resp Transp'!S76="SI",1,IF('resp Transp'!S76="NO",0,-1))</f>
        <v>0</v>
      </c>
      <c r="T71" s="18">
        <v>125.0</v>
      </c>
      <c r="U71" s="20">
        <f>IF('resp Transp'!U76="SI",1,IF('resp Transp'!U76="NO",0,-1))</f>
        <v>0</v>
      </c>
      <c r="V71" s="25">
        <f>IF('resp Transp'!V76="SI",1,IF('resp Transp'!V76="NO",0,-1))</f>
        <v>0</v>
      </c>
      <c r="W71" s="20">
        <f>IF('resp Transp'!W76="SI",1,IF('resp Transp'!W76="NO",0,-1))</f>
        <v>0</v>
      </c>
      <c r="X71" s="20">
        <f>IF('resp Transp'!X76="SI",1,IF('resp Transp'!X76="NO",0,-1))</f>
        <v>0</v>
      </c>
      <c r="Y71" s="20">
        <f>IF('resp Transp'!Y76="SI",1,IF('resp Transp'!Y76="NO",0,-1))</f>
        <v>1</v>
      </c>
      <c r="Z71" s="25">
        <f>IF('resp Transp'!Z76="SI",1,IF('resp Transp'!Z76="NO",0,-1))</f>
        <v>0</v>
      </c>
      <c r="AA71" s="20">
        <f>IF('resp Transp'!AA76="SI",1,IF('resp Transp'!AA76="NO",0,-1))</f>
        <v>0</v>
      </c>
      <c r="AB71" s="92">
        <f>IF('resp Transp'!AB76=0%,0,IF('resp Transp'!AB76="&lt; 10%",0.1,IF('resp Transp'!AB76="&gt; 10%",0.5,-1)))</f>
        <v>0</v>
      </c>
      <c r="AC71" s="92">
        <f>IF('resp Transp'!AC76="ANC&gt; 40%",0.6,IF('resp Transp'!AC76="ANC&lt;40%",0.3,IF('resp Transp'!AC76="&gt; 10%",0.5,-1)))</f>
        <v>0.6</v>
      </c>
      <c r="AD71" s="60">
        <v>47.8</v>
      </c>
      <c r="AE71" s="64">
        <f>IF('resp Transp'!AE76="SI",1,IF('resp Transp'!AE76="NO",0,-1))</f>
        <v>0</v>
      </c>
      <c r="AF71" s="20">
        <f>IF('resp Transp'!AF76="SI",1,IF('resp Transp'!AF76="NO",0,-1))</f>
        <v>0</v>
      </c>
      <c r="AG71" s="70" t="s">
        <v>244</v>
      </c>
      <c r="AH71" s="74">
        <v>3.0</v>
      </c>
    </row>
    <row r="72" ht="15.75" customHeight="1">
      <c r="A72" s="5">
        <v>4627.0</v>
      </c>
      <c r="B72" s="90" t="s">
        <v>14</v>
      </c>
      <c r="C72" s="90" t="s">
        <v>20</v>
      </c>
      <c r="D72" s="90" t="s">
        <v>38</v>
      </c>
      <c r="E72" s="91" t="s">
        <v>113</v>
      </c>
      <c r="F72" s="20">
        <f>IF('resp Transp'!F77="SI",1,IF('resp Transp'!F77="NO",0,-1))</f>
        <v>1</v>
      </c>
      <c r="G72" s="20">
        <f>IF('resp Transp'!G77="SI",1,IF('resp Transp'!G77="NO",0,-1))</f>
        <v>1</v>
      </c>
      <c r="H72" s="20">
        <f>IF('resp Transp'!H77="SI",1,IF('resp Transp'!H77="NO",0,-1))</f>
        <v>0</v>
      </c>
      <c r="I72" s="20">
        <f>IF('resp Transp'!I77="SI",1,IF('resp Transp'!I77="NO",0,-1))</f>
        <v>0</v>
      </c>
      <c r="J72" s="49">
        <f>IF('resp Transp'!J77="No Tienen",0,IF('resp Transp'!J77="L&lt;50%",0.35,IF('resp Transp'!J77="L&gt;50%",0.65,IF('resp Transp'!J77="L=100%",1,-1))))</f>
        <v>0</v>
      </c>
      <c r="K72" s="20">
        <v>92.0</v>
      </c>
      <c r="L72" s="20">
        <f>IF('resp Transp'!L77="SI",1,IF('resp Transp'!L77="NO",0,-1))</f>
        <v>1</v>
      </c>
      <c r="M72" s="20"/>
      <c r="N72" s="20">
        <v>0.7</v>
      </c>
      <c r="O72" s="30">
        <v>380.75</v>
      </c>
      <c r="P72" s="20">
        <v>0.0</v>
      </c>
      <c r="Q72" s="20">
        <f>IF('resp Transp'!Q77="SI",1,IF('resp Transp'!Q77="NO",0,-1))</f>
        <v>0</v>
      </c>
      <c r="R72" s="20">
        <f>IF('resp Transp'!R77="SI",1,IF('resp Transp'!R77="NO",0,-1))</f>
        <v>1</v>
      </c>
      <c r="S72" s="25">
        <f>IF('resp Transp'!S77="SI",1,IF('resp Transp'!S77="NO",0,-1))</f>
        <v>0</v>
      </c>
      <c r="T72" s="18">
        <v>340.0</v>
      </c>
      <c r="U72" s="20">
        <f>IF('resp Transp'!U77="SI",1,IF('resp Transp'!U77="NO",0,-1))</f>
        <v>0</v>
      </c>
      <c r="V72" s="25">
        <f>IF('resp Transp'!V77="SI",1,IF('resp Transp'!V77="NO",0,-1))</f>
        <v>0</v>
      </c>
      <c r="W72" s="20">
        <f>IF('resp Transp'!W77="SI",1,IF('resp Transp'!W77="NO",0,-1))</f>
        <v>0</v>
      </c>
      <c r="X72" s="20">
        <f>IF('resp Transp'!X77="SI",1,IF('resp Transp'!X77="NO",0,-1))</f>
        <v>0</v>
      </c>
      <c r="Y72" s="20">
        <f>IF('resp Transp'!Y77="SI",1,IF('resp Transp'!Y77="NO",0,-1))</f>
        <v>1</v>
      </c>
      <c r="Z72" s="25">
        <f>IF('resp Transp'!Z77="SI",1,IF('resp Transp'!Z77="NO",0,-1))</f>
        <v>0</v>
      </c>
      <c r="AA72" s="20">
        <f>IF('resp Transp'!AA77="SI",1,IF('resp Transp'!AA77="NO",0,-1))</f>
        <v>0</v>
      </c>
      <c r="AB72" s="92">
        <f>IF('resp Transp'!AB77=0%,0,IF('resp Transp'!AB77="&lt; 10%",0.1,IF('resp Transp'!AB77="&gt; 10%",0.5,-1)))</f>
        <v>0.1</v>
      </c>
      <c r="AC72" s="92">
        <f>IF('resp Transp'!AC77="ANC&gt; 40%",0.6,IF('resp Transp'!AC77="ANC&lt;40%",0.3,IF('resp Transp'!AC77="&gt; 10%",0.5,-1)))</f>
        <v>0.6</v>
      </c>
      <c r="AD72" s="60">
        <v>53.83</v>
      </c>
      <c r="AE72" s="64">
        <f>IF('resp Transp'!AE77="SI",1,IF('resp Transp'!AE77="NO",0,-1))</f>
        <v>0</v>
      </c>
      <c r="AF72" s="20">
        <f>IF('resp Transp'!AF77="SI",1,IF('resp Transp'!AF77="NO",0,-1))</f>
        <v>0</v>
      </c>
      <c r="AG72" s="70" t="s">
        <v>244</v>
      </c>
      <c r="AH72" s="74">
        <v>3.0</v>
      </c>
    </row>
    <row r="73" ht="15.75" customHeight="1">
      <c r="A73" s="5">
        <v>621.0</v>
      </c>
      <c r="B73" s="90" t="s">
        <v>14</v>
      </c>
      <c r="C73" s="90" t="s">
        <v>14</v>
      </c>
      <c r="D73" s="90" t="s">
        <v>39</v>
      </c>
      <c r="E73" s="91" t="s">
        <v>114</v>
      </c>
      <c r="F73" s="20">
        <f>IF('resp Transp'!F78="SI",1,IF('resp Transp'!F78="NO",0,-1))</f>
        <v>1</v>
      </c>
      <c r="G73" s="20">
        <f>IF('resp Transp'!G78="SI",1,IF('resp Transp'!G78="NO",0,-1))</f>
        <v>1</v>
      </c>
      <c r="H73" s="20">
        <f>IF('resp Transp'!H78="SI",1,IF('resp Transp'!H78="NO",0,-1))</f>
        <v>0</v>
      </c>
      <c r="I73" s="20">
        <f>IF('resp Transp'!I78="SI",1,IF('resp Transp'!I78="NO",0,-1))</f>
        <v>0</v>
      </c>
      <c r="J73" s="49">
        <f>IF('resp Transp'!J78="No Tienen",0,IF('resp Transp'!J78="L&lt;50%",0.35,IF('resp Transp'!J78="L&gt;50%",0.65,IF('resp Transp'!J78="L=100%",1,-1))))</f>
        <v>0</v>
      </c>
      <c r="K73" s="20">
        <v>62.0</v>
      </c>
      <c r="L73" s="20">
        <f>IF('resp Transp'!L78="SI",1,IF('resp Transp'!L78="NO",0,-1))</f>
        <v>1</v>
      </c>
      <c r="M73" s="20"/>
      <c r="N73" s="20">
        <v>0.8</v>
      </c>
      <c r="O73" s="28">
        <v>111.54</v>
      </c>
      <c r="P73" s="20">
        <v>1784.0</v>
      </c>
      <c r="Q73" s="20">
        <f>IF('resp Transp'!Q78="SI",1,IF('resp Transp'!Q78="NO",0,-1))</f>
        <v>0</v>
      </c>
      <c r="R73" s="20">
        <f>IF('resp Transp'!R78="SI",1,IF('resp Transp'!R78="NO",0,-1))</f>
        <v>1</v>
      </c>
      <c r="S73" s="25">
        <f>IF('resp Transp'!S78="SI",1,IF('resp Transp'!S78="NO",0,-1))</f>
        <v>0</v>
      </c>
      <c r="T73" s="18">
        <v>215.0</v>
      </c>
      <c r="U73" s="20">
        <f>IF('resp Transp'!U78="SI",1,IF('resp Transp'!U78="NO",0,-1))</f>
        <v>0</v>
      </c>
      <c r="V73" s="25">
        <f>IF('resp Transp'!V78="SI",1,IF('resp Transp'!V78="NO",0,-1))</f>
        <v>0</v>
      </c>
      <c r="W73" s="20">
        <f>IF('resp Transp'!W78="SI",1,IF('resp Transp'!W78="NO",0,-1))</f>
        <v>0</v>
      </c>
      <c r="X73" s="20">
        <f>IF('resp Transp'!X78="SI",1,IF('resp Transp'!X78="NO",0,-1))</f>
        <v>0</v>
      </c>
      <c r="Y73" s="20">
        <f>IF('resp Transp'!Y78="SI",1,IF('resp Transp'!Y78="NO",0,-1))</f>
        <v>1</v>
      </c>
      <c r="Z73" s="25">
        <f>IF('resp Transp'!Z78="SI",1,IF('resp Transp'!Z78="NO",0,-1))</f>
        <v>0</v>
      </c>
      <c r="AA73" s="20">
        <f>IF('resp Transp'!AA78="SI",1,IF('resp Transp'!AA78="NO",0,-1))</f>
        <v>0</v>
      </c>
      <c r="AB73" s="92">
        <f>IF('resp Transp'!AB78=0%,0,IF('resp Transp'!AB78="&lt; 10%",0.1,IF('resp Transp'!AB78="&gt; 10%",0.5,-1)))</f>
        <v>0.5</v>
      </c>
      <c r="AC73" s="92">
        <f>IF('resp Transp'!AC78="ANC&gt; 40%",0.6,IF('resp Transp'!AC78="ANC&lt;40%",0.3,IF('resp Transp'!AC78="&gt; 10%",0.5,-1)))</f>
        <v>0.6</v>
      </c>
      <c r="AD73" s="60">
        <v>72.22</v>
      </c>
      <c r="AE73" s="64">
        <f>IF('resp Transp'!AE78="SI",1,IF('resp Transp'!AE78="NO",0,-1))</f>
        <v>0</v>
      </c>
      <c r="AF73" s="20">
        <f>IF('resp Transp'!AF78="SI",1,IF('resp Transp'!AF78="NO",0,-1))</f>
        <v>0</v>
      </c>
      <c r="AG73" s="70" t="s">
        <v>244</v>
      </c>
      <c r="AH73" s="74">
        <v>3.0</v>
      </c>
    </row>
    <row r="74" ht="15.75" customHeight="1">
      <c r="A74" s="5">
        <v>626.0</v>
      </c>
      <c r="B74" s="90" t="s">
        <v>14</v>
      </c>
      <c r="C74" s="90" t="s">
        <v>20</v>
      </c>
      <c r="D74" s="123" t="s">
        <v>39</v>
      </c>
      <c r="E74" s="91" t="s">
        <v>115</v>
      </c>
      <c r="F74" s="20">
        <f>IF('resp Transp'!F79="SI",1,IF('resp Transp'!F79="NO",0,-1))</f>
        <v>1</v>
      </c>
      <c r="G74" s="20">
        <f>IF('resp Transp'!G79="SI",1,IF('resp Transp'!G79="NO",0,-1))</f>
        <v>1</v>
      </c>
      <c r="H74" s="20">
        <f>IF('resp Transp'!H79="SI",1,IF('resp Transp'!H79="NO",0,-1))</f>
        <v>0</v>
      </c>
      <c r="I74" s="20">
        <f>IF('resp Transp'!I79="SI",1,IF('resp Transp'!I79="NO",0,-1))</f>
        <v>0</v>
      </c>
      <c r="J74" s="49">
        <f>IF('resp Transp'!J79="No Tienen",0,IF('resp Transp'!J79="L&lt;50%",0.35,IF('resp Transp'!J79="L&gt;50%",0.65,IF('resp Transp'!J79="L=100%",1,-1))))</f>
        <v>0</v>
      </c>
      <c r="K74" s="20">
        <v>92.0</v>
      </c>
      <c r="L74" s="20">
        <f>IF('resp Transp'!L79="SI",1,IF('resp Transp'!L79="NO",0,-1))</f>
        <v>1</v>
      </c>
      <c r="M74" s="20"/>
      <c r="N74" s="20">
        <v>0.7</v>
      </c>
      <c r="O74" s="30">
        <v>380.75</v>
      </c>
      <c r="P74" s="20">
        <v>0.0</v>
      </c>
      <c r="Q74" s="20">
        <f>IF('resp Transp'!Q79="SI",1,IF('resp Transp'!Q79="NO",0,-1))</f>
        <v>0</v>
      </c>
      <c r="R74" s="20">
        <f>IF('resp Transp'!R79="SI",1,IF('resp Transp'!R79="NO",0,-1))</f>
        <v>1</v>
      </c>
      <c r="S74" s="25">
        <f>IF('resp Transp'!S79="SI",1,IF('resp Transp'!S79="NO",0,-1))</f>
        <v>0</v>
      </c>
      <c r="T74" s="18">
        <v>125.0</v>
      </c>
      <c r="U74" s="20">
        <f>IF('resp Transp'!U79="SI",1,IF('resp Transp'!U79="NO",0,-1))</f>
        <v>0</v>
      </c>
      <c r="V74" s="25">
        <f>IF('resp Transp'!V79="SI",1,IF('resp Transp'!V79="NO",0,-1))</f>
        <v>0</v>
      </c>
      <c r="W74" s="20">
        <f>IF('resp Transp'!W79="SI",1,IF('resp Transp'!W79="NO",0,-1))</f>
        <v>0</v>
      </c>
      <c r="X74" s="20">
        <f>IF('resp Transp'!X79="SI",1,IF('resp Transp'!X79="NO",0,-1))</f>
        <v>0</v>
      </c>
      <c r="Y74" s="20">
        <f>IF('resp Transp'!Y79="SI",1,IF('resp Transp'!Y79="NO",0,-1))</f>
        <v>1</v>
      </c>
      <c r="Z74" s="25">
        <f>IF('resp Transp'!Z79="SI",1,IF('resp Transp'!Z79="NO",0,-1))</f>
        <v>0</v>
      </c>
      <c r="AA74" s="20">
        <f>IF('resp Transp'!AA79="SI",1,IF('resp Transp'!AA79="NO",0,-1))</f>
        <v>0</v>
      </c>
      <c r="AB74" s="92">
        <f>IF('resp Transp'!AB79=0%,0,IF('resp Transp'!AB79="&lt; 10%",0.1,IF('resp Transp'!AB79="&gt; 10%",0.5,-1)))</f>
        <v>0</v>
      </c>
      <c r="AC74" s="92">
        <f>IF('resp Transp'!AC79="ANC&gt; 40%",0.6,IF('resp Transp'!AC79="ANC&lt;40%",0.3,IF('resp Transp'!AC79="&gt; 10%",0.5,-1)))</f>
        <v>0.6</v>
      </c>
      <c r="AD74" s="60">
        <v>72.22</v>
      </c>
      <c r="AE74" s="64">
        <f>IF('resp Transp'!AE79="SI",1,IF('resp Transp'!AE79="NO",0,-1))</f>
        <v>0</v>
      </c>
      <c r="AF74" s="20">
        <f>IF('resp Transp'!AF79="SI",1,IF('resp Transp'!AF79="NO",0,-1))</f>
        <v>0</v>
      </c>
      <c r="AG74" s="70" t="s">
        <v>244</v>
      </c>
      <c r="AH74" s="74">
        <v>3.0</v>
      </c>
    </row>
    <row r="75" ht="15.75" customHeight="1">
      <c r="A75" s="5">
        <v>627.0</v>
      </c>
      <c r="B75" s="90" t="s">
        <v>14</v>
      </c>
      <c r="C75" s="90" t="s">
        <v>14</v>
      </c>
      <c r="D75" s="90" t="s">
        <v>39</v>
      </c>
      <c r="E75" s="91" t="s">
        <v>116</v>
      </c>
      <c r="F75" s="20">
        <f>IF('resp Transp'!F80="SI",1,IF('resp Transp'!F80="NO",0,-1))</f>
        <v>1</v>
      </c>
      <c r="G75" s="20">
        <f>IF('resp Transp'!G80="SI",1,IF('resp Transp'!G80="NO",0,-1))</f>
        <v>1</v>
      </c>
      <c r="H75" s="20">
        <f>IF('resp Transp'!H80="SI",1,IF('resp Transp'!H80="NO",0,-1))</f>
        <v>0</v>
      </c>
      <c r="I75" s="20">
        <f>IF('resp Transp'!I80="SI",1,IF('resp Transp'!I80="NO",0,-1))</f>
        <v>0</v>
      </c>
      <c r="J75" s="49">
        <f>IF('resp Transp'!J80="No Tienen",0,IF('resp Transp'!J80="L&lt;50%",0.35,IF('resp Transp'!J80="L&gt;50%",0.65,IF('resp Transp'!J80="L=100%",1,-1))))</f>
        <v>0</v>
      </c>
      <c r="K75" s="20">
        <v>62.0</v>
      </c>
      <c r="L75" s="20">
        <f>IF('resp Transp'!L80="SI",1,IF('resp Transp'!L80="NO",0,-1))</f>
        <v>1</v>
      </c>
      <c r="M75" s="20"/>
      <c r="N75" s="20">
        <v>0.8</v>
      </c>
      <c r="O75" s="28">
        <v>111.54</v>
      </c>
      <c r="P75" s="20">
        <v>1784.0</v>
      </c>
      <c r="Q75" s="20">
        <f>IF('resp Transp'!Q80="SI",1,IF('resp Transp'!Q80="NO",0,-1))</f>
        <v>0</v>
      </c>
      <c r="R75" s="20">
        <f>IF('resp Transp'!R80="SI",1,IF('resp Transp'!R80="NO",0,-1))</f>
        <v>1</v>
      </c>
      <c r="S75" s="25">
        <f>IF('resp Transp'!S80="SI",1,IF('resp Transp'!S80="NO",0,-1))</f>
        <v>0</v>
      </c>
      <c r="T75" s="18">
        <v>160.0</v>
      </c>
      <c r="U75" s="20">
        <f>IF('resp Transp'!U80="SI",1,IF('resp Transp'!U80="NO",0,-1))</f>
        <v>0</v>
      </c>
      <c r="V75" s="25">
        <f>IF('resp Transp'!V80="SI",1,IF('resp Transp'!V80="NO",0,-1))</f>
        <v>0</v>
      </c>
      <c r="W75" s="20">
        <f>IF('resp Transp'!W80="SI",1,IF('resp Transp'!W80="NO",0,-1))</f>
        <v>1</v>
      </c>
      <c r="X75" s="20">
        <f>IF('resp Transp'!X80="SI",1,IF('resp Transp'!X80="NO",0,-1))</f>
        <v>0</v>
      </c>
      <c r="Y75" s="20">
        <f>IF('resp Transp'!Y80="SI",1,IF('resp Transp'!Y80="NO",0,-1))</f>
        <v>1</v>
      </c>
      <c r="Z75" s="25">
        <f>IF('resp Transp'!Z80="SI",1,IF('resp Transp'!Z80="NO",0,-1))</f>
        <v>0</v>
      </c>
      <c r="AA75" s="20">
        <f>IF('resp Transp'!AA80="SI",1,IF('resp Transp'!AA80="NO",0,-1))</f>
        <v>0</v>
      </c>
      <c r="AB75" s="92">
        <f>IF('resp Transp'!AB80=0%,0,IF('resp Transp'!AB80="&lt; 10%",0.1,IF('resp Transp'!AB80="&gt; 10%",0.5,-1)))</f>
        <v>0.1</v>
      </c>
      <c r="AC75" s="92">
        <f>IF('resp Transp'!AC80="ANC&gt; 40%",0.6,IF('resp Transp'!AC80="ANC&lt;40%",0.3,IF('resp Transp'!AC80="&gt; 10%",0.5,-1)))</f>
        <v>0.6</v>
      </c>
      <c r="AD75" s="60">
        <v>72.22</v>
      </c>
      <c r="AE75" s="64">
        <f>IF('resp Transp'!AE80="SI",1,IF('resp Transp'!AE80="NO",0,-1))</f>
        <v>0</v>
      </c>
      <c r="AF75" s="20">
        <f>IF('resp Transp'!AF80="SI",1,IF('resp Transp'!AF80="NO",0,-1))</f>
        <v>0</v>
      </c>
      <c r="AG75" s="70" t="s">
        <v>244</v>
      </c>
      <c r="AH75" s="74">
        <v>3.0</v>
      </c>
    </row>
    <row r="76" ht="15.75" customHeight="1">
      <c r="A76" s="5">
        <v>628.0</v>
      </c>
      <c r="B76" s="90" t="s">
        <v>14</v>
      </c>
      <c r="C76" s="90" t="s">
        <v>20</v>
      </c>
      <c r="D76" s="90" t="s">
        <v>39</v>
      </c>
      <c r="E76" s="91" t="s">
        <v>117</v>
      </c>
      <c r="F76" s="20">
        <f>IF('resp Transp'!F81="SI",1,IF('resp Transp'!F81="NO",0,-1))</f>
        <v>1</v>
      </c>
      <c r="G76" s="20">
        <f>IF('resp Transp'!G81="SI",1,IF('resp Transp'!G81="NO",0,-1))</f>
        <v>1</v>
      </c>
      <c r="H76" s="20">
        <f>IF('resp Transp'!H81="SI",1,IF('resp Transp'!H81="NO",0,-1))</f>
        <v>0</v>
      </c>
      <c r="I76" s="20">
        <f>IF('resp Transp'!I81="SI",1,IF('resp Transp'!I81="NO",0,-1))</f>
        <v>0</v>
      </c>
      <c r="J76" s="49">
        <f>IF('resp Transp'!J81="No Tienen",0,IF('resp Transp'!J81="L&lt;50%",0.35,IF('resp Transp'!J81="L&gt;50%",0.65,IF('resp Transp'!J81="L=100%",1,-1))))</f>
        <v>0</v>
      </c>
      <c r="K76" s="20">
        <v>92.0</v>
      </c>
      <c r="L76" s="20">
        <f>IF('resp Transp'!L81="SI",1,IF('resp Transp'!L81="NO",0,-1))</f>
        <v>1</v>
      </c>
      <c r="M76" s="20"/>
      <c r="N76" s="20">
        <v>0.7</v>
      </c>
      <c r="O76" s="30">
        <v>380.75</v>
      </c>
      <c r="P76" s="20">
        <v>0.0</v>
      </c>
      <c r="Q76" s="20">
        <f>IF('resp Transp'!Q81="SI",1,IF('resp Transp'!Q81="NO",0,-1))</f>
        <v>1</v>
      </c>
      <c r="R76" s="20">
        <f>IF('resp Transp'!R81="SI",1,IF('resp Transp'!R81="NO",0,-1))</f>
        <v>1</v>
      </c>
      <c r="S76" s="25">
        <f>IF('resp Transp'!S81="SI",1,IF('resp Transp'!S81="NO",0,-1))</f>
        <v>0</v>
      </c>
      <c r="T76" s="18">
        <v>200.0</v>
      </c>
      <c r="U76" s="20">
        <f>IF('resp Transp'!U81="SI",1,IF('resp Transp'!U81="NO",0,-1))</f>
        <v>0</v>
      </c>
      <c r="V76" s="25">
        <f>IF('resp Transp'!V81="SI",1,IF('resp Transp'!V81="NO",0,-1))</f>
        <v>0</v>
      </c>
      <c r="W76" s="20">
        <f>IF('resp Transp'!W81="SI",1,IF('resp Transp'!W81="NO",0,-1))</f>
        <v>0</v>
      </c>
      <c r="X76" s="20">
        <f>IF('resp Transp'!X81="SI",1,IF('resp Transp'!X81="NO",0,-1))</f>
        <v>0</v>
      </c>
      <c r="Y76" s="20">
        <f>IF('resp Transp'!Y81="SI",1,IF('resp Transp'!Y81="NO",0,-1))</f>
        <v>1</v>
      </c>
      <c r="Z76" s="25">
        <f>IF('resp Transp'!Z81="SI",1,IF('resp Transp'!Z81="NO",0,-1))</f>
        <v>0</v>
      </c>
      <c r="AA76" s="20">
        <f>IF('resp Transp'!AA81="SI",1,IF('resp Transp'!AA81="NO",0,-1))</f>
        <v>0</v>
      </c>
      <c r="AB76" s="92">
        <f>IF('resp Transp'!AB81=0%,0,IF('resp Transp'!AB81="&lt; 10%",0.1,IF('resp Transp'!AB81="&gt; 10%",0.5,-1)))</f>
        <v>0</v>
      </c>
      <c r="AC76" s="92">
        <f>IF('resp Transp'!AC81="ANC&gt; 40%",0.6,IF('resp Transp'!AC81="ANC&lt;40%",0.3,IF('resp Transp'!AC81="&gt; 10%",0.5,-1)))</f>
        <v>0.6</v>
      </c>
      <c r="AD76" s="60">
        <v>72.22</v>
      </c>
      <c r="AE76" s="64">
        <f>IF('resp Transp'!AE81="SI",1,IF('resp Transp'!AE81="NO",0,-1))</f>
        <v>0</v>
      </c>
      <c r="AF76" s="20">
        <f>IF('resp Transp'!AF81="SI",1,IF('resp Transp'!AF81="NO",0,-1))</f>
        <v>0</v>
      </c>
      <c r="AG76" s="70" t="s">
        <v>244</v>
      </c>
      <c r="AH76" s="74">
        <v>3.0</v>
      </c>
    </row>
    <row r="77" ht="15.75" customHeight="1">
      <c r="A77" s="5">
        <v>629.0</v>
      </c>
      <c r="B77" s="90" t="s">
        <v>14</v>
      </c>
      <c r="C77" s="90" t="s">
        <v>20</v>
      </c>
      <c r="D77" s="90" t="s">
        <v>39</v>
      </c>
      <c r="E77" s="91" t="s">
        <v>118</v>
      </c>
      <c r="F77" s="20">
        <f>IF('resp Transp'!F82="SI",1,IF('resp Transp'!F82="NO",0,-1))</f>
        <v>1</v>
      </c>
      <c r="G77" s="20">
        <f>IF('resp Transp'!G82="SI",1,IF('resp Transp'!G82="NO",0,-1))</f>
        <v>1</v>
      </c>
      <c r="H77" s="20">
        <f>IF('resp Transp'!H82="SI",1,IF('resp Transp'!H82="NO",0,-1))</f>
        <v>0</v>
      </c>
      <c r="I77" s="20">
        <f>IF('resp Transp'!I82="SI",1,IF('resp Transp'!I82="NO",0,-1))</f>
        <v>0</v>
      </c>
      <c r="J77" s="49">
        <f>IF('resp Transp'!J82="No Tienen",0,IF('resp Transp'!J82="L&lt;50%",0.35,IF('resp Transp'!J82="L&gt;50%",0.65,IF('resp Transp'!J82="L=100%",1,-1))))</f>
        <v>0</v>
      </c>
      <c r="K77" s="20">
        <v>92.0</v>
      </c>
      <c r="L77" s="20">
        <f>IF('resp Transp'!L82="SI",1,IF('resp Transp'!L82="NO",0,-1))</f>
        <v>1</v>
      </c>
      <c r="M77" s="20"/>
      <c r="N77" s="20">
        <v>0.7</v>
      </c>
      <c r="O77" s="30">
        <v>380.75</v>
      </c>
      <c r="P77" s="20">
        <v>0.0</v>
      </c>
      <c r="Q77" s="20">
        <f>IF('resp Transp'!Q82="SI",1,IF('resp Transp'!Q82="NO",0,-1))</f>
        <v>0</v>
      </c>
      <c r="R77" s="20">
        <f>IF('resp Transp'!R82="SI",1,IF('resp Transp'!R82="NO",0,-1))</f>
        <v>1</v>
      </c>
      <c r="S77" s="25">
        <f>IF('resp Transp'!S82="SI",1,IF('resp Transp'!S82="NO",0,-1))</f>
        <v>0</v>
      </c>
      <c r="T77" s="18">
        <v>250.0</v>
      </c>
      <c r="U77" s="20">
        <f>IF('resp Transp'!U82="SI",1,IF('resp Transp'!U82="NO",0,-1))</f>
        <v>0</v>
      </c>
      <c r="V77" s="25">
        <f>IF('resp Transp'!V82="SI",1,IF('resp Transp'!V82="NO",0,-1))</f>
        <v>0</v>
      </c>
      <c r="W77" s="20">
        <f>IF('resp Transp'!W82="SI",1,IF('resp Transp'!W82="NO",0,-1))</f>
        <v>0</v>
      </c>
      <c r="X77" s="20">
        <f>IF('resp Transp'!X82="SI",1,IF('resp Transp'!X82="NO",0,-1))</f>
        <v>0</v>
      </c>
      <c r="Y77" s="20">
        <f>IF('resp Transp'!Y82="SI",1,IF('resp Transp'!Y82="NO",0,-1))</f>
        <v>1</v>
      </c>
      <c r="Z77" s="25">
        <f>IF('resp Transp'!Z82="SI",1,IF('resp Transp'!Z82="NO",0,-1))</f>
        <v>0</v>
      </c>
      <c r="AA77" s="46">
        <f>IF('resp Transp'!AA82="SI",1,IF('resp Transp'!AA82="NO",0,-1))</f>
        <v>0</v>
      </c>
      <c r="AB77" s="92">
        <f>IF('resp Transp'!AB82=0%,0,IF('resp Transp'!AB82="&lt; 10%",0.1,IF('resp Transp'!AB82="&gt; 10%",0.5,-1)))</f>
        <v>0.1</v>
      </c>
      <c r="AC77" s="92">
        <f>IF('resp Transp'!AC82="ANC&gt; 40%",0.6,IF('resp Transp'!AC82="ANC&lt;40%",0.3,IF('resp Transp'!AC82="&gt; 10%",0.5,-1)))</f>
        <v>0.6</v>
      </c>
      <c r="AD77" s="62">
        <v>72.22</v>
      </c>
      <c r="AE77" s="67">
        <f>IF('resp Transp'!AE82="SI",1,IF('resp Transp'!AE82="NO",0,-1))</f>
        <v>0</v>
      </c>
      <c r="AF77" s="46">
        <f>IF('resp Transp'!AF82="SI",1,IF('resp Transp'!AF82="NO",0,-1))</f>
        <v>0</v>
      </c>
      <c r="AG77" s="70" t="s">
        <v>244</v>
      </c>
      <c r="AH77" s="74">
        <v>3.0</v>
      </c>
    </row>
    <row r="78" ht="15.75" customHeight="1">
      <c r="A78" s="71"/>
      <c r="B78" s="93"/>
      <c r="C78" s="93"/>
      <c r="D78" s="93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</row>
    <row r="79" ht="15.0" customHeight="1">
      <c r="A79" s="71"/>
      <c r="B79" s="93"/>
      <c r="C79" s="93"/>
      <c r="D79" s="93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>
        <f t="shared" ref="Q79:AA79" si="1">COUNTIF(Q4:Q77,"SI")</f>
        <v>0</v>
      </c>
      <c r="R79" s="71">
        <f t="shared" si="1"/>
        <v>0</v>
      </c>
      <c r="S79" s="71">
        <f t="shared" si="1"/>
        <v>0</v>
      </c>
      <c r="T79" s="71">
        <f t="shared" si="1"/>
        <v>0</v>
      </c>
      <c r="U79" s="71">
        <f t="shared" si="1"/>
        <v>0</v>
      </c>
      <c r="V79" s="71">
        <f t="shared" si="1"/>
        <v>0</v>
      </c>
      <c r="W79" s="71">
        <f t="shared" si="1"/>
        <v>0</v>
      </c>
      <c r="X79" s="71">
        <f t="shared" si="1"/>
        <v>0</v>
      </c>
      <c r="Y79" s="71">
        <f t="shared" si="1"/>
        <v>0</v>
      </c>
      <c r="Z79" s="71">
        <f t="shared" si="1"/>
        <v>0</v>
      </c>
      <c r="AA79" s="71">
        <f t="shared" si="1"/>
        <v>0</v>
      </c>
      <c r="AB79" s="71"/>
      <c r="AC79" s="71"/>
      <c r="AD79" s="71"/>
      <c r="AE79" s="71">
        <f t="shared" ref="AE79:AF79" si="2">COUNTIF(AE4:AE77,"SI")</f>
        <v>0</v>
      </c>
      <c r="AF79" s="71">
        <f t="shared" si="2"/>
        <v>0</v>
      </c>
      <c r="AG79" s="71"/>
      <c r="AH79" s="71"/>
    </row>
    <row r="80" ht="15.0" customHeight="1">
      <c r="A80" s="71"/>
      <c r="B80" s="93"/>
      <c r="C80" s="93"/>
      <c r="D80" s="93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>
        <f t="shared" ref="Q80:AA80" si="3">COUNTIF(Q4:Q77,"NO")</f>
        <v>0</v>
      </c>
      <c r="R80" s="71">
        <f t="shared" si="3"/>
        <v>0</v>
      </c>
      <c r="S80" s="71">
        <f t="shared" si="3"/>
        <v>0</v>
      </c>
      <c r="T80" s="71">
        <f t="shared" si="3"/>
        <v>0</v>
      </c>
      <c r="U80" s="71">
        <f t="shared" si="3"/>
        <v>0</v>
      </c>
      <c r="V80" s="71">
        <f t="shared" si="3"/>
        <v>0</v>
      </c>
      <c r="W80" s="71">
        <f t="shared" si="3"/>
        <v>0</v>
      </c>
      <c r="X80" s="71">
        <f t="shared" si="3"/>
        <v>0</v>
      </c>
      <c r="Y80" s="71">
        <f t="shared" si="3"/>
        <v>0</v>
      </c>
      <c r="Z80" s="71">
        <f t="shared" si="3"/>
        <v>0</v>
      </c>
      <c r="AA80" s="71">
        <f t="shared" si="3"/>
        <v>0</v>
      </c>
      <c r="AB80" s="71"/>
      <c r="AC80" s="71"/>
      <c r="AD80" s="71"/>
      <c r="AE80" s="71">
        <f t="shared" ref="AE80:AF80" si="4">COUNTIF(AE4:AE77,"NO")</f>
        <v>0</v>
      </c>
      <c r="AF80" s="71">
        <f t="shared" si="4"/>
        <v>0</v>
      </c>
      <c r="AG80" s="71"/>
      <c r="AH80" s="71"/>
    </row>
    <row r="81" ht="15.75" customHeight="1">
      <c r="A81" s="71"/>
      <c r="B81" s="93"/>
      <c r="C81" s="93"/>
      <c r="D81" s="93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</row>
    <row r="82" ht="15.75" customHeight="1">
      <c r="A82" s="71"/>
      <c r="B82" s="93"/>
      <c r="C82" s="93"/>
      <c r="D82" s="93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</row>
    <row r="83" ht="15.75" customHeight="1">
      <c r="A83" s="71"/>
      <c r="B83" s="93"/>
      <c r="C83" s="93"/>
      <c r="D83" s="93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</row>
    <row r="84" ht="15.75" customHeight="1">
      <c r="A84" s="71"/>
      <c r="B84" s="93"/>
      <c r="C84" s="93"/>
      <c r="D84" s="93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</row>
    <row r="85" ht="15.75" customHeight="1">
      <c r="A85" s="71"/>
      <c r="B85" s="93"/>
      <c r="C85" s="93"/>
      <c r="D85" s="93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</row>
    <row r="86" ht="15.75" customHeight="1">
      <c r="A86" s="71"/>
      <c r="B86" s="93"/>
      <c r="C86" s="93"/>
      <c r="D86" s="93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</row>
    <row r="87" ht="15.75" customHeight="1">
      <c r="A87" s="71"/>
      <c r="B87" s="93"/>
      <c r="C87" s="93"/>
      <c r="D87" s="93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</row>
    <row r="88" ht="15.75" customHeight="1">
      <c r="A88" s="71"/>
      <c r="B88" s="93"/>
      <c r="C88" s="93"/>
      <c r="D88" s="93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</row>
    <row r="89" ht="15.75" customHeight="1">
      <c r="A89" s="71"/>
      <c r="B89" s="93"/>
      <c r="C89" s="93"/>
      <c r="D89" s="93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</row>
    <row r="90" ht="15.75" customHeight="1">
      <c r="A90" s="71"/>
      <c r="B90" s="93"/>
      <c r="C90" s="93"/>
      <c r="D90" s="93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</row>
    <row r="91" ht="15.75" customHeight="1">
      <c r="A91" s="71"/>
      <c r="B91" s="93"/>
      <c r="C91" s="93"/>
      <c r="D91" s="93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</row>
    <row r="92" ht="15.75" customHeight="1">
      <c r="A92" s="71"/>
      <c r="B92" s="93"/>
      <c r="C92" s="93"/>
      <c r="D92" s="93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</row>
    <row r="93" ht="15.75" customHeight="1">
      <c r="A93" s="71"/>
      <c r="B93" s="93"/>
      <c r="C93" s="93"/>
      <c r="D93" s="93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</row>
    <row r="94" ht="15.75" customHeight="1">
      <c r="A94" s="71"/>
      <c r="B94" s="93"/>
      <c r="C94" s="93"/>
      <c r="D94" s="93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</row>
    <row r="95" ht="15.75" customHeight="1">
      <c r="A95" s="71"/>
      <c r="B95" s="93"/>
      <c r="C95" s="93"/>
      <c r="D95" s="93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</row>
    <row r="96" ht="15.75" customHeight="1">
      <c r="A96" s="71"/>
      <c r="B96" s="93"/>
      <c r="C96" s="93"/>
      <c r="D96" s="93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</row>
    <row r="97" ht="15.75" customHeight="1">
      <c r="A97" s="71"/>
      <c r="B97" s="93"/>
      <c r="C97" s="93"/>
      <c r="D97" s="93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</row>
    <row r="98" ht="15.75" customHeight="1">
      <c r="A98" s="71"/>
      <c r="B98" s="93"/>
      <c r="C98" s="93"/>
      <c r="D98" s="93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</row>
    <row r="99" ht="15.75" customHeight="1">
      <c r="A99" s="71"/>
      <c r="B99" s="93"/>
      <c r="C99" s="93"/>
      <c r="D99" s="93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</row>
    <row r="100" ht="15.75" customHeight="1">
      <c r="A100" s="71"/>
      <c r="B100" s="93"/>
      <c r="C100" s="93"/>
      <c r="D100" s="93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</row>
    <row r="101" ht="15.75" customHeight="1">
      <c r="A101" s="71"/>
      <c r="B101" s="93"/>
      <c r="C101" s="93"/>
      <c r="D101" s="93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</row>
    <row r="102" ht="15.75" customHeight="1">
      <c r="A102" s="71"/>
      <c r="B102" s="93"/>
      <c r="C102" s="93"/>
      <c r="D102" s="93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</row>
    <row r="103" ht="15.75" customHeight="1">
      <c r="A103" s="71"/>
      <c r="B103" s="93"/>
      <c r="C103" s="93"/>
      <c r="D103" s="93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</row>
    <row r="104" ht="15.75" customHeight="1">
      <c r="A104" s="71"/>
      <c r="B104" s="93"/>
      <c r="C104" s="93"/>
      <c r="D104" s="93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</row>
    <row r="105" ht="15.75" customHeight="1">
      <c r="A105" s="71"/>
      <c r="B105" s="93"/>
      <c r="C105" s="93"/>
      <c r="D105" s="93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</row>
    <row r="106" ht="15.75" customHeight="1">
      <c r="A106" s="71"/>
      <c r="B106" s="93"/>
      <c r="C106" s="93"/>
      <c r="D106" s="93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</row>
    <row r="107" ht="15.75" customHeight="1">
      <c r="A107" s="71"/>
      <c r="B107" s="93"/>
      <c r="C107" s="93"/>
      <c r="D107" s="93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</row>
    <row r="108" ht="15.75" customHeight="1">
      <c r="A108" s="71"/>
      <c r="B108" s="93"/>
      <c r="C108" s="93"/>
      <c r="D108" s="93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</row>
    <row r="109" ht="15.75" customHeight="1">
      <c r="A109" s="71"/>
      <c r="B109" s="93"/>
      <c r="C109" s="93"/>
      <c r="D109" s="93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</row>
    <row r="110" ht="15.75" customHeight="1">
      <c r="A110" s="71"/>
      <c r="B110" s="93"/>
      <c r="C110" s="93"/>
      <c r="D110" s="93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</row>
    <row r="111" ht="15.75" customHeight="1">
      <c r="A111" s="71"/>
      <c r="B111" s="93"/>
      <c r="C111" s="93"/>
      <c r="D111" s="93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</row>
    <row r="112" ht="15.75" customHeight="1">
      <c r="A112" s="71"/>
      <c r="B112" s="93"/>
      <c r="C112" s="93"/>
      <c r="D112" s="93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ht="15.75" customHeight="1">
      <c r="A113" s="71"/>
      <c r="B113" s="93"/>
      <c r="C113" s="93"/>
      <c r="D113" s="93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</row>
    <row r="114" ht="15.75" customHeight="1">
      <c r="A114" s="71"/>
      <c r="B114" s="93"/>
      <c r="C114" s="93"/>
      <c r="D114" s="93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</row>
    <row r="115" ht="15.75" customHeight="1">
      <c r="A115" s="71"/>
      <c r="B115" s="93"/>
      <c r="C115" s="93"/>
      <c r="D115" s="93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</row>
    <row r="116" ht="15.75" customHeight="1">
      <c r="A116" s="71"/>
      <c r="B116" s="93"/>
      <c r="C116" s="93"/>
      <c r="D116" s="93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</row>
    <row r="117" ht="15.75" customHeight="1">
      <c r="A117" s="71"/>
      <c r="B117" s="93"/>
      <c r="C117" s="93"/>
      <c r="D117" s="93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</row>
    <row r="118" ht="15.75" customHeight="1">
      <c r="A118" s="71"/>
      <c r="B118" s="93"/>
      <c r="C118" s="93"/>
      <c r="D118" s="93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</row>
    <row r="119" ht="15.75" customHeight="1">
      <c r="A119" s="71"/>
      <c r="B119" s="93"/>
      <c r="C119" s="93"/>
      <c r="D119" s="93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</row>
    <row r="120" ht="15.75" customHeight="1">
      <c r="A120" s="71"/>
      <c r="B120" s="93"/>
      <c r="C120" s="93"/>
      <c r="D120" s="93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</row>
    <row r="121" ht="15.75" customHeight="1">
      <c r="A121" s="71"/>
      <c r="B121" s="93"/>
      <c r="C121" s="93"/>
      <c r="D121" s="93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</row>
    <row r="122" ht="15.75" customHeight="1">
      <c r="A122" s="71"/>
      <c r="B122" s="93"/>
      <c r="C122" s="93"/>
      <c r="D122" s="93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</row>
    <row r="123" ht="15.75" customHeight="1">
      <c r="A123" s="71"/>
      <c r="B123" s="93"/>
      <c r="C123" s="93"/>
      <c r="D123" s="93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</row>
    <row r="124" ht="15.75" customHeight="1">
      <c r="A124" s="71"/>
      <c r="B124" s="93"/>
      <c r="C124" s="93"/>
      <c r="D124" s="93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</row>
    <row r="125" ht="15.75" customHeight="1">
      <c r="A125" s="71"/>
      <c r="B125" s="93"/>
      <c r="C125" s="93"/>
      <c r="D125" s="93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</row>
    <row r="126" ht="15.75" customHeight="1">
      <c r="A126" s="71"/>
      <c r="B126" s="93"/>
      <c r="C126" s="93"/>
      <c r="D126" s="93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</row>
    <row r="127" ht="15.75" customHeight="1">
      <c r="A127" s="71"/>
      <c r="B127" s="93"/>
      <c r="C127" s="93"/>
      <c r="D127" s="93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</row>
    <row r="128" ht="15.75" customHeight="1">
      <c r="A128" s="71"/>
      <c r="B128" s="93"/>
      <c r="C128" s="93"/>
      <c r="D128" s="93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</row>
    <row r="129" ht="15.75" customHeight="1">
      <c r="A129" s="71"/>
      <c r="B129" s="93"/>
      <c r="C129" s="93"/>
      <c r="D129" s="93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</row>
    <row r="130" ht="15.75" customHeight="1">
      <c r="A130" s="71"/>
      <c r="B130" s="93"/>
      <c r="C130" s="93"/>
      <c r="D130" s="93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</row>
    <row r="131" ht="15.75" customHeight="1">
      <c r="A131" s="71"/>
      <c r="B131" s="93"/>
      <c r="C131" s="93"/>
      <c r="D131" s="93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</row>
    <row r="132" ht="15.75" customHeight="1">
      <c r="A132" s="71"/>
      <c r="B132" s="93"/>
      <c r="C132" s="93"/>
      <c r="D132" s="93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</row>
    <row r="133" ht="15.75" customHeight="1">
      <c r="A133" s="71"/>
      <c r="B133" s="93"/>
      <c r="C133" s="93"/>
      <c r="D133" s="93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</row>
    <row r="134" ht="15.75" customHeight="1">
      <c r="A134" s="71"/>
      <c r="B134" s="93"/>
      <c r="C134" s="93"/>
      <c r="D134" s="93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</row>
    <row r="135" ht="15.75" customHeight="1">
      <c r="A135" s="71"/>
      <c r="B135" s="93"/>
      <c r="C135" s="93"/>
      <c r="D135" s="93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</row>
    <row r="136" ht="15.75" customHeight="1">
      <c r="A136" s="71"/>
      <c r="B136" s="93"/>
      <c r="C136" s="93"/>
      <c r="D136" s="93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</row>
    <row r="137" ht="15.75" customHeight="1">
      <c r="A137" s="71"/>
      <c r="B137" s="93"/>
      <c r="C137" s="93"/>
      <c r="D137" s="93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</row>
    <row r="138" ht="15.75" customHeight="1">
      <c r="A138" s="71"/>
      <c r="B138" s="93"/>
      <c r="C138" s="93"/>
      <c r="D138" s="93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</row>
    <row r="139" ht="15.75" customHeight="1">
      <c r="A139" s="71"/>
      <c r="B139" s="93"/>
      <c r="C139" s="93"/>
      <c r="D139" s="93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</row>
    <row r="140" ht="15.75" customHeight="1">
      <c r="A140" s="71"/>
      <c r="B140" s="93"/>
      <c r="C140" s="93"/>
      <c r="D140" s="93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</row>
    <row r="141" ht="15.75" customHeight="1">
      <c r="A141" s="71"/>
      <c r="B141" s="93"/>
      <c r="C141" s="93"/>
      <c r="D141" s="93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</row>
    <row r="142" ht="15.75" customHeight="1">
      <c r="A142" s="71"/>
      <c r="B142" s="93"/>
      <c r="C142" s="93"/>
      <c r="D142" s="93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</row>
    <row r="143" ht="15.75" customHeight="1">
      <c r="A143" s="71"/>
      <c r="B143" s="93"/>
      <c r="C143" s="93"/>
      <c r="D143" s="93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</row>
    <row r="144" ht="15.75" customHeight="1">
      <c r="A144" s="71"/>
      <c r="B144" s="93"/>
      <c r="C144" s="93"/>
      <c r="D144" s="93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</row>
    <row r="145" ht="15.75" customHeight="1">
      <c r="A145" s="71"/>
      <c r="B145" s="93"/>
      <c r="C145" s="93"/>
      <c r="D145" s="93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</row>
    <row r="146" ht="15.75" customHeight="1">
      <c r="A146" s="71"/>
      <c r="B146" s="93"/>
      <c r="C146" s="93"/>
      <c r="D146" s="93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</row>
    <row r="147" ht="15.75" customHeight="1">
      <c r="A147" s="71"/>
      <c r="B147" s="93"/>
      <c r="C147" s="93"/>
      <c r="D147" s="93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</row>
    <row r="148" ht="15.75" customHeight="1">
      <c r="A148" s="71"/>
      <c r="B148" s="93"/>
      <c r="C148" s="93"/>
      <c r="D148" s="93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</row>
    <row r="149" ht="15.75" customHeight="1">
      <c r="A149" s="71"/>
      <c r="B149" s="93"/>
      <c r="C149" s="93"/>
      <c r="D149" s="93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</row>
    <row r="150" ht="15.75" customHeight="1">
      <c r="A150" s="71"/>
      <c r="B150" s="93"/>
      <c r="C150" s="93"/>
      <c r="D150" s="93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</row>
    <row r="151" ht="15.75" customHeight="1">
      <c r="A151" s="71"/>
      <c r="B151" s="93"/>
      <c r="C151" s="93"/>
      <c r="D151" s="93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</row>
    <row r="152" ht="15.75" customHeight="1">
      <c r="A152" s="71"/>
      <c r="B152" s="93"/>
      <c r="C152" s="93"/>
      <c r="D152" s="93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</row>
    <row r="153" ht="15.75" customHeight="1">
      <c r="A153" s="71"/>
      <c r="B153" s="93"/>
      <c r="C153" s="93"/>
      <c r="D153" s="93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</row>
    <row r="154" ht="15.75" customHeight="1">
      <c r="A154" s="71"/>
      <c r="B154" s="93"/>
      <c r="C154" s="93"/>
      <c r="D154" s="93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</row>
    <row r="155" ht="15.75" customHeight="1">
      <c r="A155" s="71"/>
      <c r="B155" s="93"/>
      <c r="C155" s="93"/>
      <c r="D155" s="93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</row>
    <row r="156" ht="15.75" customHeight="1">
      <c r="A156" s="71"/>
      <c r="B156" s="93"/>
      <c r="C156" s="93"/>
      <c r="D156" s="93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</row>
    <row r="157" ht="15.75" customHeight="1">
      <c r="A157" s="71"/>
      <c r="B157" s="93"/>
      <c r="C157" s="93"/>
      <c r="D157" s="93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</row>
    <row r="158" ht="15.75" customHeight="1">
      <c r="A158" s="71"/>
      <c r="B158" s="93"/>
      <c r="C158" s="93"/>
      <c r="D158" s="93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</row>
    <row r="159" ht="15.75" customHeight="1">
      <c r="A159" s="71"/>
      <c r="B159" s="93"/>
      <c r="C159" s="93"/>
      <c r="D159" s="93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</row>
    <row r="160" ht="15.75" customHeight="1">
      <c r="A160" s="71"/>
      <c r="B160" s="93"/>
      <c r="C160" s="93"/>
      <c r="D160" s="93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</row>
    <row r="161" ht="15.75" customHeight="1">
      <c r="A161" s="71"/>
      <c r="B161" s="93"/>
      <c r="C161" s="93"/>
      <c r="D161" s="93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</row>
    <row r="162" ht="15.75" customHeight="1">
      <c r="A162" s="71"/>
      <c r="B162" s="93"/>
      <c r="C162" s="93"/>
      <c r="D162" s="93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</row>
    <row r="163" ht="15.75" customHeight="1">
      <c r="A163" s="71"/>
      <c r="B163" s="93"/>
      <c r="C163" s="93"/>
      <c r="D163" s="93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</row>
    <row r="164" ht="15.75" customHeight="1">
      <c r="A164" s="71"/>
      <c r="B164" s="93"/>
      <c r="C164" s="93"/>
      <c r="D164" s="93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</row>
    <row r="165" ht="15.75" customHeight="1">
      <c r="A165" s="71"/>
      <c r="B165" s="93"/>
      <c r="C165" s="93"/>
      <c r="D165" s="93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</row>
    <row r="166" ht="15.75" customHeight="1">
      <c r="A166" s="71"/>
      <c r="B166" s="93"/>
      <c r="C166" s="93"/>
      <c r="D166" s="93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</row>
    <row r="167" ht="15.75" customHeight="1">
      <c r="A167" s="71"/>
      <c r="B167" s="93"/>
      <c r="C167" s="93"/>
      <c r="D167" s="93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</row>
    <row r="168" ht="15.75" customHeight="1">
      <c r="A168" s="71"/>
      <c r="B168" s="93"/>
      <c r="C168" s="93"/>
      <c r="D168" s="93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</row>
    <row r="169" ht="15.75" customHeight="1">
      <c r="A169" s="71"/>
      <c r="B169" s="93"/>
      <c r="C169" s="93"/>
      <c r="D169" s="93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</row>
    <row r="170" ht="15.75" customHeight="1">
      <c r="A170" s="71"/>
      <c r="B170" s="93"/>
      <c r="C170" s="93"/>
      <c r="D170" s="93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</row>
    <row r="171" ht="15.75" customHeight="1">
      <c r="A171" s="71"/>
      <c r="B171" s="93"/>
      <c r="C171" s="93"/>
      <c r="D171" s="93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</row>
    <row r="172" ht="15.75" customHeight="1">
      <c r="A172" s="71"/>
      <c r="B172" s="93"/>
      <c r="C172" s="93"/>
      <c r="D172" s="93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</row>
    <row r="173" ht="15.75" customHeight="1">
      <c r="A173" s="71"/>
      <c r="B173" s="93"/>
      <c r="C173" s="93"/>
      <c r="D173" s="93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</row>
    <row r="174" ht="15.75" customHeight="1">
      <c r="A174" s="71"/>
      <c r="B174" s="93"/>
      <c r="C174" s="93"/>
      <c r="D174" s="93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</row>
    <row r="175" ht="15.75" customHeight="1">
      <c r="A175" s="71"/>
      <c r="B175" s="93"/>
      <c r="C175" s="93"/>
      <c r="D175" s="93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</row>
    <row r="176" ht="15.75" customHeight="1">
      <c r="A176" s="71"/>
      <c r="B176" s="93"/>
      <c r="C176" s="93"/>
      <c r="D176" s="93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</row>
    <row r="177" ht="15.75" customHeight="1">
      <c r="A177" s="71"/>
      <c r="B177" s="93"/>
      <c r="C177" s="93"/>
      <c r="D177" s="93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</row>
    <row r="178" ht="15.75" customHeight="1">
      <c r="A178" s="71"/>
      <c r="B178" s="93"/>
      <c r="C178" s="93"/>
      <c r="D178" s="93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</row>
    <row r="179" ht="15.75" customHeight="1">
      <c r="A179" s="71"/>
      <c r="B179" s="93"/>
      <c r="C179" s="93"/>
      <c r="D179" s="93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</row>
    <row r="180" ht="15.75" customHeight="1">
      <c r="A180" s="71"/>
      <c r="B180" s="93"/>
      <c r="C180" s="93"/>
      <c r="D180" s="93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</row>
    <row r="181" ht="15.75" customHeight="1">
      <c r="A181" s="71"/>
      <c r="B181" s="93"/>
      <c r="C181" s="93"/>
      <c r="D181" s="93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</row>
    <row r="182" ht="15.75" customHeight="1">
      <c r="A182" s="71"/>
      <c r="B182" s="93"/>
      <c r="C182" s="93"/>
      <c r="D182" s="93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</row>
    <row r="183" ht="15.75" customHeight="1">
      <c r="A183" s="71"/>
      <c r="B183" s="93"/>
      <c r="C183" s="93"/>
      <c r="D183" s="93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</row>
    <row r="184" ht="15.75" customHeight="1">
      <c r="A184" s="71"/>
      <c r="B184" s="93"/>
      <c r="C184" s="93"/>
      <c r="D184" s="93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</row>
    <row r="185" ht="15.75" customHeight="1">
      <c r="A185" s="71"/>
      <c r="B185" s="93"/>
      <c r="C185" s="93"/>
      <c r="D185" s="93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</row>
    <row r="186" ht="15.75" customHeight="1">
      <c r="A186" s="71"/>
      <c r="B186" s="93"/>
      <c r="C186" s="93"/>
      <c r="D186" s="93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</row>
    <row r="187" ht="15.75" customHeight="1">
      <c r="A187" s="71"/>
      <c r="B187" s="93"/>
      <c r="C187" s="93"/>
      <c r="D187" s="93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</row>
    <row r="188" ht="15.75" customHeight="1">
      <c r="A188" s="71"/>
      <c r="B188" s="93"/>
      <c r="C188" s="93"/>
      <c r="D188" s="93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</row>
    <row r="189" ht="15.75" customHeight="1">
      <c r="A189" s="71"/>
      <c r="B189" s="93"/>
      <c r="C189" s="93"/>
      <c r="D189" s="93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</row>
    <row r="190" ht="15.75" customHeight="1">
      <c r="A190" s="71"/>
      <c r="B190" s="93"/>
      <c r="C190" s="93"/>
      <c r="D190" s="93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</row>
    <row r="191" ht="15.75" customHeight="1">
      <c r="A191" s="71"/>
      <c r="B191" s="93"/>
      <c r="C191" s="93"/>
      <c r="D191" s="93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</row>
    <row r="192" ht="15.75" customHeight="1">
      <c r="A192" s="71"/>
      <c r="B192" s="93"/>
      <c r="C192" s="93"/>
      <c r="D192" s="93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</row>
    <row r="193" ht="15.75" customHeight="1">
      <c r="A193" s="71"/>
      <c r="B193" s="93"/>
      <c r="C193" s="93"/>
      <c r="D193" s="93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</row>
    <row r="194" ht="15.75" customHeight="1">
      <c r="A194" s="71"/>
      <c r="B194" s="93"/>
      <c r="C194" s="93"/>
      <c r="D194" s="93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</row>
    <row r="195" ht="15.75" customHeight="1">
      <c r="A195" s="71"/>
      <c r="B195" s="93"/>
      <c r="C195" s="93"/>
      <c r="D195" s="93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</row>
    <row r="196" ht="15.75" customHeight="1">
      <c r="A196" s="71"/>
      <c r="B196" s="93"/>
      <c r="C196" s="93"/>
      <c r="D196" s="93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</row>
    <row r="197" ht="15.75" customHeight="1">
      <c r="A197" s="71"/>
      <c r="B197" s="93"/>
      <c r="C197" s="93"/>
      <c r="D197" s="93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</row>
    <row r="198" ht="15.75" customHeight="1">
      <c r="A198" s="71"/>
      <c r="B198" s="93"/>
      <c r="C198" s="93"/>
      <c r="D198" s="93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</row>
    <row r="199" ht="15.75" customHeight="1">
      <c r="A199" s="71"/>
      <c r="B199" s="93"/>
      <c r="C199" s="93"/>
      <c r="D199" s="93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</row>
    <row r="200" ht="15.75" customHeight="1">
      <c r="A200" s="71"/>
      <c r="B200" s="93"/>
      <c r="C200" s="93"/>
      <c r="D200" s="93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</row>
    <row r="201" ht="15.75" customHeight="1">
      <c r="A201" s="71"/>
      <c r="B201" s="93"/>
      <c r="C201" s="93"/>
      <c r="D201" s="93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</row>
    <row r="202" ht="15.75" customHeight="1">
      <c r="A202" s="71"/>
      <c r="B202" s="93"/>
      <c r="C202" s="93"/>
      <c r="D202" s="93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</row>
    <row r="203" ht="15.75" customHeight="1">
      <c r="A203" s="71"/>
      <c r="B203" s="93"/>
      <c r="C203" s="93"/>
      <c r="D203" s="93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</row>
    <row r="204" ht="15.75" customHeight="1">
      <c r="A204" s="71"/>
      <c r="B204" s="93"/>
      <c r="C204" s="93"/>
      <c r="D204" s="93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</row>
    <row r="205" ht="15.75" customHeight="1">
      <c r="A205" s="71"/>
      <c r="B205" s="93"/>
      <c r="C205" s="93"/>
      <c r="D205" s="93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</row>
    <row r="206" ht="15.75" customHeight="1">
      <c r="A206" s="71"/>
      <c r="B206" s="93"/>
      <c r="C206" s="93"/>
      <c r="D206" s="93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</row>
    <row r="207" ht="15.75" customHeight="1">
      <c r="A207" s="71"/>
      <c r="B207" s="93"/>
      <c r="C207" s="93"/>
      <c r="D207" s="93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</row>
    <row r="208" ht="15.75" customHeight="1">
      <c r="A208" s="71"/>
      <c r="B208" s="93"/>
      <c r="C208" s="93"/>
      <c r="D208" s="93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</row>
    <row r="209" ht="15.75" customHeight="1">
      <c r="A209" s="71"/>
      <c r="B209" s="93"/>
      <c r="C209" s="93"/>
      <c r="D209" s="93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</row>
    <row r="210" ht="15.75" customHeight="1">
      <c r="A210" s="71"/>
      <c r="B210" s="93"/>
      <c r="C210" s="93"/>
      <c r="D210" s="93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</row>
    <row r="211" ht="15.75" customHeight="1">
      <c r="A211" s="71"/>
      <c r="B211" s="93"/>
      <c r="C211" s="93"/>
      <c r="D211" s="93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</row>
    <row r="212" ht="15.75" customHeight="1">
      <c r="A212" s="71"/>
      <c r="B212" s="93"/>
      <c r="C212" s="93"/>
      <c r="D212" s="93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</row>
    <row r="213" ht="15.75" customHeight="1">
      <c r="A213" s="71"/>
      <c r="B213" s="93"/>
      <c r="C213" s="93"/>
      <c r="D213" s="93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</row>
    <row r="214" ht="15.75" customHeight="1">
      <c r="A214" s="71"/>
      <c r="B214" s="93"/>
      <c r="C214" s="93"/>
      <c r="D214" s="93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</row>
    <row r="215" ht="15.75" customHeight="1">
      <c r="A215" s="71"/>
      <c r="B215" s="93"/>
      <c r="C215" s="93"/>
      <c r="D215" s="93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</row>
    <row r="216" ht="15.75" customHeight="1">
      <c r="A216" s="71"/>
      <c r="B216" s="93"/>
      <c r="C216" s="93"/>
      <c r="D216" s="93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</row>
    <row r="217" ht="15.75" customHeight="1">
      <c r="A217" s="71"/>
      <c r="B217" s="93"/>
      <c r="C217" s="93"/>
      <c r="D217" s="93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</row>
    <row r="218" ht="15.75" customHeight="1">
      <c r="A218" s="71"/>
      <c r="B218" s="93"/>
      <c r="C218" s="93"/>
      <c r="D218" s="93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</row>
    <row r="219" ht="15.75" customHeight="1">
      <c r="A219" s="71"/>
      <c r="B219" s="93"/>
      <c r="C219" s="93"/>
      <c r="D219" s="93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</row>
    <row r="220" ht="15.75" customHeight="1">
      <c r="A220" s="71"/>
      <c r="B220" s="93"/>
      <c r="C220" s="93"/>
      <c r="D220" s="93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</row>
    <row r="221" ht="15.75" customHeight="1">
      <c r="A221" s="71"/>
      <c r="B221" s="93"/>
      <c r="C221" s="93"/>
      <c r="D221" s="93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</row>
    <row r="222" ht="15.75" customHeight="1">
      <c r="A222" s="71"/>
      <c r="B222" s="93"/>
      <c r="C222" s="93"/>
      <c r="D222" s="93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</row>
    <row r="223" ht="15.75" customHeight="1">
      <c r="A223" s="71"/>
      <c r="B223" s="93"/>
      <c r="C223" s="93"/>
      <c r="D223" s="93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</row>
    <row r="224" ht="15.75" customHeight="1">
      <c r="A224" s="71"/>
      <c r="B224" s="93"/>
      <c r="C224" s="93"/>
      <c r="D224" s="93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</row>
    <row r="225" ht="15.75" customHeight="1">
      <c r="A225" s="71"/>
      <c r="B225" s="93"/>
      <c r="C225" s="93"/>
      <c r="D225" s="93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</row>
    <row r="226" ht="15.75" customHeight="1">
      <c r="A226" s="71"/>
      <c r="B226" s="93"/>
      <c r="C226" s="93"/>
      <c r="D226" s="93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</row>
    <row r="227" ht="15.75" customHeight="1">
      <c r="A227" s="71"/>
      <c r="B227" s="93"/>
      <c r="C227" s="93"/>
      <c r="D227" s="93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</row>
    <row r="228" ht="15.75" customHeight="1">
      <c r="A228" s="71"/>
      <c r="B228" s="93"/>
      <c r="C228" s="93"/>
      <c r="D228" s="93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</row>
    <row r="229" ht="15.75" customHeight="1">
      <c r="A229" s="71"/>
      <c r="B229" s="93"/>
      <c r="C229" s="93"/>
      <c r="D229" s="93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</row>
    <row r="230" ht="15.75" customHeight="1">
      <c r="A230" s="71"/>
      <c r="B230" s="93"/>
      <c r="C230" s="93"/>
      <c r="D230" s="93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</row>
    <row r="231" ht="15.75" customHeight="1">
      <c r="A231" s="71"/>
      <c r="B231" s="93"/>
      <c r="C231" s="93"/>
      <c r="D231" s="93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</row>
    <row r="232" ht="15.75" customHeight="1">
      <c r="A232" s="71"/>
      <c r="B232" s="93"/>
      <c r="C232" s="93"/>
      <c r="D232" s="93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</row>
    <row r="233" ht="15.75" customHeight="1">
      <c r="A233" s="71"/>
      <c r="B233" s="93"/>
      <c r="C233" s="93"/>
      <c r="D233" s="93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</row>
    <row r="234" ht="15.75" customHeight="1">
      <c r="A234" s="71"/>
      <c r="B234" s="93"/>
      <c r="C234" s="93"/>
      <c r="D234" s="93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</row>
    <row r="235" ht="15.75" customHeight="1">
      <c r="A235" s="71"/>
      <c r="B235" s="93"/>
      <c r="C235" s="93"/>
      <c r="D235" s="93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</row>
    <row r="236" ht="15.75" customHeight="1">
      <c r="A236" s="71"/>
      <c r="B236" s="93"/>
      <c r="C236" s="93"/>
      <c r="D236" s="93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</row>
    <row r="237" ht="15.75" customHeight="1">
      <c r="A237" s="71"/>
      <c r="B237" s="93"/>
      <c r="C237" s="93"/>
      <c r="D237" s="93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</row>
    <row r="238" ht="15.75" customHeight="1">
      <c r="A238" s="71"/>
      <c r="B238" s="93"/>
      <c r="C238" s="93"/>
      <c r="D238" s="93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</row>
    <row r="239" ht="15.75" customHeight="1">
      <c r="A239" s="71"/>
      <c r="B239" s="93"/>
      <c r="C239" s="93"/>
      <c r="D239" s="93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</row>
    <row r="240" ht="15.75" customHeight="1">
      <c r="A240" s="71"/>
      <c r="B240" s="93"/>
      <c r="C240" s="93"/>
      <c r="D240" s="93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</row>
    <row r="241" ht="15.75" customHeight="1">
      <c r="A241" s="71"/>
      <c r="B241" s="93"/>
      <c r="C241" s="93"/>
      <c r="D241" s="93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</row>
    <row r="242" ht="15.75" customHeight="1">
      <c r="A242" s="71"/>
      <c r="B242" s="93"/>
      <c r="C242" s="93"/>
      <c r="D242" s="93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</row>
    <row r="243" ht="15.75" customHeight="1">
      <c r="A243" s="71"/>
      <c r="B243" s="93"/>
      <c r="C243" s="93"/>
      <c r="D243" s="93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</row>
    <row r="244" ht="15.75" customHeight="1">
      <c r="A244" s="71"/>
      <c r="B244" s="93"/>
      <c r="C244" s="93"/>
      <c r="D244" s="93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</row>
    <row r="245" ht="15.75" customHeight="1">
      <c r="A245" s="71"/>
      <c r="B245" s="93"/>
      <c r="C245" s="93"/>
      <c r="D245" s="93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</row>
    <row r="246" ht="15.75" customHeight="1">
      <c r="A246" s="71"/>
      <c r="B246" s="93"/>
      <c r="C246" s="93"/>
      <c r="D246" s="93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</row>
    <row r="247" ht="15.75" customHeight="1">
      <c r="A247" s="71"/>
      <c r="B247" s="93"/>
      <c r="C247" s="93"/>
      <c r="D247" s="93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</row>
    <row r="248" ht="15.75" customHeight="1">
      <c r="A248" s="71"/>
      <c r="B248" s="93"/>
      <c r="C248" s="93"/>
      <c r="D248" s="93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</row>
    <row r="249" ht="15.75" customHeight="1">
      <c r="A249" s="71"/>
      <c r="B249" s="93"/>
      <c r="C249" s="93"/>
      <c r="D249" s="93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</row>
    <row r="250" ht="15.75" customHeight="1">
      <c r="A250" s="71"/>
      <c r="B250" s="93"/>
      <c r="C250" s="93"/>
      <c r="D250" s="93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</row>
    <row r="251" ht="15.75" customHeight="1">
      <c r="A251" s="71"/>
      <c r="B251" s="93"/>
      <c r="C251" s="93"/>
      <c r="D251" s="93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</row>
    <row r="252" ht="15.75" customHeight="1">
      <c r="A252" s="71"/>
      <c r="B252" s="93"/>
      <c r="C252" s="93"/>
      <c r="D252" s="93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</row>
    <row r="253" ht="15.75" customHeight="1">
      <c r="A253" s="71"/>
      <c r="B253" s="93"/>
      <c r="C253" s="93"/>
      <c r="D253" s="93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</row>
    <row r="254" ht="15.75" customHeight="1">
      <c r="A254" s="71"/>
      <c r="B254" s="93"/>
      <c r="C254" s="93"/>
      <c r="D254" s="93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</row>
    <row r="255" ht="15.75" customHeight="1">
      <c r="A255" s="71"/>
      <c r="B255" s="93"/>
      <c r="C255" s="93"/>
      <c r="D255" s="93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</row>
    <row r="256" ht="15.75" customHeight="1">
      <c r="A256" s="71"/>
      <c r="B256" s="93"/>
      <c r="C256" s="93"/>
      <c r="D256" s="93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</row>
    <row r="257" ht="15.75" customHeight="1">
      <c r="A257" s="71"/>
      <c r="B257" s="93"/>
      <c r="C257" s="93"/>
      <c r="D257" s="93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</row>
    <row r="258" ht="15.75" customHeight="1">
      <c r="A258" s="71"/>
      <c r="B258" s="93"/>
      <c r="C258" s="93"/>
      <c r="D258" s="93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</row>
    <row r="259" ht="15.75" customHeight="1">
      <c r="A259" s="71"/>
      <c r="B259" s="93"/>
      <c r="C259" s="93"/>
      <c r="D259" s="93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</row>
    <row r="260" ht="15.75" customHeight="1">
      <c r="A260" s="71"/>
      <c r="B260" s="93"/>
      <c r="C260" s="93"/>
      <c r="D260" s="93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</row>
    <row r="261" ht="15.75" customHeight="1">
      <c r="A261" s="71"/>
      <c r="B261" s="93"/>
      <c r="C261" s="93"/>
      <c r="D261" s="93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</row>
    <row r="262" ht="15.75" customHeight="1">
      <c r="A262" s="71"/>
      <c r="B262" s="93"/>
      <c r="C262" s="93"/>
      <c r="D262" s="93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</row>
    <row r="263" ht="15.75" customHeight="1">
      <c r="A263" s="71"/>
      <c r="B263" s="93"/>
      <c r="C263" s="93"/>
      <c r="D263" s="93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</row>
    <row r="264" ht="15.75" customHeight="1">
      <c r="A264" s="71"/>
      <c r="B264" s="93"/>
      <c r="C264" s="93"/>
      <c r="D264" s="93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</row>
    <row r="265" ht="15.75" customHeight="1">
      <c r="A265" s="71"/>
      <c r="B265" s="93"/>
      <c r="C265" s="93"/>
      <c r="D265" s="93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</row>
    <row r="266" ht="15.75" customHeight="1">
      <c r="A266" s="71"/>
      <c r="B266" s="93"/>
      <c r="C266" s="93"/>
      <c r="D266" s="93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</row>
    <row r="267" ht="15.75" customHeight="1">
      <c r="A267" s="71"/>
      <c r="B267" s="93"/>
      <c r="C267" s="93"/>
      <c r="D267" s="93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</row>
    <row r="268" ht="15.75" customHeight="1">
      <c r="A268" s="71"/>
      <c r="B268" s="93"/>
      <c r="C268" s="93"/>
      <c r="D268" s="93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</row>
    <row r="269" ht="15.75" customHeight="1">
      <c r="A269" s="71"/>
      <c r="B269" s="93"/>
      <c r="C269" s="93"/>
      <c r="D269" s="93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</row>
    <row r="270" ht="15.75" customHeight="1">
      <c r="A270" s="71"/>
      <c r="B270" s="93"/>
      <c r="C270" s="93"/>
      <c r="D270" s="93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</row>
    <row r="271" ht="15.75" customHeight="1">
      <c r="A271" s="71"/>
      <c r="B271" s="93"/>
      <c r="C271" s="93"/>
      <c r="D271" s="93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</row>
    <row r="272" ht="15.75" customHeight="1">
      <c r="A272" s="71"/>
      <c r="B272" s="93"/>
      <c r="C272" s="93"/>
      <c r="D272" s="93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</row>
    <row r="273" ht="15.75" customHeight="1">
      <c r="A273" s="71"/>
      <c r="B273" s="93"/>
      <c r="C273" s="93"/>
      <c r="D273" s="93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</row>
    <row r="274" ht="15.75" customHeight="1">
      <c r="A274" s="71"/>
      <c r="B274" s="93"/>
      <c r="C274" s="93"/>
      <c r="D274" s="93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</row>
    <row r="275" ht="15.75" customHeight="1">
      <c r="A275" s="71"/>
      <c r="B275" s="93"/>
      <c r="C275" s="93"/>
      <c r="D275" s="93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</row>
    <row r="276" ht="15.75" customHeight="1">
      <c r="A276" s="71"/>
      <c r="B276" s="93"/>
      <c r="C276" s="93"/>
      <c r="D276" s="93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</row>
    <row r="277" ht="15.75" customHeight="1">
      <c r="A277" s="71"/>
      <c r="B277" s="93"/>
      <c r="C277" s="93"/>
      <c r="D277" s="93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</row>
    <row r="278" ht="15.75" customHeight="1">
      <c r="A278" s="71"/>
      <c r="B278" s="93"/>
      <c r="C278" s="93"/>
      <c r="D278" s="93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</row>
    <row r="279" ht="15.75" customHeight="1">
      <c r="A279" s="71"/>
      <c r="B279" s="93"/>
      <c r="C279" s="93"/>
      <c r="D279" s="93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</row>
    <row r="280" ht="15.75" customHeight="1">
      <c r="A280" s="71"/>
      <c r="B280" s="93"/>
      <c r="C280" s="93"/>
      <c r="D280" s="93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</row>
    <row r="281" ht="15.75" customHeight="1">
      <c r="A281" s="71"/>
      <c r="B281" s="93"/>
      <c r="C281" s="93"/>
      <c r="D281" s="93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</row>
    <row r="282" ht="15.75" customHeight="1">
      <c r="A282" s="71"/>
      <c r="B282" s="93"/>
      <c r="C282" s="93"/>
      <c r="D282" s="93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</row>
    <row r="283" ht="15.75" customHeight="1">
      <c r="A283" s="71"/>
      <c r="B283" s="93"/>
      <c r="C283" s="93"/>
      <c r="D283" s="93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</row>
    <row r="284" ht="15.75" customHeight="1">
      <c r="A284" s="71"/>
      <c r="B284" s="93"/>
      <c r="C284" s="93"/>
      <c r="D284" s="93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</row>
    <row r="285" ht="15.75" customHeight="1">
      <c r="A285" s="71"/>
      <c r="B285" s="93"/>
      <c r="C285" s="93"/>
      <c r="D285" s="93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</row>
    <row r="286" ht="15.75" customHeight="1">
      <c r="A286" s="71"/>
      <c r="B286" s="93"/>
      <c r="C286" s="93"/>
      <c r="D286" s="93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</row>
    <row r="287" ht="15.75" customHeight="1">
      <c r="A287" s="71"/>
      <c r="B287" s="93"/>
      <c r="C287" s="93"/>
      <c r="D287" s="93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</row>
    <row r="288" ht="15.75" customHeight="1">
      <c r="A288" s="71"/>
      <c r="B288" s="93"/>
      <c r="C288" s="93"/>
      <c r="D288" s="93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</row>
    <row r="289" ht="15.75" customHeight="1">
      <c r="A289" s="71"/>
      <c r="B289" s="93"/>
      <c r="C289" s="93"/>
      <c r="D289" s="93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</row>
    <row r="290" ht="15.75" customHeight="1">
      <c r="A290" s="71"/>
      <c r="B290" s="93"/>
      <c r="C290" s="93"/>
      <c r="D290" s="93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</row>
    <row r="291" ht="15.75" customHeight="1">
      <c r="A291" s="71"/>
      <c r="B291" s="93"/>
      <c r="C291" s="93"/>
      <c r="D291" s="93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</row>
    <row r="292" ht="15.75" customHeight="1">
      <c r="A292" s="71"/>
      <c r="B292" s="93"/>
      <c r="C292" s="93"/>
      <c r="D292" s="93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</row>
    <row r="293" ht="15.75" customHeight="1">
      <c r="A293" s="71"/>
      <c r="B293" s="93"/>
      <c r="C293" s="93"/>
      <c r="D293" s="93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</row>
    <row r="294" ht="15.75" customHeight="1">
      <c r="A294" s="71"/>
      <c r="B294" s="93"/>
      <c r="C294" s="93"/>
      <c r="D294" s="93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</row>
    <row r="295" ht="15.75" customHeight="1">
      <c r="A295" s="71"/>
      <c r="B295" s="93"/>
      <c r="C295" s="93"/>
      <c r="D295" s="93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</row>
    <row r="296" ht="15.75" customHeight="1">
      <c r="A296" s="71"/>
      <c r="B296" s="93"/>
      <c r="C296" s="93"/>
      <c r="D296" s="93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</row>
    <row r="297" ht="15.75" customHeight="1">
      <c r="A297" s="71"/>
      <c r="B297" s="93"/>
      <c r="C297" s="93"/>
      <c r="D297" s="93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</row>
    <row r="298" ht="15.75" customHeight="1">
      <c r="A298" s="71"/>
      <c r="B298" s="93"/>
      <c r="C298" s="93"/>
      <c r="D298" s="93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</row>
    <row r="299" ht="15.75" customHeight="1">
      <c r="A299" s="71"/>
      <c r="B299" s="93"/>
      <c r="C299" s="93"/>
      <c r="D299" s="93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</row>
    <row r="300" ht="15.75" customHeight="1">
      <c r="A300" s="71"/>
      <c r="B300" s="93"/>
      <c r="C300" s="93"/>
      <c r="D300" s="93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</row>
    <row r="301" ht="15.75" customHeight="1">
      <c r="A301" s="71"/>
      <c r="B301" s="93"/>
      <c r="C301" s="93"/>
      <c r="D301" s="93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</row>
    <row r="302" ht="15.75" customHeight="1">
      <c r="A302" s="71"/>
      <c r="B302" s="93"/>
      <c r="C302" s="93"/>
      <c r="D302" s="93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</row>
    <row r="303" ht="15.75" customHeight="1">
      <c r="A303" s="71"/>
      <c r="B303" s="93"/>
      <c r="C303" s="93"/>
      <c r="D303" s="93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</row>
    <row r="304" ht="15.75" customHeight="1">
      <c r="A304" s="71"/>
      <c r="B304" s="93"/>
      <c r="C304" s="93"/>
      <c r="D304" s="93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</row>
    <row r="305" ht="15.75" customHeight="1">
      <c r="A305" s="71"/>
      <c r="B305" s="93"/>
      <c r="C305" s="93"/>
      <c r="D305" s="93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</row>
    <row r="306" ht="15.75" customHeight="1">
      <c r="A306" s="71"/>
      <c r="B306" s="93"/>
      <c r="C306" s="93"/>
      <c r="D306" s="93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</row>
    <row r="307" ht="15.75" customHeight="1">
      <c r="A307" s="71"/>
      <c r="B307" s="93"/>
      <c r="C307" s="93"/>
      <c r="D307" s="93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</row>
    <row r="308" ht="15.75" customHeight="1">
      <c r="A308" s="71"/>
      <c r="B308" s="93"/>
      <c r="C308" s="93"/>
      <c r="D308" s="93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</row>
    <row r="309" ht="15.75" customHeight="1">
      <c r="A309" s="71"/>
      <c r="B309" s="93"/>
      <c r="C309" s="93"/>
      <c r="D309" s="93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</row>
    <row r="310" ht="15.75" customHeight="1">
      <c r="A310" s="71"/>
      <c r="B310" s="93"/>
      <c r="C310" s="93"/>
      <c r="D310" s="93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</row>
    <row r="311" ht="15.75" customHeight="1">
      <c r="A311" s="71"/>
      <c r="B311" s="93"/>
      <c r="C311" s="93"/>
      <c r="D311" s="93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</row>
    <row r="312" ht="15.75" customHeight="1">
      <c r="A312" s="71"/>
      <c r="B312" s="93"/>
      <c r="C312" s="93"/>
      <c r="D312" s="93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</row>
    <row r="313" ht="15.75" customHeight="1">
      <c r="A313" s="71"/>
      <c r="B313" s="93"/>
      <c r="C313" s="93"/>
      <c r="D313" s="93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</row>
    <row r="314" ht="15.75" customHeight="1">
      <c r="A314" s="71"/>
      <c r="B314" s="93"/>
      <c r="C314" s="93"/>
      <c r="D314" s="93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</row>
    <row r="315" ht="15.75" customHeight="1">
      <c r="A315" s="71"/>
      <c r="B315" s="93"/>
      <c r="C315" s="93"/>
      <c r="D315" s="93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</row>
    <row r="316" ht="15.75" customHeight="1">
      <c r="A316" s="71"/>
      <c r="B316" s="93"/>
      <c r="C316" s="93"/>
      <c r="D316" s="93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</row>
    <row r="317" ht="15.75" customHeight="1">
      <c r="A317" s="71"/>
      <c r="B317" s="93"/>
      <c r="C317" s="93"/>
      <c r="D317" s="93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</row>
    <row r="318" ht="15.75" customHeight="1">
      <c r="A318" s="71"/>
      <c r="B318" s="93"/>
      <c r="C318" s="93"/>
      <c r="D318" s="93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</row>
    <row r="319" ht="15.75" customHeight="1">
      <c r="A319" s="71"/>
      <c r="B319" s="93"/>
      <c r="C319" s="93"/>
      <c r="D319" s="93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</row>
    <row r="320" ht="15.75" customHeight="1">
      <c r="A320" s="71"/>
      <c r="B320" s="93"/>
      <c r="C320" s="93"/>
      <c r="D320" s="93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</row>
    <row r="321" ht="15.75" customHeight="1">
      <c r="A321" s="71"/>
      <c r="B321" s="93"/>
      <c r="C321" s="93"/>
      <c r="D321" s="93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</row>
    <row r="322" ht="15.75" customHeight="1">
      <c r="A322" s="71"/>
      <c r="B322" s="93"/>
      <c r="C322" s="93"/>
      <c r="D322" s="93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</row>
    <row r="323" ht="15.75" customHeight="1">
      <c r="A323" s="71"/>
      <c r="B323" s="93"/>
      <c r="C323" s="93"/>
      <c r="D323" s="93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</row>
    <row r="324" ht="15.75" customHeight="1">
      <c r="A324" s="71"/>
      <c r="B324" s="93"/>
      <c r="C324" s="93"/>
      <c r="D324" s="93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</row>
    <row r="325" ht="15.75" customHeight="1">
      <c r="A325" s="71"/>
      <c r="B325" s="93"/>
      <c r="C325" s="93"/>
      <c r="D325" s="93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</row>
    <row r="326" ht="15.75" customHeight="1">
      <c r="A326" s="71"/>
      <c r="B326" s="93"/>
      <c r="C326" s="93"/>
      <c r="D326" s="93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</row>
    <row r="327" ht="15.75" customHeight="1">
      <c r="A327" s="71"/>
      <c r="B327" s="93"/>
      <c r="C327" s="93"/>
      <c r="D327" s="93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</row>
    <row r="328" ht="15.75" customHeight="1">
      <c r="A328" s="71"/>
      <c r="B328" s="93"/>
      <c r="C328" s="93"/>
      <c r="D328" s="93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</row>
    <row r="329" ht="15.75" customHeight="1">
      <c r="A329" s="71"/>
      <c r="B329" s="93"/>
      <c r="C329" s="93"/>
      <c r="D329" s="93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</row>
    <row r="330" ht="15.75" customHeight="1">
      <c r="A330" s="71"/>
      <c r="B330" s="93"/>
      <c r="C330" s="93"/>
      <c r="D330" s="93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</row>
    <row r="331" ht="15.75" customHeight="1">
      <c r="A331" s="71"/>
      <c r="B331" s="93"/>
      <c r="C331" s="93"/>
      <c r="D331" s="93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</row>
    <row r="332" ht="15.75" customHeight="1">
      <c r="A332" s="71"/>
      <c r="B332" s="93"/>
      <c r="C332" s="93"/>
      <c r="D332" s="93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</row>
    <row r="333" ht="15.75" customHeight="1">
      <c r="A333" s="71"/>
      <c r="B333" s="93"/>
      <c r="C333" s="93"/>
      <c r="D333" s="93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</row>
    <row r="334" ht="15.75" customHeight="1">
      <c r="A334" s="71"/>
      <c r="B334" s="93"/>
      <c r="C334" s="93"/>
      <c r="D334" s="93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</row>
    <row r="335" ht="15.75" customHeight="1">
      <c r="A335" s="71"/>
      <c r="B335" s="93"/>
      <c r="C335" s="93"/>
      <c r="D335" s="93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</row>
    <row r="336" ht="15.75" customHeight="1">
      <c r="A336" s="71"/>
      <c r="B336" s="93"/>
      <c r="C336" s="93"/>
      <c r="D336" s="93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</row>
    <row r="337" ht="15.75" customHeight="1">
      <c r="A337" s="71"/>
      <c r="B337" s="93"/>
      <c r="C337" s="93"/>
      <c r="D337" s="93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</row>
    <row r="338" ht="15.75" customHeight="1">
      <c r="A338" s="71"/>
      <c r="B338" s="93"/>
      <c r="C338" s="93"/>
      <c r="D338" s="93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</row>
    <row r="339" ht="15.75" customHeight="1">
      <c r="A339" s="71"/>
      <c r="B339" s="93"/>
      <c r="C339" s="93"/>
      <c r="D339" s="93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</row>
    <row r="340" ht="15.75" customHeight="1">
      <c r="A340" s="71"/>
      <c r="B340" s="93"/>
      <c r="C340" s="93"/>
      <c r="D340" s="93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</row>
    <row r="341" ht="15.75" customHeight="1">
      <c r="A341" s="71"/>
      <c r="B341" s="93"/>
      <c r="C341" s="93"/>
      <c r="D341" s="93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</row>
    <row r="342" ht="15.75" customHeight="1">
      <c r="A342" s="71"/>
      <c r="B342" s="93"/>
      <c r="C342" s="93"/>
      <c r="D342" s="93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</row>
    <row r="343" ht="15.75" customHeight="1">
      <c r="A343" s="71"/>
      <c r="B343" s="93"/>
      <c r="C343" s="93"/>
      <c r="D343" s="93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</row>
    <row r="344" ht="15.75" customHeight="1">
      <c r="A344" s="71"/>
      <c r="B344" s="93"/>
      <c r="C344" s="93"/>
      <c r="D344" s="93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</row>
    <row r="345" ht="15.75" customHeight="1">
      <c r="A345" s="71"/>
      <c r="B345" s="93"/>
      <c r="C345" s="93"/>
      <c r="D345" s="93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</row>
    <row r="346" ht="15.75" customHeight="1">
      <c r="A346" s="71"/>
      <c r="B346" s="93"/>
      <c r="C346" s="93"/>
      <c r="D346" s="93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</row>
    <row r="347" ht="15.75" customHeight="1">
      <c r="A347" s="71"/>
      <c r="B347" s="93"/>
      <c r="C347" s="93"/>
      <c r="D347" s="93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</row>
    <row r="348" ht="15.75" customHeight="1">
      <c r="A348" s="71"/>
      <c r="B348" s="93"/>
      <c r="C348" s="93"/>
      <c r="D348" s="93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</row>
    <row r="349" ht="15.75" customHeight="1">
      <c r="A349" s="71"/>
      <c r="B349" s="93"/>
      <c r="C349" s="93"/>
      <c r="D349" s="93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</row>
    <row r="350" ht="15.75" customHeight="1">
      <c r="A350" s="71"/>
      <c r="B350" s="93"/>
      <c r="C350" s="93"/>
      <c r="D350" s="93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</row>
    <row r="351" ht="15.75" customHeight="1">
      <c r="A351" s="71"/>
      <c r="B351" s="93"/>
      <c r="C351" s="93"/>
      <c r="D351" s="93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</row>
    <row r="352" ht="15.75" customHeight="1">
      <c r="A352" s="71"/>
      <c r="B352" s="93"/>
      <c r="C352" s="93"/>
      <c r="D352" s="93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</row>
    <row r="353" ht="15.75" customHeight="1">
      <c r="A353" s="71"/>
      <c r="B353" s="93"/>
      <c r="C353" s="93"/>
      <c r="D353" s="93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</row>
    <row r="354" ht="15.75" customHeight="1">
      <c r="A354" s="71"/>
      <c r="B354" s="93"/>
      <c r="C354" s="93"/>
      <c r="D354" s="93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</row>
    <row r="355" ht="15.75" customHeight="1">
      <c r="A355" s="71"/>
      <c r="B355" s="93"/>
      <c r="C355" s="93"/>
      <c r="D355" s="93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</row>
    <row r="356" ht="15.75" customHeight="1">
      <c r="A356" s="71"/>
      <c r="B356" s="93"/>
      <c r="C356" s="93"/>
      <c r="D356" s="93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</row>
    <row r="357" ht="15.75" customHeight="1">
      <c r="A357" s="71"/>
      <c r="B357" s="93"/>
      <c r="C357" s="93"/>
      <c r="D357" s="93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</row>
    <row r="358" ht="15.75" customHeight="1">
      <c r="A358" s="71"/>
      <c r="B358" s="93"/>
      <c r="C358" s="93"/>
      <c r="D358" s="93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</row>
    <row r="359" ht="15.75" customHeight="1">
      <c r="A359" s="71"/>
      <c r="B359" s="93"/>
      <c r="C359" s="93"/>
      <c r="D359" s="93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</row>
    <row r="360" ht="15.75" customHeight="1">
      <c r="A360" s="71"/>
      <c r="B360" s="93"/>
      <c r="C360" s="93"/>
      <c r="D360" s="93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</row>
    <row r="361" ht="15.75" customHeight="1">
      <c r="A361" s="71"/>
      <c r="B361" s="93"/>
      <c r="C361" s="93"/>
      <c r="D361" s="93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</row>
    <row r="362" ht="15.75" customHeight="1">
      <c r="A362" s="71"/>
      <c r="B362" s="93"/>
      <c r="C362" s="93"/>
      <c r="D362" s="93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</row>
    <row r="363" ht="15.75" customHeight="1">
      <c r="A363" s="71"/>
      <c r="B363" s="93"/>
      <c r="C363" s="93"/>
      <c r="D363" s="93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</row>
    <row r="364" ht="15.75" customHeight="1">
      <c r="A364" s="71"/>
      <c r="B364" s="93"/>
      <c r="C364" s="93"/>
      <c r="D364" s="93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</row>
    <row r="365" ht="15.75" customHeight="1">
      <c r="A365" s="71"/>
      <c r="B365" s="93"/>
      <c r="C365" s="93"/>
      <c r="D365" s="93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</row>
    <row r="366" ht="15.75" customHeight="1">
      <c r="A366" s="71"/>
      <c r="B366" s="93"/>
      <c r="C366" s="93"/>
      <c r="D366" s="93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</row>
    <row r="367" ht="15.75" customHeight="1">
      <c r="A367" s="71"/>
      <c r="B367" s="93"/>
      <c r="C367" s="93"/>
      <c r="D367" s="93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</row>
    <row r="368" ht="15.75" customHeight="1">
      <c r="A368" s="71"/>
      <c r="B368" s="93"/>
      <c r="C368" s="93"/>
      <c r="D368" s="93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</row>
    <row r="369" ht="15.75" customHeight="1">
      <c r="A369" s="71"/>
      <c r="B369" s="93"/>
      <c r="C369" s="93"/>
      <c r="D369" s="93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</row>
    <row r="370" ht="15.75" customHeight="1">
      <c r="A370" s="71"/>
      <c r="B370" s="93"/>
      <c r="C370" s="93"/>
      <c r="D370" s="93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</row>
    <row r="371" ht="15.75" customHeight="1">
      <c r="A371" s="71"/>
      <c r="B371" s="93"/>
      <c r="C371" s="93"/>
      <c r="D371" s="93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</row>
    <row r="372" ht="15.75" customHeight="1">
      <c r="A372" s="71"/>
      <c r="B372" s="93"/>
      <c r="C372" s="93"/>
      <c r="D372" s="93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</row>
    <row r="373" ht="15.75" customHeight="1">
      <c r="A373" s="71"/>
      <c r="B373" s="93"/>
      <c r="C373" s="93"/>
      <c r="D373" s="93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</row>
    <row r="374" ht="15.75" customHeight="1">
      <c r="A374" s="71"/>
      <c r="B374" s="93"/>
      <c r="C374" s="93"/>
      <c r="D374" s="93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</row>
    <row r="375" ht="15.75" customHeight="1">
      <c r="A375" s="71"/>
      <c r="B375" s="93"/>
      <c r="C375" s="93"/>
      <c r="D375" s="93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</row>
    <row r="376" ht="15.75" customHeight="1">
      <c r="A376" s="71"/>
      <c r="B376" s="93"/>
      <c r="C376" s="93"/>
      <c r="D376" s="93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</row>
    <row r="377" ht="15.75" customHeight="1">
      <c r="A377" s="71"/>
      <c r="B377" s="93"/>
      <c r="C377" s="93"/>
      <c r="D377" s="93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</row>
    <row r="378" ht="15.75" customHeight="1">
      <c r="A378" s="71"/>
      <c r="B378" s="93"/>
      <c r="C378" s="93"/>
      <c r="D378" s="93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</row>
    <row r="379" ht="15.75" customHeight="1">
      <c r="A379" s="71"/>
      <c r="B379" s="93"/>
      <c r="C379" s="93"/>
      <c r="D379" s="93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</row>
    <row r="380" ht="15.75" customHeight="1">
      <c r="A380" s="71"/>
      <c r="B380" s="93"/>
      <c r="C380" s="93"/>
      <c r="D380" s="93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</row>
    <row r="381" ht="15.75" customHeight="1">
      <c r="A381" s="71"/>
      <c r="B381" s="93"/>
      <c r="C381" s="93"/>
      <c r="D381" s="93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</row>
    <row r="382" ht="15.75" customHeight="1">
      <c r="A382" s="71"/>
      <c r="B382" s="93"/>
      <c r="C382" s="93"/>
      <c r="D382" s="93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</row>
    <row r="383" ht="15.75" customHeight="1">
      <c r="A383" s="71"/>
      <c r="B383" s="93"/>
      <c r="C383" s="93"/>
      <c r="D383" s="93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</row>
    <row r="384" ht="15.75" customHeight="1">
      <c r="A384" s="71"/>
      <c r="B384" s="93"/>
      <c r="C384" s="93"/>
      <c r="D384" s="93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</row>
    <row r="385" ht="15.75" customHeight="1">
      <c r="A385" s="71"/>
      <c r="B385" s="93"/>
      <c r="C385" s="93"/>
      <c r="D385" s="93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</row>
    <row r="386" ht="15.75" customHeight="1">
      <c r="A386" s="71"/>
      <c r="B386" s="93"/>
      <c r="C386" s="93"/>
      <c r="D386" s="93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</row>
    <row r="387" ht="15.75" customHeight="1">
      <c r="A387" s="71"/>
      <c r="B387" s="93"/>
      <c r="C387" s="93"/>
      <c r="D387" s="93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</row>
    <row r="388" ht="15.75" customHeight="1">
      <c r="A388" s="71"/>
      <c r="B388" s="93"/>
      <c r="C388" s="93"/>
      <c r="D388" s="93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</row>
    <row r="389" ht="15.75" customHeight="1">
      <c r="A389" s="71"/>
      <c r="B389" s="93"/>
      <c r="C389" s="93"/>
      <c r="D389" s="93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</row>
    <row r="390" ht="15.75" customHeight="1">
      <c r="A390" s="71"/>
      <c r="B390" s="93"/>
      <c r="C390" s="93"/>
      <c r="D390" s="93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</row>
    <row r="391" ht="15.75" customHeight="1">
      <c r="A391" s="71"/>
      <c r="B391" s="93"/>
      <c r="C391" s="93"/>
      <c r="D391" s="93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</row>
    <row r="392" ht="15.75" customHeight="1">
      <c r="A392" s="71"/>
      <c r="B392" s="93"/>
      <c r="C392" s="93"/>
      <c r="D392" s="93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</row>
    <row r="393" ht="15.75" customHeight="1">
      <c r="A393" s="71"/>
      <c r="B393" s="93"/>
      <c r="C393" s="93"/>
      <c r="D393" s="93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</row>
    <row r="394" ht="15.75" customHeight="1">
      <c r="A394" s="71"/>
      <c r="B394" s="93"/>
      <c r="C394" s="93"/>
      <c r="D394" s="93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</row>
    <row r="395" ht="15.75" customHeight="1">
      <c r="A395" s="71"/>
      <c r="B395" s="93"/>
      <c r="C395" s="93"/>
      <c r="D395" s="93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</row>
    <row r="396" ht="15.75" customHeight="1">
      <c r="A396" s="71"/>
      <c r="B396" s="93"/>
      <c r="C396" s="93"/>
      <c r="D396" s="93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</row>
    <row r="397" ht="15.75" customHeight="1">
      <c r="A397" s="71"/>
      <c r="B397" s="93"/>
      <c r="C397" s="93"/>
      <c r="D397" s="93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</row>
    <row r="398" ht="15.75" customHeight="1">
      <c r="A398" s="71"/>
      <c r="B398" s="93"/>
      <c r="C398" s="93"/>
      <c r="D398" s="93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</row>
    <row r="399" ht="15.75" customHeight="1">
      <c r="A399" s="71"/>
      <c r="B399" s="93"/>
      <c r="C399" s="93"/>
      <c r="D399" s="93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</row>
    <row r="400" ht="15.75" customHeight="1">
      <c r="A400" s="71"/>
      <c r="B400" s="93"/>
      <c r="C400" s="93"/>
      <c r="D400" s="93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</row>
    <row r="401" ht="15.75" customHeight="1">
      <c r="A401" s="71"/>
      <c r="B401" s="93"/>
      <c r="C401" s="93"/>
      <c r="D401" s="93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</row>
    <row r="402" ht="15.75" customHeight="1">
      <c r="A402" s="71"/>
      <c r="B402" s="93"/>
      <c r="C402" s="93"/>
      <c r="D402" s="93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</row>
    <row r="403" ht="15.75" customHeight="1">
      <c r="A403" s="71"/>
      <c r="B403" s="93"/>
      <c r="C403" s="93"/>
      <c r="D403" s="93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</row>
    <row r="404" ht="15.75" customHeight="1">
      <c r="A404" s="71"/>
      <c r="B404" s="93"/>
      <c r="C404" s="93"/>
      <c r="D404" s="93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</row>
    <row r="405" ht="15.75" customHeight="1">
      <c r="A405" s="71"/>
      <c r="B405" s="93"/>
      <c r="C405" s="93"/>
      <c r="D405" s="93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</row>
    <row r="406" ht="15.75" customHeight="1">
      <c r="A406" s="71"/>
      <c r="B406" s="93"/>
      <c r="C406" s="93"/>
      <c r="D406" s="93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</row>
    <row r="407" ht="15.75" customHeight="1">
      <c r="A407" s="71"/>
      <c r="B407" s="93"/>
      <c r="C407" s="93"/>
      <c r="D407" s="93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</row>
    <row r="408" ht="15.75" customHeight="1">
      <c r="A408" s="71"/>
      <c r="B408" s="93"/>
      <c r="C408" s="93"/>
      <c r="D408" s="93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</row>
    <row r="409" ht="15.75" customHeight="1">
      <c r="A409" s="71"/>
      <c r="B409" s="93"/>
      <c r="C409" s="93"/>
      <c r="D409" s="93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</row>
    <row r="410" ht="15.75" customHeight="1">
      <c r="A410" s="71"/>
      <c r="B410" s="93"/>
      <c r="C410" s="93"/>
      <c r="D410" s="93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</row>
    <row r="411" ht="15.75" customHeight="1">
      <c r="A411" s="71"/>
      <c r="B411" s="93"/>
      <c r="C411" s="93"/>
      <c r="D411" s="93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</row>
    <row r="412" ht="15.75" customHeight="1">
      <c r="A412" s="71"/>
      <c r="B412" s="93"/>
      <c r="C412" s="93"/>
      <c r="D412" s="93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</row>
    <row r="413" ht="15.75" customHeight="1">
      <c r="A413" s="71"/>
      <c r="B413" s="93"/>
      <c r="C413" s="93"/>
      <c r="D413" s="93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</row>
    <row r="414" ht="15.75" customHeight="1">
      <c r="A414" s="71"/>
      <c r="B414" s="93"/>
      <c r="C414" s="93"/>
      <c r="D414" s="93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</row>
    <row r="415" ht="15.75" customHeight="1">
      <c r="A415" s="71"/>
      <c r="B415" s="93"/>
      <c r="C415" s="93"/>
      <c r="D415" s="93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</row>
    <row r="416" ht="15.75" customHeight="1">
      <c r="A416" s="71"/>
      <c r="B416" s="93"/>
      <c r="C416" s="93"/>
      <c r="D416" s="93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</row>
    <row r="417" ht="15.75" customHeight="1">
      <c r="A417" s="71"/>
      <c r="B417" s="93"/>
      <c r="C417" s="93"/>
      <c r="D417" s="93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</row>
    <row r="418" ht="15.75" customHeight="1">
      <c r="A418" s="71"/>
      <c r="B418" s="93"/>
      <c r="C418" s="93"/>
      <c r="D418" s="93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</row>
    <row r="419" ht="15.75" customHeight="1">
      <c r="A419" s="71"/>
      <c r="B419" s="93"/>
      <c r="C419" s="93"/>
      <c r="D419" s="93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</row>
    <row r="420" ht="15.75" customHeight="1">
      <c r="A420" s="71"/>
      <c r="B420" s="93"/>
      <c r="C420" s="93"/>
      <c r="D420" s="93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</row>
    <row r="421" ht="15.75" customHeight="1">
      <c r="A421" s="71"/>
      <c r="B421" s="93"/>
      <c r="C421" s="93"/>
      <c r="D421" s="93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</row>
    <row r="422" ht="15.75" customHeight="1">
      <c r="A422" s="71"/>
      <c r="B422" s="93"/>
      <c r="C422" s="93"/>
      <c r="D422" s="93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</row>
    <row r="423" ht="15.75" customHeight="1">
      <c r="A423" s="71"/>
      <c r="B423" s="93"/>
      <c r="C423" s="93"/>
      <c r="D423" s="93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</row>
    <row r="424" ht="15.75" customHeight="1">
      <c r="A424" s="71"/>
      <c r="B424" s="93"/>
      <c r="C424" s="93"/>
      <c r="D424" s="93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</row>
    <row r="425" ht="15.75" customHeight="1">
      <c r="A425" s="71"/>
      <c r="B425" s="93"/>
      <c r="C425" s="93"/>
      <c r="D425" s="93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</row>
    <row r="426" ht="15.75" customHeight="1">
      <c r="A426" s="71"/>
      <c r="B426" s="93"/>
      <c r="C426" s="93"/>
      <c r="D426" s="93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</row>
    <row r="427" ht="15.75" customHeight="1">
      <c r="A427" s="71"/>
      <c r="B427" s="93"/>
      <c r="C427" s="93"/>
      <c r="D427" s="93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</row>
    <row r="428" ht="15.75" customHeight="1">
      <c r="A428" s="71"/>
      <c r="B428" s="93"/>
      <c r="C428" s="93"/>
      <c r="D428" s="93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</row>
    <row r="429" ht="15.75" customHeight="1">
      <c r="A429" s="71"/>
      <c r="B429" s="93"/>
      <c r="C429" s="93"/>
      <c r="D429" s="93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</row>
    <row r="430" ht="15.75" customHeight="1">
      <c r="A430" s="71"/>
      <c r="B430" s="93"/>
      <c r="C430" s="93"/>
      <c r="D430" s="93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</row>
    <row r="431" ht="15.75" customHeight="1">
      <c r="A431" s="71"/>
      <c r="B431" s="93"/>
      <c r="C431" s="93"/>
      <c r="D431" s="93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</row>
    <row r="432" ht="15.75" customHeight="1">
      <c r="A432" s="71"/>
      <c r="B432" s="93"/>
      <c r="C432" s="93"/>
      <c r="D432" s="93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</row>
    <row r="433" ht="15.75" customHeight="1">
      <c r="A433" s="71"/>
      <c r="B433" s="93"/>
      <c r="C433" s="93"/>
      <c r="D433" s="93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</row>
    <row r="434" ht="15.75" customHeight="1">
      <c r="A434" s="71"/>
      <c r="B434" s="93"/>
      <c r="C434" s="93"/>
      <c r="D434" s="93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</row>
    <row r="435" ht="15.75" customHeight="1">
      <c r="A435" s="71"/>
      <c r="B435" s="93"/>
      <c r="C435" s="93"/>
      <c r="D435" s="93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</row>
    <row r="436" ht="15.75" customHeight="1">
      <c r="A436" s="71"/>
      <c r="B436" s="93"/>
      <c r="C436" s="93"/>
      <c r="D436" s="93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</row>
    <row r="437" ht="15.75" customHeight="1">
      <c r="A437" s="71"/>
      <c r="B437" s="93"/>
      <c r="C437" s="93"/>
      <c r="D437" s="93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</row>
    <row r="438" ht="15.75" customHeight="1">
      <c r="A438" s="71"/>
      <c r="B438" s="93"/>
      <c r="C438" s="93"/>
      <c r="D438" s="93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</row>
    <row r="439" ht="15.75" customHeight="1">
      <c r="A439" s="71"/>
      <c r="B439" s="93"/>
      <c r="C439" s="93"/>
      <c r="D439" s="93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</row>
    <row r="440" ht="15.75" customHeight="1">
      <c r="A440" s="71"/>
      <c r="B440" s="93"/>
      <c r="C440" s="93"/>
      <c r="D440" s="93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</row>
    <row r="441" ht="15.75" customHeight="1">
      <c r="A441" s="71"/>
      <c r="B441" s="93"/>
      <c r="C441" s="93"/>
      <c r="D441" s="93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</row>
    <row r="442" ht="15.75" customHeight="1">
      <c r="A442" s="71"/>
      <c r="B442" s="93"/>
      <c r="C442" s="93"/>
      <c r="D442" s="93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</row>
    <row r="443" ht="15.75" customHeight="1">
      <c r="A443" s="71"/>
      <c r="B443" s="93"/>
      <c r="C443" s="93"/>
      <c r="D443" s="93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</row>
    <row r="444" ht="15.75" customHeight="1">
      <c r="A444" s="71"/>
      <c r="B444" s="93"/>
      <c r="C444" s="93"/>
      <c r="D444" s="93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</row>
    <row r="445" ht="15.75" customHeight="1">
      <c r="A445" s="71"/>
      <c r="B445" s="93"/>
      <c r="C445" s="93"/>
      <c r="D445" s="93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</row>
    <row r="446" ht="15.75" customHeight="1">
      <c r="A446" s="71"/>
      <c r="B446" s="93"/>
      <c r="C446" s="93"/>
      <c r="D446" s="93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</row>
    <row r="447" ht="15.75" customHeight="1">
      <c r="A447" s="71"/>
      <c r="B447" s="93"/>
      <c r="C447" s="93"/>
      <c r="D447" s="93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</row>
    <row r="448" ht="15.75" customHeight="1">
      <c r="A448" s="71"/>
      <c r="B448" s="93"/>
      <c r="C448" s="93"/>
      <c r="D448" s="93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</row>
    <row r="449" ht="15.75" customHeight="1">
      <c r="A449" s="71"/>
      <c r="B449" s="93"/>
      <c r="C449" s="93"/>
      <c r="D449" s="93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</row>
    <row r="450" ht="15.75" customHeight="1">
      <c r="A450" s="71"/>
      <c r="B450" s="93"/>
      <c r="C450" s="93"/>
      <c r="D450" s="93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</row>
    <row r="451" ht="15.75" customHeight="1">
      <c r="A451" s="71"/>
      <c r="B451" s="93"/>
      <c r="C451" s="93"/>
      <c r="D451" s="93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</row>
    <row r="452" ht="15.75" customHeight="1">
      <c r="A452" s="71"/>
      <c r="B452" s="93"/>
      <c r="C452" s="93"/>
      <c r="D452" s="93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</row>
    <row r="453" ht="15.75" customHeight="1">
      <c r="A453" s="71"/>
      <c r="B453" s="93"/>
      <c r="C453" s="93"/>
      <c r="D453" s="93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</row>
    <row r="454" ht="15.75" customHeight="1">
      <c r="A454" s="71"/>
      <c r="B454" s="93"/>
      <c r="C454" s="93"/>
      <c r="D454" s="93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</row>
    <row r="455" ht="15.75" customHeight="1">
      <c r="A455" s="71"/>
      <c r="B455" s="93"/>
      <c r="C455" s="93"/>
      <c r="D455" s="93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</row>
    <row r="456" ht="15.75" customHeight="1">
      <c r="A456" s="71"/>
      <c r="B456" s="93"/>
      <c r="C456" s="93"/>
      <c r="D456" s="93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</row>
    <row r="457" ht="15.75" customHeight="1">
      <c r="A457" s="71"/>
      <c r="B457" s="93"/>
      <c r="C457" s="93"/>
      <c r="D457" s="93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</row>
    <row r="458" ht="15.75" customHeight="1">
      <c r="A458" s="71"/>
      <c r="B458" s="93"/>
      <c r="C458" s="93"/>
      <c r="D458" s="93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</row>
    <row r="459" ht="15.75" customHeight="1">
      <c r="A459" s="71"/>
      <c r="B459" s="93"/>
      <c r="C459" s="93"/>
      <c r="D459" s="93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</row>
    <row r="460" ht="15.75" customHeight="1">
      <c r="A460" s="71"/>
      <c r="B460" s="93"/>
      <c r="C460" s="93"/>
      <c r="D460" s="93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</row>
    <row r="461" ht="15.75" customHeight="1">
      <c r="A461" s="71"/>
      <c r="B461" s="93"/>
      <c r="C461" s="93"/>
      <c r="D461" s="93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</row>
    <row r="462" ht="15.75" customHeight="1">
      <c r="A462" s="71"/>
      <c r="B462" s="93"/>
      <c r="C462" s="93"/>
      <c r="D462" s="93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</row>
    <row r="463" ht="15.75" customHeight="1">
      <c r="A463" s="71"/>
      <c r="B463" s="93"/>
      <c r="C463" s="93"/>
      <c r="D463" s="93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</row>
    <row r="464" ht="15.75" customHeight="1">
      <c r="A464" s="71"/>
      <c r="B464" s="93"/>
      <c r="C464" s="93"/>
      <c r="D464" s="93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</row>
    <row r="465" ht="15.75" customHeight="1">
      <c r="A465" s="71"/>
      <c r="B465" s="93"/>
      <c r="C465" s="93"/>
      <c r="D465" s="93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</row>
    <row r="466" ht="15.75" customHeight="1">
      <c r="A466" s="71"/>
      <c r="B466" s="93"/>
      <c r="C466" s="93"/>
      <c r="D466" s="93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</row>
    <row r="467" ht="15.75" customHeight="1">
      <c r="A467" s="71"/>
      <c r="B467" s="93"/>
      <c r="C467" s="93"/>
      <c r="D467" s="93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</row>
    <row r="468" ht="15.75" customHeight="1">
      <c r="A468" s="71"/>
      <c r="B468" s="93"/>
      <c r="C468" s="93"/>
      <c r="D468" s="93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</row>
    <row r="469" ht="15.75" customHeight="1">
      <c r="A469" s="71"/>
      <c r="B469" s="93"/>
      <c r="C469" s="93"/>
      <c r="D469" s="93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</row>
    <row r="470" ht="15.75" customHeight="1">
      <c r="A470" s="71"/>
      <c r="B470" s="93"/>
      <c r="C470" s="93"/>
      <c r="D470" s="93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</row>
    <row r="471" ht="15.75" customHeight="1">
      <c r="A471" s="71"/>
      <c r="B471" s="93"/>
      <c r="C471" s="93"/>
      <c r="D471" s="93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</row>
    <row r="472" ht="15.75" customHeight="1">
      <c r="A472" s="71"/>
      <c r="B472" s="93"/>
      <c r="C472" s="93"/>
      <c r="D472" s="93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</row>
    <row r="473" ht="15.75" customHeight="1">
      <c r="A473" s="71"/>
      <c r="B473" s="93"/>
      <c r="C473" s="93"/>
      <c r="D473" s="93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</row>
    <row r="474" ht="15.75" customHeight="1">
      <c r="A474" s="71"/>
      <c r="B474" s="93"/>
      <c r="C474" s="93"/>
      <c r="D474" s="93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</row>
    <row r="475" ht="15.75" customHeight="1">
      <c r="A475" s="71"/>
      <c r="B475" s="93"/>
      <c r="C475" s="93"/>
      <c r="D475" s="93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</row>
    <row r="476" ht="15.75" customHeight="1">
      <c r="A476" s="71"/>
      <c r="B476" s="93"/>
      <c r="C476" s="93"/>
      <c r="D476" s="93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</row>
    <row r="477" ht="15.75" customHeight="1">
      <c r="A477" s="71"/>
      <c r="B477" s="93"/>
      <c r="C477" s="93"/>
      <c r="D477" s="93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</row>
    <row r="478" ht="15.75" customHeight="1">
      <c r="A478" s="71"/>
      <c r="B478" s="93"/>
      <c r="C478" s="93"/>
      <c r="D478" s="93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</row>
    <row r="479" ht="15.75" customHeight="1">
      <c r="A479" s="71"/>
      <c r="B479" s="93"/>
      <c r="C479" s="93"/>
      <c r="D479" s="93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</row>
    <row r="480" ht="15.75" customHeight="1">
      <c r="A480" s="71"/>
      <c r="B480" s="93"/>
      <c r="C480" s="93"/>
      <c r="D480" s="93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</row>
    <row r="481" ht="15.75" customHeight="1">
      <c r="A481" s="71"/>
      <c r="B481" s="93"/>
      <c r="C481" s="93"/>
      <c r="D481" s="93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</row>
    <row r="482" ht="15.75" customHeight="1">
      <c r="A482" s="71"/>
      <c r="B482" s="93"/>
      <c r="C482" s="93"/>
      <c r="D482" s="93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</row>
    <row r="483" ht="15.75" customHeight="1">
      <c r="A483" s="71"/>
      <c r="B483" s="93"/>
      <c r="C483" s="93"/>
      <c r="D483" s="93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</row>
    <row r="484" ht="15.75" customHeight="1">
      <c r="A484" s="71"/>
      <c r="B484" s="93"/>
      <c r="C484" s="93"/>
      <c r="D484" s="93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</row>
    <row r="485" ht="15.75" customHeight="1">
      <c r="A485" s="71"/>
      <c r="B485" s="93"/>
      <c r="C485" s="93"/>
      <c r="D485" s="93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</row>
    <row r="486" ht="15.75" customHeight="1">
      <c r="A486" s="71"/>
      <c r="B486" s="93"/>
      <c r="C486" s="93"/>
      <c r="D486" s="93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</row>
    <row r="487" ht="15.75" customHeight="1">
      <c r="A487" s="71"/>
      <c r="B487" s="93"/>
      <c r="C487" s="93"/>
      <c r="D487" s="93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</row>
    <row r="488" ht="15.75" customHeight="1">
      <c r="A488" s="71"/>
      <c r="B488" s="93"/>
      <c r="C488" s="93"/>
      <c r="D488" s="93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</row>
    <row r="489" ht="15.75" customHeight="1">
      <c r="A489" s="71"/>
      <c r="B489" s="93"/>
      <c r="C489" s="93"/>
      <c r="D489" s="93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</row>
    <row r="490" ht="15.75" customHeight="1">
      <c r="A490" s="71"/>
      <c r="B490" s="93"/>
      <c r="C490" s="93"/>
      <c r="D490" s="93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</row>
    <row r="491" ht="15.75" customHeight="1">
      <c r="A491" s="71"/>
      <c r="B491" s="93"/>
      <c r="C491" s="93"/>
      <c r="D491" s="93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</row>
    <row r="492" ht="15.75" customHeight="1">
      <c r="A492" s="71"/>
      <c r="B492" s="93"/>
      <c r="C492" s="93"/>
      <c r="D492" s="93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</row>
    <row r="493" ht="15.75" customHeight="1">
      <c r="A493" s="71"/>
      <c r="B493" s="93"/>
      <c r="C493" s="93"/>
      <c r="D493" s="93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</row>
    <row r="494" ht="15.75" customHeight="1">
      <c r="A494" s="71"/>
      <c r="B494" s="93"/>
      <c r="C494" s="93"/>
      <c r="D494" s="93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</row>
    <row r="495" ht="15.75" customHeight="1">
      <c r="A495" s="71"/>
      <c r="B495" s="93"/>
      <c r="C495" s="93"/>
      <c r="D495" s="93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</row>
    <row r="496" ht="15.75" customHeight="1">
      <c r="A496" s="71"/>
      <c r="B496" s="93"/>
      <c r="C496" s="93"/>
      <c r="D496" s="93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</row>
    <row r="497" ht="15.75" customHeight="1">
      <c r="A497" s="71"/>
      <c r="B497" s="93"/>
      <c r="C497" s="93"/>
      <c r="D497" s="93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</row>
    <row r="498" ht="15.75" customHeight="1">
      <c r="A498" s="71"/>
      <c r="B498" s="93"/>
      <c r="C498" s="93"/>
      <c r="D498" s="93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</row>
    <row r="499" ht="15.75" customHeight="1">
      <c r="A499" s="71"/>
      <c r="B499" s="93"/>
      <c r="C499" s="93"/>
      <c r="D499" s="93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</row>
    <row r="500" ht="15.75" customHeight="1">
      <c r="A500" s="71"/>
      <c r="B500" s="93"/>
      <c r="C500" s="93"/>
      <c r="D500" s="93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</row>
    <row r="501" ht="15.75" customHeight="1">
      <c r="A501" s="71"/>
      <c r="B501" s="93"/>
      <c r="C501" s="93"/>
      <c r="D501" s="93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</row>
    <row r="502" ht="15.75" customHeight="1">
      <c r="A502" s="71"/>
      <c r="B502" s="93"/>
      <c r="C502" s="93"/>
      <c r="D502" s="93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</row>
    <row r="503" ht="15.75" customHeight="1">
      <c r="A503" s="71"/>
      <c r="B503" s="93"/>
      <c r="C503" s="93"/>
      <c r="D503" s="93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</row>
    <row r="504" ht="15.75" customHeight="1">
      <c r="A504" s="71"/>
      <c r="B504" s="93"/>
      <c r="C504" s="93"/>
      <c r="D504" s="93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</row>
    <row r="505" ht="15.75" customHeight="1">
      <c r="A505" s="71"/>
      <c r="B505" s="93"/>
      <c r="C505" s="93"/>
      <c r="D505" s="93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</row>
    <row r="506" ht="15.75" customHeight="1">
      <c r="A506" s="71"/>
      <c r="B506" s="93"/>
      <c r="C506" s="93"/>
      <c r="D506" s="93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</row>
    <row r="507" ht="15.75" customHeight="1">
      <c r="A507" s="71"/>
      <c r="B507" s="93"/>
      <c r="C507" s="93"/>
      <c r="D507" s="93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</row>
    <row r="508" ht="15.75" customHeight="1">
      <c r="A508" s="71"/>
      <c r="B508" s="93"/>
      <c r="C508" s="93"/>
      <c r="D508" s="93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</row>
    <row r="509" ht="15.75" customHeight="1">
      <c r="A509" s="71"/>
      <c r="B509" s="93"/>
      <c r="C509" s="93"/>
      <c r="D509" s="93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</row>
    <row r="510" ht="15.75" customHeight="1">
      <c r="A510" s="71"/>
      <c r="B510" s="93"/>
      <c r="C510" s="93"/>
      <c r="D510" s="93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</row>
    <row r="511" ht="15.75" customHeight="1">
      <c r="A511" s="71"/>
      <c r="B511" s="93"/>
      <c r="C511" s="93"/>
      <c r="D511" s="93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</row>
    <row r="512" ht="15.75" customHeight="1">
      <c r="A512" s="71"/>
      <c r="B512" s="93"/>
      <c r="C512" s="93"/>
      <c r="D512" s="93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</row>
    <row r="513" ht="15.75" customHeight="1">
      <c r="A513" s="71"/>
      <c r="B513" s="93"/>
      <c r="C513" s="93"/>
      <c r="D513" s="93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</row>
    <row r="514" ht="15.75" customHeight="1">
      <c r="A514" s="71"/>
      <c r="B514" s="93"/>
      <c r="C514" s="93"/>
      <c r="D514" s="93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</row>
    <row r="515" ht="15.75" customHeight="1">
      <c r="A515" s="71"/>
      <c r="B515" s="93"/>
      <c r="C515" s="93"/>
      <c r="D515" s="93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</row>
    <row r="516" ht="15.75" customHeight="1">
      <c r="A516" s="71"/>
      <c r="B516" s="93"/>
      <c r="C516" s="93"/>
      <c r="D516" s="93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</row>
    <row r="517" ht="15.75" customHeight="1">
      <c r="A517" s="71"/>
      <c r="B517" s="93"/>
      <c r="C517" s="93"/>
      <c r="D517" s="93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</row>
    <row r="518" ht="15.75" customHeight="1">
      <c r="A518" s="71"/>
      <c r="B518" s="93"/>
      <c r="C518" s="93"/>
      <c r="D518" s="93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</row>
    <row r="519" ht="15.75" customHeight="1">
      <c r="A519" s="71"/>
      <c r="B519" s="93"/>
      <c r="C519" s="93"/>
      <c r="D519" s="93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</row>
    <row r="520" ht="15.75" customHeight="1">
      <c r="A520" s="71"/>
      <c r="B520" s="93"/>
      <c r="C520" s="93"/>
      <c r="D520" s="93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</row>
    <row r="521" ht="15.75" customHeight="1">
      <c r="A521" s="71"/>
      <c r="B521" s="93"/>
      <c r="C521" s="93"/>
      <c r="D521" s="93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</row>
    <row r="522" ht="15.75" customHeight="1">
      <c r="A522" s="71"/>
      <c r="B522" s="93"/>
      <c r="C522" s="93"/>
      <c r="D522" s="93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</row>
    <row r="523" ht="15.75" customHeight="1">
      <c r="A523" s="71"/>
      <c r="B523" s="93"/>
      <c r="C523" s="93"/>
      <c r="D523" s="93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</row>
    <row r="524" ht="15.75" customHeight="1">
      <c r="A524" s="71"/>
      <c r="B524" s="93"/>
      <c r="C524" s="93"/>
      <c r="D524" s="93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</row>
    <row r="525" ht="15.75" customHeight="1">
      <c r="A525" s="71"/>
      <c r="B525" s="93"/>
      <c r="C525" s="93"/>
      <c r="D525" s="93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</row>
    <row r="526" ht="15.75" customHeight="1">
      <c r="A526" s="71"/>
      <c r="B526" s="93"/>
      <c r="C526" s="93"/>
      <c r="D526" s="93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</row>
    <row r="527" ht="15.75" customHeight="1">
      <c r="A527" s="71"/>
      <c r="B527" s="93"/>
      <c r="C527" s="93"/>
      <c r="D527" s="93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</row>
    <row r="528" ht="15.75" customHeight="1">
      <c r="A528" s="71"/>
      <c r="B528" s="93"/>
      <c r="C528" s="93"/>
      <c r="D528" s="93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</row>
    <row r="529" ht="15.75" customHeight="1">
      <c r="A529" s="71"/>
      <c r="B529" s="93"/>
      <c r="C529" s="93"/>
      <c r="D529" s="93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</row>
    <row r="530" ht="15.75" customHeight="1">
      <c r="A530" s="71"/>
      <c r="B530" s="93"/>
      <c r="C530" s="93"/>
      <c r="D530" s="93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</row>
    <row r="531" ht="15.75" customHeight="1">
      <c r="A531" s="71"/>
      <c r="B531" s="93"/>
      <c r="C531" s="93"/>
      <c r="D531" s="93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</row>
    <row r="532" ht="15.75" customHeight="1">
      <c r="A532" s="71"/>
      <c r="B532" s="93"/>
      <c r="C532" s="93"/>
      <c r="D532" s="93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</row>
    <row r="533" ht="15.75" customHeight="1">
      <c r="A533" s="71"/>
      <c r="B533" s="93"/>
      <c r="C533" s="93"/>
      <c r="D533" s="93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</row>
    <row r="534" ht="15.75" customHeight="1">
      <c r="A534" s="71"/>
      <c r="B534" s="93"/>
      <c r="C534" s="93"/>
      <c r="D534" s="93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</row>
    <row r="535" ht="15.75" customHeight="1">
      <c r="A535" s="71"/>
      <c r="B535" s="93"/>
      <c r="C535" s="93"/>
      <c r="D535" s="93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</row>
    <row r="536" ht="15.75" customHeight="1">
      <c r="A536" s="71"/>
      <c r="B536" s="93"/>
      <c r="C536" s="93"/>
      <c r="D536" s="93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</row>
    <row r="537" ht="15.75" customHeight="1">
      <c r="A537" s="71"/>
      <c r="B537" s="93"/>
      <c r="C537" s="93"/>
      <c r="D537" s="93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</row>
    <row r="538" ht="15.75" customHeight="1">
      <c r="A538" s="71"/>
      <c r="B538" s="93"/>
      <c r="C538" s="93"/>
      <c r="D538" s="93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</row>
    <row r="539" ht="15.75" customHeight="1">
      <c r="A539" s="71"/>
      <c r="B539" s="93"/>
      <c r="C539" s="93"/>
      <c r="D539" s="93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</row>
    <row r="540" ht="15.75" customHeight="1">
      <c r="A540" s="71"/>
      <c r="B540" s="93"/>
      <c r="C540" s="93"/>
      <c r="D540" s="93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</row>
    <row r="541" ht="15.75" customHeight="1">
      <c r="A541" s="71"/>
      <c r="B541" s="93"/>
      <c r="C541" s="93"/>
      <c r="D541" s="93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</row>
    <row r="542" ht="15.75" customHeight="1">
      <c r="A542" s="71"/>
      <c r="B542" s="93"/>
      <c r="C542" s="93"/>
      <c r="D542" s="93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</row>
    <row r="543" ht="15.75" customHeight="1">
      <c r="A543" s="71"/>
      <c r="B543" s="93"/>
      <c r="C543" s="93"/>
      <c r="D543" s="93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</row>
    <row r="544" ht="15.75" customHeight="1">
      <c r="A544" s="71"/>
      <c r="B544" s="93"/>
      <c r="C544" s="93"/>
      <c r="D544" s="93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</row>
    <row r="545" ht="15.75" customHeight="1">
      <c r="A545" s="71"/>
      <c r="B545" s="93"/>
      <c r="C545" s="93"/>
      <c r="D545" s="93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</row>
    <row r="546" ht="15.75" customHeight="1">
      <c r="A546" s="71"/>
      <c r="B546" s="93"/>
      <c r="C546" s="93"/>
      <c r="D546" s="93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</row>
    <row r="547" ht="15.75" customHeight="1">
      <c r="A547" s="71"/>
      <c r="B547" s="93"/>
      <c r="C547" s="93"/>
      <c r="D547" s="93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</row>
    <row r="548" ht="15.75" customHeight="1">
      <c r="A548" s="71"/>
      <c r="B548" s="93"/>
      <c r="C548" s="93"/>
      <c r="D548" s="93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</row>
    <row r="549" ht="15.75" customHeight="1">
      <c r="A549" s="71"/>
      <c r="B549" s="93"/>
      <c r="C549" s="93"/>
      <c r="D549" s="93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</row>
    <row r="550" ht="15.75" customHeight="1">
      <c r="A550" s="71"/>
      <c r="B550" s="93"/>
      <c r="C550" s="93"/>
      <c r="D550" s="93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</row>
    <row r="551" ht="15.75" customHeight="1">
      <c r="A551" s="71"/>
      <c r="B551" s="93"/>
      <c r="C551" s="93"/>
      <c r="D551" s="93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</row>
    <row r="552" ht="15.75" customHeight="1">
      <c r="A552" s="71"/>
      <c r="B552" s="93"/>
      <c r="C552" s="93"/>
      <c r="D552" s="93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</row>
    <row r="553" ht="15.75" customHeight="1">
      <c r="A553" s="71"/>
      <c r="B553" s="93"/>
      <c r="C553" s="93"/>
      <c r="D553" s="93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</row>
    <row r="554" ht="15.75" customHeight="1">
      <c r="A554" s="71"/>
      <c r="B554" s="93"/>
      <c r="C554" s="93"/>
      <c r="D554" s="93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</row>
    <row r="555" ht="15.75" customHeight="1">
      <c r="A555" s="71"/>
      <c r="B555" s="93"/>
      <c r="C555" s="93"/>
      <c r="D555" s="93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</row>
    <row r="556" ht="15.75" customHeight="1">
      <c r="A556" s="71"/>
      <c r="B556" s="93"/>
      <c r="C556" s="93"/>
      <c r="D556" s="93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</row>
    <row r="557" ht="15.75" customHeight="1">
      <c r="A557" s="71"/>
      <c r="B557" s="93"/>
      <c r="C557" s="93"/>
      <c r="D557" s="93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</row>
    <row r="558" ht="15.75" customHeight="1">
      <c r="A558" s="71"/>
      <c r="B558" s="93"/>
      <c r="C558" s="93"/>
      <c r="D558" s="93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</row>
    <row r="559" ht="15.75" customHeight="1">
      <c r="A559" s="71"/>
      <c r="B559" s="93"/>
      <c r="C559" s="93"/>
      <c r="D559" s="93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</row>
    <row r="560" ht="15.75" customHeight="1">
      <c r="A560" s="71"/>
      <c r="B560" s="93"/>
      <c r="C560" s="93"/>
      <c r="D560" s="93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</row>
    <row r="561" ht="15.75" customHeight="1">
      <c r="A561" s="71"/>
      <c r="B561" s="93"/>
      <c r="C561" s="93"/>
      <c r="D561" s="93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</row>
    <row r="562" ht="15.75" customHeight="1">
      <c r="A562" s="71"/>
      <c r="B562" s="93"/>
      <c r="C562" s="93"/>
      <c r="D562" s="93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</row>
    <row r="563" ht="15.75" customHeight="1">
      <c r="A563" s="71"/>
      <c r="B563" s="93"/>
      <c r="C563" s="93"/>
      <c r="D563" s="93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</row>
    <row r="564" ht="15.75" customHeight="1">
      <c r="A564" s="71"/>
      <c r="B564" s="93"/>
      <c r="C564" s="93"/>
      <c r="D564" s="93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</row>
    <row r="565" ht="15.75" customHeight="1">
      <c r="A565" s="71"/>
      <c r="B565" s="93"/>
      <c r="C565" s="93"/>
      <c r="D565" s="93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</row>
    <row r="566" ht="15.75" customHeight="1">
      <c r="A566" s="71"/>
      <c r="B566" s="93"/>
      <c r="C566" s="93"/>
      <c r="D566" s="93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</row>
    <row r="567" ht="15.75" customHeight="1">
      <c r="A567" s="71"/>
      <c r="B567" s="93"/>
      <c r="C567" s="93"/>
      <c r="D567" s="93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</row>
    <row r="568" ht="15.75" customHeight="1">
      <c r="A568" s="71"/>
      <c r="B568" s="93"/>
      <c r="C568" s="93"/>
      <c r="D568" s="93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</row>
    <row r="569" ht="15.75" customHeight="1">
      <c r="A569" s="71"/>
      <c r="B569" s="93"/>
      <c r="C569" s="93"/>
      <c r="D569" s="93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</row>
    <row r="570" ht="15.75" customHeight="1">
      <c r="A570" s="71"/>
      <c r="B570" s="93"/>
      <c r="C570" s="93"/>
      <c r="D570" s="93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</row>
    <row r="571" ht="15.75" customHeight="1">
      <c r="A571" s="71"/>
      <c r="B571" s="93"/>
      <c r="C571" s="93"/>
      <c r="D571" s="93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</row>
    <row r="572" ht="15.75" customHeight="1">
      <c r="A572" s="71"/>
      <c r="B572" s="93"/>
      <c r="C572" s="93"/>
      <c r="D572" s="93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</row>
    <row r="573" ht="15.75" customHeight="1">
      <c r="A573" s="71"/>
      <c r="B573" s="93"/>
      <c r="C573" s="93"/>
      <c r="D573" s="93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</row>
    <row r="574" ht="15.75" customHeight="1">
      <c r="A574" s="71"/>
      <c r="B574" s="93"/>
      <c r="C574" s="93"/>
      <c r="D574" s="93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</row>
    <row r="575" ht="15.75" customHeight="1">
      <c r="A575" s="71"/>
      <c r="B575" s="93"/>
      <c r="C575" s="93"/>
      <c r="D575" s="93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</row>
    <row r="576" ht="15.75" customHeight="1">
      <c r="A576" s="71"/>
      <c r="B576" s="93"/>
      <c r="C576" s="93"/>
      <c r="D576" s="93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</row>
    <row r="577" ht="15.75" customHeight="1">
      <c r="A577" s="71"/>
      <c r="B577" s="93"/>
      <c r="C577" s="93"/>
      <c r="D577" s="93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</row>
    <row r="578" ht="15.75" customHeight="1">
      <c r="A578" s="71"/>
      <c r="B578" s="93"/>
      <c r="C578" s="93"/>
      <c r="D578" s="93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</row>
    <row r="579" ht="15.75" customHeight="1">
      <c r="A579" s="71"/>
      <c r="B579" s="93"/>
      <c r="C579" s="93"/>
      <c r="D579" s="93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</row>
    <row r="580" ht="15.75" customHeight="1">
      <c r="A580" s="71"/>
      <c r="B580" s="93"/>
      <c r="C580" s="93"/>
      <c r="D580" s="93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</row>
    <row r="581" ht="15.75" customHeight="1">
      <c r="A581" s="71"/>
      <c r="B581" s="93"/>
      <c r="C581" s="93"/>
      <c r="D581" s="93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</row>
    <row r="582" ht="15.75" customHeight="1">
      <c r="A582" s="71"/>
      <c r="B582" s="93"/>
      <c r="C582" s="93"/>
      <c r="D582" s="93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</row>
    <row r="583" ht="15.75" customHeight="1">
      <c r="A583" s="71"/>
      <c r="B583" s="93"/>
      <c r="C583" s="93"/>
      <c r="D583" s="93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</row>
    <row r="584" ht="15.75" customHeight="1">
      <c r="A584" s="71"/>
      <c r="B584" s="93"/>
      <c r="C584" s="93"/>
      <c r="D584" s="93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</row>
    <row r="585" ht="15.75" customHeight="1">
      <c r="A585" s="71"/>
      <c r="B585" s="93"/>
      <c r="C585" s="93"/>
      <c r="D585" s="93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</row>
    <row r="586" ht="15.75" customHeight="1">
      <c r="A586" s="71"/>
      <c r="B586" s="93"/>
      <c r="C586" s="93"/>
      <c r="D586" s="93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</row>
    <row r="587" ht="15.75" customHeight="1">
      <c r="A587" s="71"/>
      <c r="B587" s="93"/>
      <c r="C587" s="93"/>
      <c r="D587" s="93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</row>
    <row r="588" ht="15.75" customHeight="1">
      <c r="A588" s="71"/>
      <c r="B588" s="93"/>
      <c r="C588" s="93"/>
      <c r="D588" s="93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</row>
    <row r="589" ht="15.75" customHeight="1">
      <c r="A589" s="71"/>
      <c r="B589" s="93"/>
      <c r="C589" s="93"/>
      <c r="D589" s="93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</row>
    <row r="590" ht="15.75" customHeight="1">
      <c r="A590" s="71"/>
      <c r="B590" s="93"/>
      <c r="C590" s="93"/>
      <c r="D590" s="93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</row>
    <row r="591" ht="15.75" customHeight="1">
      <c r="A591" s="71"/>
      <c r="B591" s="93"/>
      <c r="C591" s="93"/>
      <c r="D591" s="93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</row>
    <row r="592" ht="15.75" customHeight="1">
      <c r="A592" s="71"/>
      <c r="B592" s="93"/>
      <c r="C592" s="93"/>
      <c r="D592" s="93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</row>
    <row r="593" ht="15.75" customHeight="1">
      <c r="A593" s="71"/>
      <c r="B593" s="93"/>
      <c r="C593" s="93"/>
      <c r="D593" s="93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</row>
    <row r="594" ht="15.75" customHeight="1">
      <c r="A594" s="71"/>
      <c r="B594" s="93"/>
      <c r="C594" s="93"/>
      <c r="D594" s="93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</row>
    <row r="595" ht="15.75" customHeight="1">
      <c r="A595" s="71"/>
      <c r="B595" s="93"/>
      <c r="C595" s="93"/>
      <c r="D595" s="93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</row>
    <row r="596" ht="15.75" customHeight="1">
      <c r="A596" s="71"/>
      <c r="B596" s="93"/>
      <c r="C596" s="93"/>
      <c r="D596" s="93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</row>
    <row r="597" ht="15.75" customHeight="1">
      <c r="A597" s="71"/>
      <c r="B597" s="93"/>
      <c r="C597" s="93"/>
      <c r="D597" s="93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</row>
    <row r="598" ht="15.75" customHeight="1">
      <c r="A598" s="71"/>
      <c r="B598" s="93"/>
      <c r="C598" s="93"/>
      <c r="D598" s="93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</row>
    <row r="599" ht="15.75" customHeight="1">
      <c r="A599" s="71"/>
      <c r="B599" s="93"/>
      <c r="C599" s="93"/>
      <c r="D599" s="93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</row>
    <row r="600" ht="15.75" customHeight="1">
      <c r="A600" s="71"/>
      <c r="B600" s="93"/>
      <c r="C600" s="93"/>
      <c r="D600" s="93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</row>
    <row r="601" ht="15.75" customHeight="1">
      <c r="A601" s="71"/>
      <c r="B601" s="93"/>
      <c r="C601" s="93"/>
      <c r="D601" s="93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</row>
    <row r="602" ht="15.75" customHeight="1">
      <c r="A602" s="71"/>
      <c r="B602" s="93"/>
      <c r="C602" s="93"/>
      <c r="D602" s="93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</row>
    <row r="603" ht="15.75" customHeight="1">
      <c r="A603" s="71"/>
      <c r="B603" s="93"/>
      <c r="C603" s="93"/>
      <c r="D603" s="93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</row>
    <row r="604" ht="15.75" customHeight="1">
      <c r="A604" s="71"/>
      <c r="B604" s="93"/>
      <c r="C604" s="93"/>
      <c r="D604" s="93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</row>
    <row r="605" ht="15.75" customHeight="1">
      <c r="A605" s="71"/>
      <c r="B605" s="93"/>
      <c r="C605" s="93"/>
      <c r="D605" s="93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</row>
    <row r="606" ht="15.75" customHeight="1">
      <c r="A606" s="71"/>
      <c r="B606" s="93"/>
      <c r="C606" s="93"/>
      <c r="D606" s="93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</row>
    <row r="607" ht="15.75" customHeight="1">
      <c r="A607" s="71"/>
      <c r="B607" s="93"/>
      <c r="C607" s="93"/>
      <c r="D607" s="93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</row>
    <row r="608" ht="15.75" customHeight="1">
      <c r="A608" s="71"/>
      <c r="B608" s="93"/>
      <c r="C608" s="93"/>
      <c r="D608" s="93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</row>
    <row r="609" ht="15.75" customHeight="1">
      <c r="A609" s="71"/>
      <c r="B609" s="93"/>
      <c r="C609" s="93"/>
      <c r="D609" s="93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</row>
    <row r="610" ht="15.75" customHeight="1">
      <c r="A610" s="71"/>
      <c r="B610" s="93"/>
      <c r="C610" s="93"/>
      <c r="D610" s="93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</row>
    <row r="611" ht="15.75" customHeight="1">
      <c r="A611" s="71"/>
      <c r="B611" s="93"/>
      <c r="C611" s="93"/>
      <c r="D611" s="93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</row>
    <row r="612" ht="15.75" customHeight="1">
      <c r="A612" s="71"/>
      <c r="B612" s="93"/>
      <c r="C612" s="93"/>
      <c r="D612" s="93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</row>
    <row r="613" ht="15.75" customHeight="1">
      <c r="A613" s="71"/>
      <c r="B613" s="93"/>
      <c r="C613" s="93"/>
      <c r="D613" s="93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</row>
    <row r="614" ht="15.75" customHeight="1">
      <c r="A614" s="71"/>
      <c r="B614" s="93"/>
      <c r="C614" s="93"/>
      <c r="D614" s="93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</row>
    <row r="615" ht="15.75" customHeight="1">
      <c r="A615" s="71"/>
      <c r="B615" s="93"/>
      <c r="C615" s="93"/>
      <c r="D615" s="93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</row>
    <row r="616" ht="15.75" customHeight="1">
      <c r="A616" s="71"/>
      <c r="B616" s="93"/>
      <c r="C616" s="93"/>
      <c r="D616" s="93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</row>
    <row r="617" ht="15.75" customHeight="1">
      <c r="A617" s="71"/>
      <c r="B617" s="93"/>
      <c r="C617" s="93"/>
      <c r="D617" s="93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</row>
    <row r="618" ht="15.75" customHeight="1">
      <c r="A618" s="71"/>
      <c r="B618" s="93"/>
      <c r="C618" s="93"/>
      <c r="D618" s="93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</row>
    <row r="619" ht="15.75" customHeight="1">
      <c r="A619" s="71"/>
      <c r="B619" s="93"/>
      <c r="C619" s="93"/>
      <c r="D619" s="93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</row>
    <row r="620" ht="15.75" customHeight="1">
      <c r="A620" s="71"/>
      <c r="B620" s="93"/>
      <c r="C620" s="93"/>
      <c r="D620" s="93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</row>
    <row r="621" ht="15.75" customHeight="1">
      <c r="A621" s="71"/>
      <c r="B621" s="93"/>
      <c r="C621" s="93"/>
      <c r="D621" s="93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</row>
    <row r="622" ht="15.75" customHeight="1">
      <c r="A622" s="71"/>
      <c r="B622" s="93"/>
      <c r="C622" s="93"/>
      <c r="D622" s="93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</row>
    <row r="623" ht="15.75" customHeight="1">
      <c r="A623" s="71"/>
      <c r="B623" s="93"/>
      <c r="C623" s="93"/>
      <c r="D623" s="93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</row>
    <row r="624" ht="15.75" customHeight="1">
      <c r="A624" s="71"/>
      <c r="B624" s="93"/>
      <c r="C624" s="93"/>
      <c r="D624" s="93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</row>
    <row r="625" ht="15.75" customHeight="1">
      <c r="A625" s="71"/>
      <c r="B625" s="93"/>
      <c r="C625" s="93"/>
      <c r="D625" s="93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</row>
    <row r="626" ht="15.75" customHeight="1">
      <c r="A626" s="71"/>
      <c r="B626" s="93"/>
      <c r="C626" s="93"/>
      <c r="D626" s="93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</row>
    <row r="627" ht="15.75" customHeight="1">
      <c r="A627" s="71"/>
      <c r="B627" s="93"/>
      <c r="C627" s="93"/>
      <c r="D627" s="93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</row>
    <row r="628" ht="15.75" customHeight="1">
      <c r="A628" s="71"/>
      <c r="B628" s="93"/>
      <c r="C628" s="93"/>
      <c r="D628" s="93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</row>
    <row r="629" ht="15.75" customHeight="1">
      <c r="A629" s="71"/>
      <c r="B629" s="93"/>
      <c r="C629" s="93"/>
      <c r="D629" s="93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</row>
    <row r="630" ht="15.75" customHeight="1">
      <c r="A630" s="71"/>
      <c r="B630" s="93"/>
      <c r="C630" s="93"/>
      <c r="D630" s="93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</row>
    <row r="631" ht="15.75" customHeight="1">
      <c r="A631" s="71"/>
      <c r="B631" s="93"/>
      <c r="C631" s="93"/>
      <c r="D631" s="93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</row>
    <row r="632" ht="15.75" customHeight="1">
      <c r="A632" s="71"/>
      <c r="B632" s="93"/>
      <c r="C632" s="93"/>
      <c r="D632" s="93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</row>
    <row r="633" ht="15.75" customHeight="1">
      <c r="A633" s="71"/>
      <c r="B633" s="93"/>
      <c r="C633" s="93"/>
      <c r="D633" s="93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</row>
    <row r="634" ht="15.75" customHeight="1">
      <c r="A634" s="71"/>
      <c r="B634" s="93"/>
      <c r="C634" s="93"/>
      <c r="D634" s="93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</row>
    <row r="635" ht="15.75" customHeight="1">
      <c r="A635" s="71"/>
      <c r="B635" s="93"/>
      <c r="C635" s="93"/>
      <c r="D635" s="93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</row>
    <row r="636" ht="15.75" customHeight="1">
      <c r="A636" s="71"/>
      <c r="B636" s="93"/>
      <c r="C636" s="93"/>
      <c r="D636" s="93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</row>
    <row r="637" ht="15.75" customHeight="1">
      <c r="A637" s="71"/>
      <c r="B637" s="93"/>
      <c r="C637" s="93"/>
      <c r="D637" s="93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</row>
    <row r="638" ht="15.75" customHeight="1">
      <c r="A638" s="71"/>
      <c r="B638" s="93"/>
      <c r="C638" s="93"/>
      <c r="D638" s="93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</row>
    <row r="639" ht="15.75" customHeight="1">
      <c r="A639" s="71"/>
      <c r="B639" s="93"/>
      <c r="C639" s="93"/>
      <c r="D639" s="93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</row>
    <row r="640" ht="15.75" customHeight="1">
      <c r="A640" s="71"/>
      <c r="B640" s="93"/>
      <c r="C640" s="93"/>
      <c r="D640" s="93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</row>
    <row r="641" ht="15.75" customHeight="1">
      <c r="A641" s="71"/>
      <c r="B641" s="93"/>
      <c r="C641" s="93"/>
      <c r="D641" s="93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</row>
    <row r="642" ht="15.75" customHeight="1">
      <c r="A642" s="71"/>
      <c r="B642" s="93"/>
      <c r="C642" s="93"/>
      <c r="D642" s="93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</row>
    <row r="643" ht="15.75" customHeight="1">
      <c r="A643" s="71"/>
      <c r="B643" s="93"/>
      <c r="C643" s="93"/>
      <c r="D643" s="93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</row>
    <row r="644" ht="15.75" customHeight="1">
      <c r="A644" s="71"/>
      <c r="B644" s="93"/>
      <c r="C644" s="93"/>
      <c r="D644" s="93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</row>
    <row r="645" ht="15.75" customHeight="1">
      <c r="A645" s="71"/>
      <c r="B645" s="93"/>
      <c r="C645" s="93"/>
      <c r="D645" s="93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</row>
    <row r="646" ht="15.75" customHeight="1">
      <c r="A646" s="71"/>
      <c r="B646" s="93"/>
      <c r="C646" s="93"/>
      <c r="D646" s="93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</row>
    <row r="647" ht="15.75" customHeight="1">
      <c r="A647" s="71"/>
      <c r="B647" s="93"/>
      <c r="C647" s="93"/>
      <c r="D647" s="93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</row>
    <row r="648" ht="15.75" customHeight="1">
      <c r="A648" s="71"/>
      <c r="B648" s="93"/>
      <c r="C648" s="93"/>
      <c r="D648" s="93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</row>
    <row r="649" ht="15.75" customHeight="1">
      <c r="A649" s="71"/>
      <c r="B649" s="93"/>
      <c r="C649" s="93"/>
      <c r="D649" s="93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</row>
    <row r="650" ht="15.75" customHeight="1">
      <c r="A650" s="71"/>
      <c r="B650" s="93"/>
      <c r="C650" s="93"/>
      <c r="D650" s="93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</row>
    <row r="651" ht="15.75" customHeight="1">
      <c r="A651" s="71"/>
      <c r="B651" s="93"/>
      <c r="C651" s="93"/>
      <c r="D651" s="93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</row>
    <row r="652" ht="15.75" customHeight="1">
      <c r="A652" s="71"/>
      <c r="B652" s="93"/>
      <c r="C652" s="93"/>
      <c r="D652" s="93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</row>
    <row r="653" ht="15.75" customHeight="1">
      <c r="A653" s="71"/>
      <c r="B653" s="93"/>
      <c r="C653" s="93"/>
      <c r="D653" s="93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</row>
    <row r="654" ht="15.75" customHeight="1">
      <c r="A654" s="71"/>
      <c r="B654" s="93"/>
      <c r="C654" s="93"/>
      <c r="D654" s="93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</row>
    <row r="655" ht="15.75" customHeight="1">
      <c r="A655" s="71"/>
      <c r="B655" s="93"/>
      <c r="C655" s="93"/>
      <c r="D655" s="93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</row>
    <row r="656" ht="15.75" customHeight="1">
      <c r="A656" s="71"/>
      <c r="B656" s="93"/>
      <c r="C656" s="93"/>
      <c r="D656" s="93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</row>
    <row r="657" ht="15.75" customHeight="1">
      <c r="A657" s="71"/>
      <c r="B657" s="93"/>
      <c r="C657" s="93"/>
      <c r="D657" s="93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</row>
    <row r="658" ht="15.75" customHeight="1">
      <c r="A658" s="71"/>
      <c r="B658" s="93"/>
      <c r="C658" s="93"/>
      <c r="D658" s="93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</row>
    <row r="659" ht="15.75" customHeight="1">
      <c r="A659" s="71"/>
      <c r="B659" s="93"/>
      <c r="C659" s="93"/>
      <c r="D659" s="93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</row>
    <row r="660" ht="15.75" customHeight="1">
      <c r="A660" s="71"/>
      <c r="B660" s="93"/>
      <c r="C660" s="93"/>
      <c r="D660" s="93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</row>
    <row r="661" ht="15.75" customHeight="1">
      <c r="A661" s="71"/>
      <c r="B661" s="93"/>
      <c r="C661" s="93"/>
      <c r="D661" s="93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</row>
    <row r="662" ht="15.75" customHeight="1">
      <c r="A662" s="71"/>
      <c r="B662" s="93"/>
      <c r="C662" s="93"/>
      <c r="D662" s="93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</row>
    <row r="663" ht="15.75" customHeight="1">
      <c r="A663" s="71"/>
      <c r="B663" s="93"/>
      <c r="C663" s="93"/>
      <c r="D663" s="93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</row>
    <row r="664" ht="15.75" customHeight="1">
      <c r="A664" s="71"/>
      <c r="B664" s="93"/>
      <c r="C664" s="93"/>
      <c r="D664" s="93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</row>
    <row r="665" ht="15.75" customHeight="1">
      <c r="A665" s="71"/>
      <c r="B665" s="93"/>
      <c r="C665" s="93"/>
      <c r="D665" s="93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</row>
    <row r="666" ht="15.75" customHeight="1">
      <c r="A666" s="71"/>
      <c r="B666" s="93"/>
      <c r="C666" s="93"/>
      <c r="D666" s="93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</row>
    <row r="667" ht="15.75" customHeight="1">
      <c r="A667" s="71"/>
      <c r="B667" s="93"/>
      <c r="C667" s="93"/>
      <c r="D667" s="93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</row>
    <row r="668" ht="15.75" customHeight="1">
      <c r="A668" s="71"/>
      <c r="B668" s="93"/>
      <c r="C668" s="93"/>
      <c r="D668" s="93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</row>
    <row r="669" ht="15.75" customHeight="1">
      <c r="A669" s="71"/>
      <c r="B669" s="93"/>
      <c r="C669" s="93"/>
      <c r="D669" s="93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</row>
    <row r="670" ht="15.75" customHeight="1">
      <c r="A670" s="71"/>
      <c r="B670" s="93"/>
      <c r="C670" s="93"/>
      <c r="D670" s="93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</row>
    <row r="671" ht="15.75" customHeight="1">
      <c r="A671" s="71"/>
      <c r="B671" s="93"/>
      <c r="C671" s="93"/>
      <c r="D671" s="93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</row>
    <row r="672" ht="15.75" customHeight="1">
      <c r="A672" s="71"/>
      <c r="B672" s="93"/>
      <c r="C672" s="93"/>
      <c r="D672" s="93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</row>
    <row r="673" ht="15.75" customHeight="1">
      <c r="A673" s="71"/>
      <c r="B673" s="93"/>
      <c r="C673" s="93"/>
      <c r="D673" s="93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</row>
    <row r="674" ht="15.75" customHeight="1">
      <c r="A674" s="71"/>
      <c r="B674" s="93"/>
      <c r="C674" s="93"/>
      <c r="D674" s="93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</row>
    <row r="675" ht="15.75" customHeight="1">
      <c r="A675" s="71"/>
      <c r="B675" s="93"/>
      <c r="C675" s="93"/>
      <c r="D675" s="93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</row>
    <row r="676" ht="15.75" customHeight="1">
      <c r="A676" s="71"/>
      <c r="B676" s="93"/>
      <c r="C676" s="93"/>
      <c r="D676" s="93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</row>
    <row r="677" ht="15.75" customHeight="1">
      <c r="A677" s="71"/>
      <c r="B677" s="93"/>
      <c r="C677" s="93"/>
      <c r="D677" s="93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</row>
    <row r="678" ht="15.75" customHeight="1">
      <c r="A678" s="71"/>
      <c r="B678" s="93"/>
      <c r="C678" s="93"/>
      <c r="D678" s="93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</row>
    <row r="679" ht="15.75" customHeight="1">
      <c r="A679" s="71"/>
      <c r="B679" s="93"/>
      <c r="C679" s="93"/>
      <c r="D679" s="93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</row>
    <row r="680" ht="15.75" customHeight="1">
      <c r="A680" s="71"/>
      <c r="B680" s="93"/>
      <c r="C680" s="93"/>
      <c r="D680" s="93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</row>
    <row r="681" ht="15.75" customHeight="1">
      <c r="A681" s="71"/>
      <c r="B681" s="93"/>
      <c r="C681" s="93"/>
      <c r="D681" s="93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</row>
    <row r="682" ht="15.75" customHeight="1">
      <c r="A682" s="71"/>
      <c r="B682" s="93"/>
      <c r="C682" s="93"/>
      <c r="D682" s="93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</row>
    <row r="683" ht="15.75" customHeight="1">
      <c r="A683" s="71"/>
      <c r="B683" s="93"/>
      <c r="C683" s="93"/>
      <c r="D683" s="93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</row>
    <row r="684" ht="15.75" customHeight="1">
      <c r="A684" s="71"/>
      <c r="B684" s="93"/>
      <c r="C684" s="93"/>
      <c r="D684" s="93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</row>
    <row r="685" ht="15.75" customHeight="1">
      <c r="A685" s="71"/>
      <c r="B685" s="93"/>
      <c r="C685" s="93"/>
      <c r="D685" s="93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</row>
    <row r="686" ht="15.75" customHeight="1">
      <c r="A686" s="71"/>
      <c r="B686" s="93"/>
      <c r="C686" s="93"/>
      <c r="D686" s="93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</row>
    <row r="687" ht="15.75" customHeight="1">
      <c r="A687" s="71"/>
      <c r="B687" s="93"/>
      <c r="C687" s="93"/>
      <c r="D687" s="93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</row>
    <row r="688" ht="15.75" customHeight="1">
      <c r="A688" s="71"/>
      <c r="B688" s="93"/>
      <c r="C688" s="93"/>
      <c r="D688" s="93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</row>
    <row r="689" ht="15.75" customHeight="1">
      <c r="A689" s="71"/>
      <c r="B689" s="93"/>
      <c r="C689" s="93"/>
      <c r="D689" s="93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</row>
    <row r="690" ht="15.75" customHeight="1">
      <c r="A690" s="71"/>
      <c r="B690" s="93"/>
      <c r="C690" s="93"/>
      <c r="D690" s="93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</row>
    <row r="691" ht="15.75" customHeight="1">
      <c r="A691" s="71"/>
      <c r="B691" s="93"/>
      <c r="C691" s="93"/>
      <c r="D691" s="93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</row>
    <row r="692" ht="15.75" customHeight="1">
      <c r="A692" s="71"/>
      <c r="B692" s="93"/>
      <c r="C692" s="93"/>
      <c r="D692" s="93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</row>
    <row r="693" ht="15.75" customHeight="1">
      <c r="A693" s="71"/>
      <c r="B693" s="93"/>
      <c r="C693" s="93"/>
      <c r="D693" s="93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</row>
    <row r="694" ht="15.75" customHeight="1">
      <c r="A694" s="71"/>
      <c r="B694" s="93"/>
      <c r="C694" s="93"/>
      <c r="D694" s="93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</row>
    <row r="695" ht="15.75" customHeight="1">
      <c r="A695" s="71"/>
      <c r="B695" s="93"/>
      <c r="C695" s="93"/>
      <c r="D695" s="93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</row>
    <row r="696" ht="15.75" customHeight="1">
      <c r="A696" s="71"/>
      <c r="B696" s="93"/>
      <c r="C696" s="93"/>
      <c r="D696" s="93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</row>
    <row r="697" ht="15.75" customHeight="1">
      <c r="A697" s="71"/>
      <c r="B697" s="93"/>
      <c r="C697" s="93"/>
      <c r="D697" s="93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</row>
    <row r="698" ht="15.75" customHeight="1">
      <c r="A698" s="71"/>
      <c r="B698" s="93"/>
      <c r="C698" s="93"/>
      <c r="D698" s="93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</row>
    <row r="699" ht="15.75" customHeight="1">
      <c r="A699" s="71"/>
      <c r="B699" s="93"/>
      <c r="C699" s="93"/>
      <c r="D699" s="93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</row>
    <row r="700" ht="15.75" customHeight="1">
      <c r="A700" s="71"/>
      <c r="B700" s="93"/>
      <c r="C700" s="93"/>
      <c r="D700" s="93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</row>
    <row r="701" ht="15.75" customHeight="1">
      <c r="A701" s="71"/>
      <c r="B701" s="93"/>
      <c r="C701" s="93"/>
      <c r="D701" s="93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</row>
    <row r="702" ht="15.75" customHeight="1">
      <c r="A702" s="71"/>
      <c r="B702" s="93"/>
      <c r="C702" s="93"/>
      <c r="D702" s="93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</row>
    <row r="703" ht="15.75" customHeight="1">
      <c r="A703" s="71"/>
      <c r="B703" s="93"/>
      <c r="C703" s="93"/>
      <c r="D703" s="93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</row>
    <row r="704" ht="15.75" customHeight="1">
      <c r="A704" s="71"/>
      <c r="B704" s="93"/>
      <c r="C704" s="93"/>
      <c r="D704" s="93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</row>
    <row r="705" ht="15.75" customHeight="1">
      <c r="A705" s="71"/>
      <c r="B705" s="93"/>
      <c r="C705" s="93"/>
      <c r="D705" s="93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</row>
    <row r="706" ht="15.75" customHeight="1">
      <c r="A706" s="71"/>
      <c r="B706" s="93"/>
      <c r="C706" s="93"/>
      <c r="D706" s="93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</row>
    <row r="707" ht="15.75" customHeight="1">
      <c r="A707" s="71"/>
      <c r="B707" s="93"/>
      <c r="C707" s="93"/>
      <c r="D707" s="93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</row>
    <row r="708" ht="15.75" customHeight="1">
      <c r="A708" s="71"/>
      <c r="B708" s="93"/>
      <c r="C708" s="93"/>
      <c r="D708" s="93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</row>
    <row r="709" ht="15.75" customHeight="1">
      <c r="A709" s="71"/>
      <c r="B709" s="93"/>
      <c r="C709" s="93"/>
      <c r="D709" s="93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</row>
    <row r="710" ht="15.75" customHeight="1">
      <c r="A710" s="71"/>
      <c r="B710" s="93"/>
      <c r="C710" s="93"/>
      <c r="D710" s="93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</row>
    <row r="711" ht="15.75" customHeight="1">
      <c r="A711" s="71"/>
      <c r="B711" s="93"/>
      <c r="C711" s="93"/>
      <c r="D711" s="93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</row>
    <row r="712" ht="15.75" customHeight="1">
      <c r="A712" s="71"/>
      <c r="B712" s="93"/>
      <c r="C712" s="93"/>
      <c r="D712" s="93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</row>
    <row r="713" ht="15.75" customHeight="1">
      <c r="A713" s="71"/>
      <c r="B713" s="93"/>
      <c r="C713" s="93"/>
      <c r="D713" s="93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</row>
    <row r="714" ht="15.75" customHeight="1">
      <c r="A714" s="71"/>
      <c r="B714" s="93"/>
      <c r="C714" s="93"/>
      <c r="D714" s="93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</row>
    <row r="715" ht="15.75" customHeight="1">
      <c r="A715" s="71"/>
      <c r="B715" s="93"/>
      <c r="C715" s="93"/>
      <c r="D715" s="93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</row>
    <row r="716" ht="15.75" customHeight="1">
      <c r="A716" s="71"/>
      <c r="B716" s="93"/>
      <c r="C716" s="93"/>
      <c r="D716" s="93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</row>
    <row r="717" ht="15.75" customHeight="1">
      <c r="A717" s="71"/>
      <c r="B717" s="93"/>
      <c r="C717" s="93"/>
      <c r="D717" s="93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</row>
    <row r="718" ht="15.75" customHeight="1">
      <c r="A718" s="71"/>
      <c r="B718" s="93"/>
      <c r="C718" s="93"/>
      <c r="D718" s="93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</row>
    <row r="719" ht="15.75" customHeight="1">
      <c r="A719" s="71"/>
      <c r="B719" s="93"/>
      <c r="C719" s="93"/>
      <c r="D719" s="93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</row>
    <row r="720" ht="15.75" customHeight="1">
      <c r="A720" s="71"/>
      <c r="B720" s="93"/>
      <c r="C720" s="93"/>
      <c r="D720" s="93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</row>
    <row r="721" ht="15.75" customHeight="1">
      <c r="A721" s="71"/>
      <c r="B721" s="93"/>
      <c r="C721" s="93"/>
      <c r="D721" s="93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</row>
    <row r="722" ht="15.75" customHeight="1">
      <c r="A722" s="71"/>
      <c r="B722" s="93"/>
      <c r="C722" s="93"/>
      <c r="D722" s="93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</row>
    <row r="723" ht="15.75" customHeight="1">
      <c r="A723" s="71"/>
      <c r="B723" s="93"/>
      <c r="C723" s="93"/>
      <c r="D723" s="93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</row>
    <row r="724" ht="15.75" customHeight="1">
      <c r="A724" s="71"/>
      <c r="B724" s="93"/>
      <c r="C724" s="93"/>
      <c r="D724" s="93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</row>
    <row r="725" ht="15.75" customHeight="1">
      <c r="A725" s="71"/>
      <c r="B725" s="93"/>
      <c r="C725" s="93"/>
      <c r="D725" s="93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</row>
    <row r="726" ht="15.75" customHeight="1">
      <c r="A726" s="71"/>
      <c r="B726" s="93"/>
      <c r="C726" s="93"/>
      <c r="D726" s="93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</row>
    <row r="727" ht="15.75" customHeight="1">
      <c r="A727" s="71"/>
      <c r="B727" s="93"/>
      <c r="C727" s="93"/>
      <c r="D727" s="93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</row>
    <row r="728" ht="15.75" customHeight="1">
      <c r="A728" s="71"/>
      <c r="B728" s="93"/>
      <c r="C728" s="93"/>
      <c r="D728" s="93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</row>
    <row r="729" ht="15.75" customHeight="1">
      <c r="A729" s="71"/>
      <c r="B729" s="93"/>
      <c r="C729" s="93"/>
      <c r="D729" s="93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</row>
    <row r="730" ht="15.75" customHeight="1">
      <c r="A730" s="71"/>
      <c r="B730" s="93"/>
      <c r="C730" s="93"/>
      <c r="D730" s="93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</row>
    <row r="731" ht="15.75" customHeight="1">
      <c r="A731" s="71"/>
      <c r="B731" s="93"/>
      <c r="C731" s="93"/>
      <c r="D731" s="93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</row>
    <row r="732" ht="15.75" customHeight="1">
      <c r="A732" s="71"/>
      <c r="B732" s="93"/>
      <c r="C732" s="93"/>
      <c r="D732" s="93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</row>
    <row r="733" ht="15.75" customHeight="1">
      <c r="A733" s="71"/>
      <c r="B733" s="93"/>
      <c r="C733" s="93"/>
      <c r="D733" s="93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</row>
    <row r="734" ht="15.75" customHeight="1">
      <c r="A734" s="71"/>
      <c r="B734" s="93"/>
      <c r="C734" s="93"/>
      <c r="D734" s="93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</row>
    <row r="735" ht="15.75" customHeight="1">
      <c r="A735" s="71"/>
      <c r="B735" s="93"/>
      <c r="C735" s="93"/>
      <c r="D735" s="93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</row>
    <row r="736" ht="15.75" customHeight="1">
      <c r="A736" s="71"/>
      <c r="B736" s="93"/>
      <c r="C736" s="93"/>
      <c r="D736" s="93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</row>
    <row r="737" ht="15.75" customHeight="1">
      <c r="A737" s="71"/>
      <c r="B737" s="93"/>
      <c r="C737" s="93"/>
      <c r="D737" s="93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</row>
    <row r="738" ht="15.75" customHeight="1">
      <c r="A738" s="71"/>
      <c r="B738" s="93"/>
      <c r="C738" s="93"/>
      <c r="D738" s="93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</row>
    <row r="739" ht="15.75" customHeight="1">
      <c r="A739" s="71"/>
      <c r="B739" s="93"/>
      <c r="C739" s="93"/>
      <c r="D739" s="93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</row>
    <row r="740" ht="15.75" customHeight="1">
      <c r="A740" s="71"/>
      <c r="B740" s="93"/>
      <c r="C740" s="93"/>
      <c r="D740" s="93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</row>
    <row r="741" ht="15.75" customHeight="1">
      <c r="A741" s="71"/>
      <c r="B741" s="93"/>
      <c r="C741" s="93"/>
      <c r="D741" s="93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</row>
    <row r="742" ht="15.75" customHeight="1">
      <c r="A742" s="71"/>
      <c r="B742" s="93"/>
      <c r="C742" s="93"/>
      <c r="D742" s="93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</row>
    <row r="743" ht="15.75" customHeight="1">
      <c r="A743" s="71"/>
      <c r="B743" s="93"/>
      <c r="C743" s="93"/>
      <c r="D743" s="93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</row>
    <row r="744" ht="15.75" customHeight="1">
      <c r="A744" s="71"/>
      <c r="B744" s="93"/>
      <c r="C744" s="93"/>
      <c r="D744" s="93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</row>
    <row r="745" ht="15.75" customHeight="1">
      <c r="A745" s="71"/>
      <c r="B745" s="93"/>
      <c r="C745" s="93"/>
      <c r="D745" s="93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</row>
    <row r="746" ht="15.75" customHeight="1">
      <c r="A746" s="71"/>
      <c r="B746" s="93"/>
      <c r="C746" s="93"/>
      <c r="D746" s="93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</row>
    <row r="747" ht="15.75" customHeight="1">
      <c r="A747" s="71"/>
      <c r="B747" s="93"/>
      <c r="C747" s="93"/>
      <c r="D747" s="93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</row>
    <row r="748" ht="15.75" customHeight="1">
      <c r="A748" s="71"/>
      <c r="B748" s="93"/>
      <c r="C748" s="93"/>
      <c r="D748" s="93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</row>
    <row r="749" ht="15.75" customHeight="1">
      <c r="A749" s="71"/>
      <c r="B749" s="93"/>
      <c r="C749" s="93"/>
      <c r="D749" s="93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</row>
    <row r="750" ht="15.75" customHeight="1">
      <c r="A750" s="71"/>
      <c r="B750" s="93"/>
      <c r="C750" s="93"/>
      <c r="D750" s="93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</row>
    <row r="751" ht="15.75" customHeight="1">
      <c r="A751" s="71"/>
      <c r="B751" s="93"/>
      <c r="C751" s="93"/>
      <c r="D751" s="93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</row>
    <row r="752" ht="15.75" customHeight="1">
      <c r="A752" s="71"/>
      <c r="B752" s="93"/>
      <c r="C752" s="93"/>
      <c r="D752" s="93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</row>
    <row r="753" ht="15.75" customHeight="1">
      <c r="A753" s="71"/>
      <c r="B753" s="93"/>
      <c r="C753" s="93"/>
      <c r="D753" s="93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</row>
    <row r="754" ht="15.75" customHeight="1">
      <c r="A754" s="71"/>
      <c r="B754" s="93"/>
      <c r="C754" s="93"/>
      <c r="D754" s="93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</row>
    <row r="755" ht="15.75" customHeight="1">
      <c r="A755" s="71"/>
      <c r="B755" s="93"/>
      <c r="C755" s="93"/>
      <c r="D755" s="93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</row>
    <row r="756" ht="15.75" customHeight="1">
      <c r="A756" s="71"/>
      <c r="B756" s="93"/>
      <c r="C756" s="93"/>
      <c r="D756" s="93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</row>
    <row r="757" ht="15.75" customHeight="1">
      <c r="A757" s="71"/>
      <c r="B757" s="93"/>
      <c r="C757" s="93"/>
      <c r="D757" s="93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</row>
    <row r="758" ht="15.75" customHeight="1">
      <c r="A758" s="71"/>
      <c r="B758" s="93"/>
      <c r="C758" s="93"/>
      <c r="D758" s="93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</row>
    <row r="759" ht="15.75" customHeight="1">
      <c r="A759" s="71"/>
      <c r="B759" s="93"/>
      <c r="C759" s="93"/>
      <c r="D759" s="93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</row>
    <row r="760" ht="15.75" customHeight="1">
      <c r="A760" s="71"/>
      <c r="B760" s="93"/>
      <c r="C760" s="93"/>
      <c r="D760" s="93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</row>
    <row r="761" ht="15.75" customHeight="1">
      <c r="A761" s="71"/>
      <c r="B761" s="93"/>
      <c r="C761" s="93"/>
      <c r="D761" s="93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</row>
    <row r="762" ht="15.75" customHeight="1">
      <c r="A762" s="71"/>
      <c r="B762" s="93"/>
      <c r="C762" s="93"/>
      <c r="D762" s="93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</row>
    <row r="763" ht="15.75" customHeight="1">
      <c r="A763" s="71"/>
      <c r="B763" s="93"/>
      <c r="C763" s="93"/>
      <c r="D763" s="93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</row>
    <row r="764" ht="15.75" customHeight="1">
      <c r="A764" s="71"/>
      <c r="B764" s="93"/>
      <c r="C764" s="93"/>
      <c r="D764" s="93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</row>
    <row r="765" ht="15.75" customHeight="1">
      <c r="A765" s="71"/>
      <c r="B765" s="93"/>
      <c r="C765" s="93"/>
      <c r="D765" s="93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</row>
    <row r="766" ht="15.75" customHeight="1">
      <c r="A766" s="71"/>
      <c r="B766" s="93"/>
      <c r="C766" s="93"/>
      <c r="D766" s="93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</row>
    <row r="767" ht="15.75" customHeight="1">
      <c r="A767" s="71"/>
      <c r="B767" s="93"/>
      <c r="C767" s="93"/>
      <c r="D767" s="93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</row>
    <row r="768" ht="15.75" customHeight="1">
      <c r="A768" s="71"/>
      <c r="B768" s="93"/>
      <c r="C768" s="93"/>
      <c r="D768" s="93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</row>
    <row r="769" ht="15.75" customHeight="1">
      <c r="A769" s="71"/>
      <c r="B769" s="93"/>
      <c r="C769" s="93"/>
      <c r="D769" s="93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</row>
    <row r="770" ht="15.75" customHeight="1">
      <c r="A770" s="71"/>
      <c r="B770" s="93"/>
      <c r="C770" s="93"/>
      <c r="D770" s="93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</row>
    <row r="771" ht="15.75" customHeight="1">
      <c r="A771" s="71"/>
      <c r="B771" s="93"/>
      <c r="C771" s="93"/>
      <c r="D771" s="93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</row>
    <row r="772" ht="15.75" customHeight="1">
      <c r="A772" s="71"/>
      <c r="B772" s="93"/>
      <c r="C772" s="93"/>
      <c r="D772" s="93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</row>
    <row r="773" ht="15.75" customHeight="1">
      <c r="A773" s="71"/>
      <c r="B773" s="93"/>
      <c r="C773" s="93"/>
      <c r="D773" s="93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</row>
    <row r="774" ht="15.75" customHeight="1">
      <c r="A774" s="71"/>
      <c r="B774" s="93"/>
      <c r="C774" s="93"/>
      <c r="D774" s="93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</row>
    <row r="775" ht="15.75" customHeight="1">
      <c r="A775" s="71"/>
      <c r="B775" s="93"/>
      <c r="C775" s="93"/>
      <c r="D775" s="93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</row>
    <row r="776" ht="15.75" customHeight="1">
      <c r="A776" s="71"/>
      <c r="B776" s="93"/>
      <c r="C776" s="93"/>
      <c r="D776" s="93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</row>
    <row r="777" ht="15.75" customHeight="1">
      <c r="A777" s="71"/>
      <c r="B777" s="93"/>
      <c r="C777" s="93"/>
      <c r="D777" s="93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</row>
    <row r="778" ht="15.75" customHeight="1">
      <c r="A778" s="71"/>
      <c r="B778" s="93"/>
      <c r="C778" s="93"/>
      <c r="D778" s="93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</row>
    <row r="779" ht="15.75" customHeight="1">
      <c r="A779" s="71"/>
      <c r="B779" s="93"/>
      <c r="C779" s="93"/>
      <c r="D779" s="93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</row>
    <row r="780" ht="15.75" customHeight="1">
      <c r="A780" s="71"/>
      <c r="B780" s="93"/>
      <c r="C780" s="93"/>
      <c r="D780" s="93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</row>
    <row r="781" ht="15.75" customHeight="1">
      <c r="A781" s="71"/>
      <c r="B781" s="93"/>
      <c r="C781" s="93"/>
      <c r="D781" s="93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</row>
    <row r="782" ht="15.75" customHeight="1">
      <c r="A782" s="71"/>
      <c r="B782" s="93"/>
      <c r="C782" s="93"/>
      <c r="D782" s="93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</row>
    <row r="783" ht="15.75" customHeight="1">
      <c r="A783" s="71"/>
      <c r="B783" s="93"/>
      <c r="C783" s="93"/>
      <c r="D783" s="93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</row>
    <row r="784" ht="15.75" customHeight="1">
      <c r="A784" s="71"/>
      <c r="B784" s="93"/>
      <c r="C784" s="93"/>
      <c r="D784" s="93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</row>
    <row r="785" ht="15.75" customHeight="1">
      <c r="A785" s="71"/>
      <c r="B785" s="93"/>
      <c r="C785" s="93"/>
      <c r="D785" s="93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</row>
    <row r="786" ht="15.75" customHeight="1">
      <c r="A786" s="71"/>
      <c r="B786" s="93"/>
      <c r="C786" s="93"/>
      <c r="D786" s="93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</row>
    <row r="787" ht="15.75" customHeight="1">
      <c r="A787" s="71"/>
      <c r="B787" s="93"/>
      <c r="C787" s="93"/>
      <c r="D787" s="93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</row>
    <row r="788" ht="15.75" customHeight="1">
      <c r="A788" s="71"/>
      <c r="B788" s="93"/>
      <c r="C788" s="93"/>
      <c r="D788" s="93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</row>
    <row r="789" ht="15.75" customHeight="1">
      <c r="A789" s="71"/>
      <c r="B789" s="93"/>
      <c r="C789" s="93"/>
      <c r="D789" s="93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</row>
    <row r="790" ht="15.75" customHeight="1">
      <c r="A790" s="71"/>
      <c r="B790" s="93"/>
      <c r="C790" s="93"/>
      <c r="D790" s="93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</row>
    <row r="791" ht="15.75" customHeight="1">
      <c r="A791" s="71"/>
      <c r="B791" s="93"/>
      <c r="C791" s="93"/>
      <c r="D791" s="93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</row>
    <row r="792" ht="15.75" customHeight="1">
      <c r="A792" s="71"/>
      <c r="B792" s="93"/>
      <c r="C792" s="93"/>
      <c r="D792" s="93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</row>
    <row r="793" ht="15.75" customHeight="1">
      <c r="A793" s="71"/>
      <c r="B793" s="93"/>
      <c r="C793" s="93"/>
      <c r="D793" s="93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</row>
    <row r="794" ht="15.75" customHeight="1">
      <c r="A794" s="71"/>
      <c r="B794" s="93"/>
      <c r="C794" s="93"/>
      <c r="D794" s="93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</row>
    <row r="795" ht="15.75" customHeight="1">
      <c r="A795" s="71"/>
      <c r="B795" s="93"/>
      <c r="C795" s="93"/>
      <c r="D795" s="93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</row>
    <row r="796" ht="15.75" customHeight="1">
      <c r="A796" s="71"/>
      <c r="B796" s="93"/>
      <c r="C796" s="93"/>
      <c r="D796" s="93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</row>
    <row r="797" ht="15.75" customHeight="1">
      <c r="A797" s="71"/>
      <c r="B797" s="93"/>
      <c r="C797" s="93"/>
      <c r="D797" s="93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</row>
    <row r="798" ht="15.75" customHeight="1">
      <c r="A798" s="71"/>
      <c r="B798" s="93"/>
      <c r="C798" s="93"/>
      <c r="D798" s="93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</row>
    <row r="799" ht="15.75" customHeight="1">
      <c r="A799" s="71"/>
      <c r="B799" s="93"/>
      <c r="C799" s="93"/>
      <c r="D799" s="93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</row>
    <row r="800" ht="15.75" customHeight="1">
      <c r="A800" s="71"/>
      <c r="B800" s="93"/>
      <c r="C800" s="93"/>
      <c r="D800" s="93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</row>
    <row r="801" ht="15.75" customHeight="1">
      <c r="A801" s="71"/>
      <c r="B801" s="93"/>
      <c r="C801" s="93"/>
      <c r="D801" s="93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</row>
    <row r="802" ht="15.75" customHeight="1">
      <c r="A802" s="71"/>
      <c r="B802" s="93"/>
      <c r="C802" s="93"/>
      <c r="D802" s="93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</row>
    <row r="803" ht="15.75" customHeight="1">
      <c r="A803" s="71"/>
      <c r="B803" s="93"/>
      <c r="C803" s="93"/>
      <c r="D803" s="93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</row>
    <row r="804" ht="15.75" customHeight="1">
      <c r="A804" s="71"/>
      <c r="B804" s="93"/>
      <c r="C804" s="93"/>
      <c r="D804" s="93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</row>
    <row r="805" ht="15.75" customHeight="1">
      <c r="A805" s="71"/>
      <c r="B805" s="93"/>
      <c r="C805" s="93"/>
      <c r="D805" s="93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</row>
    <row r="806" ht="15.75" customHeight="1">
      <c r="A806" s="71"/>
      <c r="B806" s="93"/>
      <c r="C806" s="93"/>
      <c r="D806" s="93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</row>
    <row r="807" ht="15.75" customHeight="1">
      <c r="A807" s="71"/>
      <c r="B807" s="93"/>
      <c r="C807" s="93"/>
      <c r="D807" s="93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</row>
    <row r="808" ht="15.75" customHeight="1">
      <c r="A808" s="71"/>
      <c r="B808" s="93"/>
      <c r="C808" s="93"/>
      <c r="D808" s="93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</row>
    <row r="809" ht="15.75" customHeight="1">
      <c r="A809" s="71"/>
      <c r="B809" s="93"/>
      <c r="C809" s="93"/>
      <c r="D809" s="93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</row>
    <row r="810" ht="15.75" customHeight="1">
      <c r="A810" s="71"/>
      <c r="B810" s="93"/>
      <c r="C810" s="93"/>
      <c r="D810" s="93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</row>
    <row r="811" ht="15.75" customHeight="1">
      <c r="A811" s="71"/>
      <c r="B811" s="93"/>
      <c r="C811" s="93"/>
      <c r="D811" s="93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</row>
    <row r="812" ht="15.75" customHeight="1">
      <c r="A812" s="71"/>
      <c r="B812" s="93"/>
      <c r="C812" s="93"/>
      <c r="D812" s="93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</row>
    <row r="813" ht="15.75" customHeight="1">
      <c r="A813" s="71"/>
      <c r="B813" s="93"/>
      <c r="C813" s="93"/>
      <c r="D813" s="93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</row>
    <row r="814" ht="15.75" customHeight="1">
      <c r="A814" s="71"/>
      <c r="B814" s="93"/>
      <c r="C814" s="93"/>
      <c r="D814" s="93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</row>
    <row r="815" ht="15.75" customHeight="1">
      <c r="A815" s="71"/>
      <c r="B815" s="93"/>
      <c r="C815" s="93"/>
      <c r="D815" s="93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</row>
    <row r="816" ht="15.75" customHeight="1">
      <c r="A816" s="71"/>
      <c r="B816" s="93"/>
      <c r="C816" s="93"/>
      <c r="D816" s="93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</row>
    <row r="817" ht="15.75" customHeight="1">
      <c r="A817" s="71"/>
      <c r="B817" s="93"/>
      <c r="C817" s="93"/>
      <c r="D817" s="93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</row>
    <row r="818" ht="15.75" customHeight="1">
      <c r="A818" s="71"/>
      <c r="B818" s="93"/>
      <c r="C818" s="93"/>
      <c r="D818" s="93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</row>
    <row r="819" ht="15.75" customHeight="1">
      <c r="A819" s="71"/>
      <c r="B819" s="93"/>
      <c r="C819" s="93"/>
      <c r="D819" s="93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</row>
    <row r="820" ht="15.75" customHeight="1">
      <c r="A820" s="71"/>
      <c r="B820" s="93"/>
      <c r="C820" s="93"/>
      <c r="D820" s="93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</row>
    <row r="821" ht="15.75" customHeight="1">
      <c r="A821" s="71"/>
      <c r="B821" s="93"/>
      <c r="C821" s="93"/>
      <c r="D821" s="93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</row>
    <row r="822" ht="15.75" customHeight="1">
      <c r="A822" s="71"/>
      <c r="B822" s="93"/>
      <c r="C822" s="93"/>
      <c r="D822" s="93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</row>
    <row r="823" ht="15.75" customHeight="1">
      <c r="A823" s="71"/>
      <c r="B823" s="93"/>
      <c r="C823" s="93"/>
      <c r="D823" s="93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</row>
    <row r="824" ht="15.75" customHeight="1">
      <c r="A824" s="71"/>
      <c r="B824" s="93"/>
      <c r="C824" s="93"/>
      <c r="D824" s="93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</row>
    <row r="825" ht="15.75" customHeight="1">
      <c r="A825" s="71"/>
      <c r="B825" s="93"/>
      <c r="C825" s="93"/>
      <c r="D825" s="93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</row>
    <row r="826" ht="15.75" customHeight="1">
      <c r="A826" s="71"/>
      <c r="B826" s="93"/>
      <c r="C826" s="93"/>
      <c r="D826" s="93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</row>
    <row r="827" ht="15.75" customHeight="1">
      <c r="A827" s="71"/>
      <c r="B827" s="93"/>
      <c r="C827" s="93"/>
      <c r="D827" s="93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</row>
    <row r="828" ht="15.75" customHeight="1">
      <c r="A828" s="71"/>
      <c r="B828" s="93"/>
      <c r="C828" s="93"/>
      <c r="D828" s="93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</row>
    <row r="829" ht="15.75" customHeight="1">
      <c r="A829" s="71"/>
      <c r="B829" s="93"/>
      <c r="C829" s="93"/>
      <c r="D829" s="93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</row>
    <row r="830" ht="15.75" customHeight="1">
      <c r="A830" s="71"/>
      <c r="B830" s="93"/>
      <c r="C830" s="93"/>
      <c r="D830" s="93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</row>
    <row r="831" ht="15.75" customHeight="1">
      <c r="A831" s="71"/>
      <c r="B831" s="93"/>
      <c r="C831" s="93"/>
      <c r="D831" s="93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</row>
    <row r="832" ht="15.75" customHeight="1">
      <c r="A832" s="71"/>
      <c r="B832" s="93"/>
      <c r="C832" s="93"/>
      <c r="D832" s="93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</row>
    <row r="833" ht="15.75" customHeight="1">
      <c r="A833" s="71"/>
      <c r="B833" s="93"/>
      <c r="C833" s="93"/>
      <c r="D833" s="93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</row>
    <row r="834" ht="15.75" customHeight="1">
      <c r="A834" s="71"/>
      <c r="B834" s="93"/>
      <c r="C834" s="93"/>
      <c r="D834" s="93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</row>
    <row r="835" ht="15.75" customHeight="1">
      <c r="A835" s="71"/>
      <c r="B835" s="93"/>
      <c r="C835" s="93"/>
      <c r="D835" s="93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</row>
    <row r="836" ht="15.75" customHeight="1">
      <c r="A836" s="71"/>
      <c r="B836" s="93"/>
      <c r="C836" s="93"/>
      <c r="D836" s="93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</row>
    <row r="837" ht="15.75" customHeight="1">
      <c r="A837" s="71"/>
      <c r="B837" s="93"/>
      <c r="C837" s="93"/>
      <c r="D837" s="93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</row>
    <row r="838" ht="15.75" customHeight="1">
      <c r="A838" s="71"/>
      <c r="B838" s="93"/>
      <c r="C838" s="93"/>
      <c r="D838" s="93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</row>
    <row r="839" ht="15.75" customHeight="1">
      <c r="A839" s="71"/>
      <c r="B839" s="93"/>
      <c r="C839" s="93"/>
      <c r="D839" s="93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</row>
    <row r="840" ht="15.75" customHeight="1">
      <c r="A840" s="71"/>
      <c r="B840" s="93"/>
      <c r="C840" s="93"/>
      <c r="D840" s="93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</row>
    <row r="841" ht="15.75" customHeight="1">
      <c r="A841" s="71"/>
      <c r="B841" s="93"/>
      <c r="C841" s="93"/>
      <c r="D841" s="93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</row>
    <row r="842" ht="15.75" customHeight="1">
      <c r="A842" s="71"/>
      <c r="B842" s="93"/>
      <c r="C842" s="93"/>
      <c r="D842" s="93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</row>
    <row r="843" ht="15.75" customHeight="1">
      <c r="A843" s="71"/>
      <c r="B843" s="93"/>
      <c r="C843" s="93"/>
      <c r="D843" s="93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</row>
    <row r="844" ht="15.75" customHeight="1">
      <c r="A844" s="71"/>
      <c r="B844" s="93"/>
      <c r="C844" s="93"/>
      <c r="D844" s="93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</row>
    <row r="845" ht="15.75" customHeight="1">
      <c r="A845" s="71"/>
      <c r="B845" s="93"/>
      <c r="C845" s="93"/>
      <c r="D845" s="93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</row>
    <row r="846" ht="15.75" customHeight="1">
      <c r="A846" s="71"/>
      <c r="B846" s="93"/>
      <c r="C846" s="93"/>
      <c r="D846" s="93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</row>
    <row r="847" ht="15.75" customHeight="1">
      <c r="A847" s="71"/>
      <c r="B847" s="93"/>
      <c r="C847" s="93"/>
      <c r="D847" s="93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</row>
    <row r="848" ht="15.75" customHeight="1">
      <c r="A848" s="71"/>
      <c r="B848" s="93"/>
      <c r="C848" s="93"/>
      <c r="D848" s="93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</row>
    <row r="849" ht="15.75" customHeight="1">
      <c r="A849" s="71"/>
      <c r="B849" s="93"/>
      <c r="C849" s="93"/>
      <c r="D849" s="93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</row>
    <row r="850" ht="15.75" customHeight="1">
      <c r="A850" s="71"/>
      <c r="B850" s="93"/>
      <c r="C850" s="93"/>
      <c r="D850" s="93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</row>
    <row r="851" ht="15.75" customHeight="1">
      <c r="A851" s="71"/>
      <c r="B851" s="93"/>
      <c r="C851" s="93"/>
      <c r="D851" s="93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</row>
    <row r="852" ht="15.75" customHeight="1">
      <c r="A852" s="71"/>
      <c r="B852" s="93"/>
      <c r="C852" s="93"/>
      <c r="D852" s="93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</row>
    <row r="853" ht="15.75" customHeight="1">
      <c r="A853" s="71"/>
      <c r="B853" s="93"/>
      <c r="C853" s="93"/>
      <c r="D853" s="93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</row>
    <row r="854" ht="15.75" customHeight="1">
      <c r="A854" s="71"/>
      <c r="B854" s="93"/>
      <c r="C854" s="93"/>
      <c r="D854" s="93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</row>
    <row r="855" ht="15.75" customHeight="1">
      <c r="A855" s="71"/>
      <c r="B855" s="93"/>
      <c r="C855" s="93"/>
      <c r="D855" s="93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</row>
    <row r="856" ht="15.75" customHeight="1">
      <c r="A856" s="71"/>
      <c r="B856" s="93"/>
      <c r="C856" s="93"/>
      <c r="D856" s="93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</row>
    <row r="857" ht="15.75" customHeight="1">
      <c r="A857" s="71"/>
      <c r="B857" s="93"/>
      <c r="C857" s="93"/>
      <c r="D857" s="93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</row>
    <row r="858" ht="15.75" customHeight="1">
      <c r="A858" s="71"/>
      <c r="B858" s="93"/>
      <c r="C858" s="93"/>
      <c r="D858" s="93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</row>
    <row r="859" ht="15.75" customHeight="1">
      <c r="A859" s="71"/>
      <c r="B859" s="93"/>
      <c r="C859" s="93"/>
      <c r="D859" s="93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</row>
    <row r="860" ht="15.75" customHeight="1">
      <c r="A860" s="71"/>
      <c r="B860" s="93"/>
      <c r="C860" s="93"/>
      <c r="D860" s="93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</row>
    <row r="861" ht="15.75" customHeight="1">
      <c r="A861" s="71"/>
      <c r="B861" s="93"/>
      <c r="C861" s="93"/>
      <c r="D861" s="93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</row>
    <row r="862" ht="15.75" customHeight="1">
      <c r="A862" s="71"/>
      <c r="B862" s="93"/>
      <c r="C862" s="93"/>
      <c r="D862" s="93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</row>
    <row r="863" ht="15.75" customHeight="1">
      <c r="A863" s="71"/>
      <c r="B863" s="93"/>
      <c r="C863" s="93"/>
      <c r="D863" s="93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</row>
    <row r="864" ht="15.75" customHeight="1">
      <c r="A864" s="71"/>
      <c r="B864" s="93"/>
      <c r="C864" s="93"/>
      <c r="D864" s="93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</row>
    <row r="865" ht="15.75" customHeight="1">
      <c r="A865" s="71"/>
      <c r="B865" s="93"/>
      <c r="C865" s="93"/>
      <c r="D865" s="93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</row>
    <row r="866" ht="15.75" customHeight="1">
      <c r="A866" s="71"/>
      <c r="B866" s="93"/>
      <c r="C866" s="93"/>
      <c r="D866" s="93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</row>
    <row r="867" ht="15.75" customHeight="1">
      <c r="A867" s="71"/>
      <c r="B867" s="93"/>
      <c r="C867" s="93"/>
      <c r="D867" s="93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</row>
    <row r="868" ht="15.75" customHeight="1">
      <c r="A868" s="71"/>
      <c r="B868" s="93"/>
      <c r="C868" s="93"/>
      <c r="D868" s="93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</row>
    <row r="869" ht="15.75" customHeight="1">
      <c r="A869" s="71"/>
      <c r="B869" s="93"/>
      <c r="C869" s="93"/>
      <c r="D869" s="93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</row>
    <row r="870" ht="15.75" customHeight="1">
      <c r="A870" s="71"/>
      <c r="B870" s="93"/>
      <c r="C870" s="93"/>
      <c r="D870" s="93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</row>
    <row r="871" ht="15.75" customHeight="1">
      <c r="A871" s="71"/>
      <c r="B871" s="93"/>
      <c r="C871" s="93"/>
      <c r="D871" s="93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</row>
    <row r="872" ht="15.75" customHeight="1">
      <c r="A872" s="71"/>
      <c r="B872" s="93"/>
      <c r="C872" s="93"/>
      <c r="D872" s="93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</row>
    <row r="873" ht="15.75" customHeight="1">
      <c r="A873" s="71"/>
      <c r="B873" s="93"/>
      <c r="C873" s="93"/>
      <c r="D873" s="93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</row>
    <row r="874" ht="15.75" customHeight="1">
      <c r="A874" s="71"/>
      <c r="B874" s="93"/>
      <c r="C874" s="93"/>
      <c r="D874" s="93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</row>
    <row r="875" ht="15.75" customHeight="1">
      <c r="A875" s="71"/>
      <c r="B875" s="93"/>
      <c r="C875" s="93"/>
      <c r="D875" s="93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</row>
    <row r="876" ht="15.75" customHeight="1">
      <c r="A876" s="71"/>
      <c r="B876" s="93"/>
      <c r="C876" s="93"/>
      <c r="D876" s="93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</row>
    <row r="877" ht="15.75" customHeight="1">
      <c r="A877" s="71"/>
      <c r="B877" s="93"/>
      <c r="C877" s="93"/>
      <c r="D877" s="93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</row>
    <row r="878" ht="15.75" customHeight="1">
      <c r="A878" s="71"/>
      <c r="B878" s="93"/>
      <c r="C878" s="93"/>
      <c r="D878" s="93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</row>
    <row r="879" ht="15.75" customHeight="1">
      <c r="A879" s="71"/>
      <c r="B879" s="93"/>
      <c r="C879" s="93"/>
      <c r="D879" s="93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</row>
    <row r="880" ht="15.75" customHeight="1">
      <c r="A880" s="71"/>
      <c r="B880" s="93"/>
      <c r="C880" s="93"/>
      <c r="D880" s="93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</row>
    <row r="881" ht="15.75" customHeight="1">
      <c r="A881" s="71"/>
      <c r="B881" s="93"/>
      <c r="C881" s="93"/>
      <c r="D881" s="93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</row>
    <row r="882" ht="15.75" customHeight="1">
      <c r="A882" s="71"/>
      <c r="B882" s="93"/>
      <c r="C882" s="93"/>
      <c r="D882" s="93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</row>
    <row r="883" ht="15.75" customHeight="1">
      <c r="A883" s="71"/>
      <c r="B883" s="93"/>
      <c r="C883" s="93"/>
      <c r="D883" s="93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</row>
    <row r="884" ht="15.75" customHeight="1">
      <c r="A884" s="71"/>
      <c r="B884" s="93"/>
      <c r="C884" s="93"/>
      <c r="D884" s="93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</row>
    <row r="885" ht="15.75" customHeight="1">
      <c r="A885" s="71"/>
      <c r="B885" s="93"/>
      <c r="C885" s="93"/>
      <c r="D885" s="93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</row>
    <row r="886" ht="15.75" customHeight="1">
      <c r="A886" s="71"/>
      <c r="B886" s="93"/>
      <c r="C886" s="93"/>
      <c r="D886" s="93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</row>
    <row r="887" ht="15.75" customHeight="1">
      <c r="A887" s="71"/>
      <c r="B887" s="93"/>
      <c r="C887" s="93"/>
      <c r="D887" s="93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</row>
    <row r="888" ht="15.75" customHeight="1">
      <c r="A888" s="71"/>
      <c r="B888" s="93"/>
      <c r="C888" s="93"/>
      <c r="D888" s="93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</row>
    <row r="889" ht="15.75" customHeight="1">
      <c r="A889" s="71"/>
      <c r="B889" s="93"/>
      <c r="C889" s="93"/>
      <c r="D889" s="93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</row>
    <row r="890" ht="15.75" customHeight="1">
      <c r="A890" s="71"/>
      <c r="B890" s="93"/>
      <c r="C890" s="93"/>
      <c r="D890" s="93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</row>
    <row r="891" ht="15.75" customHeight="1">
      <c r="A891" s="71"/>
      <c r="B891" s="93"/>
      <c r="C891" s="93"/>
      <c r="D891" s="93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</row>
    <row r="892" ht="15.75" customHeight="1">
      <c r="A892" s="71"/>
      <c r="B892" s="93"/>
      <c r="C892" s="93"/>
      <c r="D892" s="93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</row>
    <row r="893" ht="15.75" customHeight="1">
      <c r="A893" s="71"/>
      <c r="B893" s="93"/>
      <c r="C893" s="93"/>
      <c r="D893" s="93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</row>
    <row r="894" ht="15.75" customHeight="1">
      <c r="A894" s="71"/>
      <c r="B894" s="93"/>
      <c r="C894" s="93"/>
      <c r="D894" s="93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</row>
    <row r="895" ht="15.75" customHeight="1">
      <c r="A895" s="71"/>
      <c r="B895" s="93"/>
      <c r="C895" s="93"/>
      <c r="D895" s="93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</row>
    <row r="896" ht="15.75" customHeight="1">
      <c r="A896" s="71"/>
      <c r="B896" s="93"/>
      <c r="C896" s="93"/>
      <c r="D896" s="93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</row>
    <row r="897" ht="15.75" customHeight="1">
      <c r="A897" s="71"/>
      <c r="B897" s="93"/>
      <c r="C897" s="93"/>
      <c r="D897" s="93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</row>
    <row r="898" ht="15.75" customHeight="1">
      <c r="A898" s="71"/>
      <c r="B898" s="93"/>
      <c r="C898" s="93"/>
      <c r="D898" s="93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</row>
    <row r="899" ht="15.75" customHeight="1">
      <c r="A899" s="71"/>
      <c r="B899" s="93"/>
      <c r="C899" s="93"/>
      <c r="D899" s="93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</row>
    <row r="900" ht="15.75" customHeight="1">
      <c r="A900" s="71"/>
      <c r="B900" s="93"/>
      <c r="C900" s="93"/>
      <c r="D900" s="93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</row>
    <row r="901" ht="15.75" customHeight="1">
      <c r="A901" s="71"/>
      <c r="B901" s="93"/>
      <c r="C901" s="93"/>
      <c r="D901" s="93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</row>
    <row r="902" ht="15.75" customHeight="1">
      <c r="A902" s="71"/>
      <c r="B902" s="93"/>
      <c r="C902" s="93"/>
      <c r="D902" s="93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</row>
    <row r="903" ht="15.75" customHeight="1">
      <c r="A903" s="71"/>
      <c r="B903" s="93"/>
      <c r="C903" s="93"/>
      <c r="D903" s="93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</row>
    <row r="904" ht="15.75" customHeight="1">
      <c r="A904" s="71"/>
      <c r="B904" s="93"/>
      <c r="C904" s="93"/>
      <c r="D904" s="93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</row>
    <row r="905" ht="15.75" customHeight="1">
      <c r="A905" s="71"/>
      <c r="B905" s="93"/>
      <c r="C905" s="93"/>
      <c r="D905" s="93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</row>
    <row r="906" ht="15.75" customHeight="1">
      <c r="A906" s="71"/>
      <c r="B906" s="93"/>
      <c r="C906" s="93"/>
      <c r="D906" s="93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</row>
    <row r="907" ht="15.75" customHeight="1">
      <c r="A907" s="71"/>
      <c r="B907" s="93"/>
      <c r="C907" s="93"/>
      <c r="D907" s="93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</row>
    <row r="908" ht="15.75" customHeight="1">
      <c r="A908" s="71"/>
      <c r="B908" s="93"/>
      <c r="C908" s="93"/>
      <c r="D908" s="93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</row>
    <row r="909" ht="15.75" customHeight="1">
      <c r="A909" s="71"/>
      <c r="B909" s="93"/>
      <c r="C909" s="93"/>
      <c r="D909" s="93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</row>
    <row r="910" ht="15.75" customHeight="1">
      <c r="A910" s="71"/>
      <c r="B910" s="93"/>
      <c r="C910" s="93"/>
      <c r="D910" s="93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</row>
    <row r="911" ht="15.75" customHeight="1">
      <c r="A911" s="71"/>
      <c r="B911" s="93"/>
      <c r="C911" s="93"/>
      <c r="D911" s="93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</row>
    <row r="912" ht="15.75" customHeight="1">
      <c r="A912" s="71"/>
      <c r="B912" s="93"/>
      <c r="C912" s="93"/>
      <c r="D912" s="93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</row>
    <row r="913" ht="15.75" customHeight="1">
      <c r="A913" s="71"/>
      <c r="B913" s="93"/>
      <c r="C913" s="93"/>
      <c r="D913" s="93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</row>
    <row r="914" ht="15.75" customHeight="1">
      <c r="A914" s="71"/>
      <c r="B914" s="93"/>
      <c r="C914" s="93"/>
      <c r="D914" s="93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</row>
    <row r="915" ht="15.75" customHeight="1">
      <c r="A915" s="71"/>
      <c r="B915" s="93"/>
      <c r="C915" s="93"/>
      <c r="D915" s="93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</row>
    <row r="916" ht="15.75" customHeight="1">
      <c r="A916" s="71"/>
      <c r="B916" s="93"/>
      <c r="C916" s="93"/>
      <c r="D916" s="93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</row>
    <row r="917" ht="15.75" customHeight="1">
      <c r="A917" s="71"/>
      <c r="B917" s="93"/>
      <c r="C917" s="93"/>
      <c r="D917" s="93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</row>
    <row r="918" ht="15.75" customHeight="1">
      <c r="A918" s="71"/>
      <c r="B918" s="93"/>
      <c r="C918" s="93"/>
      <c r="D918" s="93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</row>
    <row r="919" ht="15.75" customHeight="1">
      <c r="A919" s="71"/>
      <c r="B919" s="93"/>
      <c r="C919" s="93"/>
      <c r="D919" s="93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</row>
    <row r="920" ht="15.75" customHeight="1">
      <c r="A920" s="71"/>
      <c r="B920" s="93"/>
      <c r="C920" s="93"/>
      <c r="D920" s="93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</row>
    <row r="921" ht="15.75" customHeight="1">
      <c r="A921" s="71"/>
      <c r="B921" s="93"/>
      <c r="C921" s="93"/>
      <c r="D921" s="93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</row>
    <row r="922" ht="15.75" customHeight="1">
      <c r="A922" s="71"/>
      <c r="B922" s="93"/>
      <c r="C922" s="93"/>
      <c r="D922" s="93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</row>
    <row r="923" ht="15.75" customHeight="1">
      <c r="A923" s="71"/>
      <c r="B923" s="93"/>
      <c r="C923" s="93"/>
      <c r="D923" s="93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</row>
    <row r="924" ht="15.75" customHeight="1">
      <c r="A924" s="71"/>
      <c r="B924" s="93"/>
      <c r="C924" s="93"/>
      <c r="D924" s="93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</row>
    <row r="925" ht="15.75" customHeight="1">
      <c r="A925" s="71"/>
      <c r="B925" s="93"/>
      <c r="C925" s="93"/>
      <c r="D925" s="93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</row>
    <row r="926" ht="15.75" customHeight="1">
      <c r="A926" s="71"/>
      <c r="B926" s="93"/>
      <c r="C926" s="93"/>
      <c r="D926" s="93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</row>
    <row r="927" ht="15.75" customHeight="1">
      <c r="A927" s="71"/>
      <c r="B927" s="93"/>
      <c r="C927" s="93"/>
      <c r="D927" s="93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</row>
    <row r="928" ht="15.75" customHeight="1">
      <c r="A928" s="71"/>
      <c r="B928" s="93"/>
      <c r="C928" s="93"/>
      <c r="D928" s="93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</row>
    <row r="929" ht="15.75" customHeight="1">
      <c r="A929" s="71"/>
      <c r="B929" s="93"/>
      <c r="C929" s="93"/>
      <c r="D929" s="93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</row>
    <row r="930" ht="15.75" customHeight="1">
      <c r="A930" s="71"/>
      <c r="B930" s="93"/>
      <c r="C930" s="93"/>
      <c r="D930" s="93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</row>
    <row r="931" ht="15.75" customHeight="1">
      <c r="A931" s="71"/>
      <c r="B931" s="93"/>
      <c r="C931" s="93"/>
      <c r="D931" s="93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</row>
    <row r="932" ht="15.75" customHeight="1">
      <c r="A932" s="71"/>
      <c r="B932" s="93"/>
      <c r="C932" s="93"/>
      <c r="D932" s="93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</row>
    <row r="933" ht="15.75" customHeight="1">
      <c r="A933" s="71"/>
      <c r="B933" s="93"/>
      <c r="C933" s="93"/>
      <c r="D933" s="93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</row>
    <row r="934" ht="15.75" customHeight="1">
      <c r="A934" s="71"/>
      <c r="B934" s="93"/>
      <c r="C934" s="93"/>
      <c r="D934" s="93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</row>
    <row r="935" ht="15.75" customHeight="1">
      <c r="A935" s="71"/>
      <c r="B935" s="93"/>
      <c r="C935" s="93"/>
      <c r="D935" s="93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</row>
    <row r="936" ht="15.75" customHeight="1">
      <c r="A936" s="71"/>
      <c r="B936" s="93"/>
      <c r="C936" s="93"/>
      <c r="D936" s="93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</row>
    <row r="937" ht="15.75" customHeight="1">
      <c r="A937" s="71"/>
      <c r="B937" s="93"/>
      <c r="C937" s="93"/>
      <c r="D937" s="93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</row>
    <row r="938" ht="15.75" customHeight="1">
      <c r="A938" s="71"/>
      <c r="B938" s="93"/>
      <c r="C938" s="93"/>
      <c r="D938" s="93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</row>
    <row r="939" ht="15.75" customHeight="1">
      <c r="A939" s="71"/>
      <c r="B939" s="93"/>
      <c r="C939" s="93"/>
      <c r="D939" s="93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</row>
    <row r="940" ht="15.75" customHeight="1">
      <c r="A940" s="71"/>
      <c r="B940" s="93"/>
      <c r="C940" s="93"/>
      <c r="D940" s="93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</row>
    <row r="941" ht="15.75" customHeight="1">
      <c r="A941" s="71"/>
      <c r="B941" s="93"/>
      <c r="C941" s="93"/>
      <c r="D941" s="93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</row>
    <row r="942" ht="15.75" customHeight="1">
      <c r="A942" s="71"/>
      <c r="B942" s="93"/>
      <c r="C942" s="93"/>
      <c r="D942" s="93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</row>
    <row r="943" ht="15.75" customHeight="1">
      <c r="A943" s="71"/>
      <c r="B943" s="93"/>
      <c r="C943" s="93"/>
      <c r="D943" s="93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</row>
    <row r="944" ht="15.75" customHeight="1">
      <c r="A944" s="71"/>
      <c r="B944" s="93"/>
      <c r="C944" s="93"/>
      <c r="D944" s="93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</row>
    <row r="945" ht="15.75" customHeight="1">
      <c r="A945" s="71"/>
      <c r="B945" s="93"/>
      <c r="C945" s="93"/>
      <c r="D945" s="93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</row>
    <row r="946" ht="15.75" customHeight="1">
      <c r="A946" s="71"/>
      <c r="B946" s="93"/>
      <c r="C946" s="93"/>
      <c r="D946" s="93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</row>
    <row r="947" ht="15.75" customHeight="1">
      <c r="A947" s="71"/>
      <c r="B947" s="93"/>
      <c r="C947" s="93"/>
      <c r="D947" s="93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</row>
    <row r="948" ht="15.75" customHeight="1">
      <c r="A948" s="71"/>
      <c r="B948" s="93"/>
      <c r="C948" s="93"/>
      <c r="D948" s="93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</row>
    <row r="949" ht="15.75" customHeight="1">
      <c r="A949" s="71"/>
      <c r="B949" s="93"/>
      <c r="C949" s="93"/>
      <c r="D949" s="93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</row>
    <row r="950" ht="15.75" customHeight="1">
      <c r="A950" s="71"/>
      <c r="B950" s="93"/>
      <c r="C950" s="93"/>
      <c r="D950" s="93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</row>
    <row r="951" ht="15.75" customHeight="1">
      <c r="A951" s="71"/>
      <c r="B951" s="93"/>
      <c r="C951" s="93"/>
      <c r="D951" s="93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</row>
    <row r="952" ht="15.75" customHeight="1">
      <c r="A952" s="71"/>
      <c r="B952" s="93"/>
      <c r="C952" s="93"/>
      <c r="D952" s="93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</row>
    <row r="953" ht="15.75" customHeight="1">
      <c r="A953" s="71"/>
      <c r="B953" s="93"/>
      <c r="C953" s="93"/>
      <c r="D953" s="93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</row>
    <row r="954" ht="15.75" customHeight="1">
      <c r="A954" s="71"/>
      <c r="B954" s="93"/>
      <c r="C954" s="93"/>
      <c r="D954" s="93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</row>
    <row r="955" ht="15.75" customHeight="1">
      <c r="A955" s="71"/>
      <c r="B955" s="93"/>
      <c r="C955" s="93"/>
      <c r="D955" s="93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</row>
    <row r="956" ht="15.75" customHeight="1">
      <c r="A956" s="71"/>
      <c r="B956" s="93"/>
      <c r="C956" s="93"/>
      <c r="D956" s="93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</row>
    <row r="957" ht="15.75" customHeight="1">
      <c r="A957" s="71"/>
      <c r="B957" s="93"/>
      <c r="C957" s="93"/>
      <c r="D957" s="93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</row>
    <row r="958" ht="15.75" customHeight="1">
      <c r="A958" s="71"/>
      <c r="B958" s="93"/>
      <c r="C958" s="93"/>
      <c r="D958" s="93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</row>
    <row r="959" ht="15.75" customHeight="1">
      <c r="A959" s="71"/>
      <c r="B959" s="93"/>
      <c r="C959" s="93"/>
      <c r="D959" s="93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</row>
    <row r="960" ht="15.75" customHeight="1">
      <c r="A960" s="71"/>
      <c r="B960" s="93"/>
      <c r="C960" s="93"/>
      <c r="D960" s="93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</row>
    <row r="961" ht="15.75" customHeight="1">
      <c r="A961" s="71"/>
      <c r="B961" s="93"/>
      <c r="C961" s="93"/>
      <c r="D961" s="93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</row>
    <row r="962" ht="15.75" customHeight="1">
      <c r="A962" s="71"/>
      <c r="B962" s="93"/>
      <c r="C962" s="93"/>
      <c r="D962" s="93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</row>
    <row r="963" ht="15.75" customHeight="1">
      <c r="A963" s="71"/>
      <c r="B963" s="93"/>
      <c r="C963" s="93"/>
      <c r="D963" s="93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</row>
    <row r="964" ht="15.75" customHeight="1">
      <c r="A964" s="71"/>
      <c r="B964" s="93"/>
      <c r="C964" s="93"/>
      <c r="D964" s="93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</row>
    <row r="965" ht="15.75" customHeight="1">
      <c r="A965" s="71"/>
      <c r="B965" s="93"/>
      <c r="C965" s="93"/>
      <c r="D965" s="93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</row>
    <row r="966" ht="15.75" customHeight="1">
      <c r="A966" s="71"/>
      <c r="B966" s="93"/>
      <c r="C966" s="93"/>
      <c r="D966" s="93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</row>
    <row r="967" ht="15.75" customHeight="1">
      <c r="A967" s="71"/>
      <c r="B967" s="93"/>
      <c r="C967" s="93"/>
      <c r="D967" s="93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</row>
    <row r="968" ht="15.75" customHeight="1">
      <c r="A968" s="71"/>
      <c r="B968" s="93"/>
      <c r="C968" s="93"/>
      <c r="D968" s="93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</row>
    <row r="969" ht="15.75" customHeight="1">
      <c r="A969" s="71"/>
      <c r="B969" s="93"/>
      <c r="C969" s="93"/>
      <c r="D969" s="93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</row>
    <row r="970" ht="15.75" customHeight="1">
      <c r="A970" s="71"/>
      <c r="B970" s="93"/>
      <c r="C970" s="93"/>
      <c r="D970" s="93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</row>
    <row r="971" ht="15.75" customHeight="1">
      <c r="A971" s="71"/>
      <c r="B971" s="93"/>
      <c r="C971" s="93"/>
      <c r="D971" s="93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</row>
    <row r="972" ht="15.75" customHeight="1">
      <c r="A972" s="71"/>
      <c r="B972" s="93"/>
      <c r="C972" s="93"/>
      <c r="D972" s="93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</row>
    <row r="973" ht="15.75" customHeight="1">
      <c r="A973" s="71"/>
      <c r="B973" s="93"/>
      <c r="C973" s="93"/>
      <c r="D973" s="93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</row>
    <row r="974" ht="15.75" customHeight="1">
      <c r="A974" s="71"/>
      <c r="B974" s="93"/>
      <c r="C974" s="93"/>
      <c r="D974" s="93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</row>
    <row r="975" ht="15.75" customHeight="1">
      <c r="A975" s="71"/>
      <c r="B975" s="93"/>
      <c r="C975" s="93"/>
      <c r="D975" s="93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</row>
    <row r="976" ht="15.75" customHeight="1">
      <c r="A976" s="71"/>
      <c r="B976" s="93"/>
      <c r="C976" s="93"/>
      <c r="D976" s="93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</row>
    <row r="977" ht="15.75" customHeight="1">
      <c r="A977" s="71"/>
      <c r="B977" s="93"/>
      <c r="C977" s="93"/>
      <c r="D977" s="93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</row>
    <row r="978" ht="15.75" customHeight="1">
      <c r="A978" s="71"/>
      <c r="B978" s="93"/>
      <c r="C978" s="93"/>
      <c r="D978" s="93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</row>
    <row r="979" ht="15.75" customHeight="1">
      <c r="A979" s="71"/>
      <c r="B979" s="93"/>
      <c r="C979" s="93"/>
      <c r="D979" s="93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</row>
    <row r="980" ht="15.75" customHeight="1">
      <c r="A980" s="71"/>
      <c r="B980" s="93"/>
      <c r="C980" s="93"/>
      <c r="D980" s="93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</row>
    <row r="981" ht="15.75" customHeight="1">
      <c r="A981" s="71"/>
      <c r="B981" s="93"/>
      <c r="C981" s="93"/>
      <c r="D981" s="93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</row>
    <row r="982" ht="15.75" customHeight="1">
      <c r="A982" s="71"/>
      <c r="B982" s="93"/>
      <c r="C982" s="93"/>
      <c r="D982" s="93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</row>
    <row r="983" ht="15.75" customHeight="1">
      <c r="A983" s="71"/>
      <c r="B983" s="93"/>
      <c r="C983" s="93"/>
      <c r="D983" s="93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</row>
    <row r="984" ht="15.75" customHeight="1">
      <c r="A984" s="71"/>
      <c r="B984" s="93"/>
      <c r="C984" s="93"/>
      <c r="D984" s="93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</row>
    <row r="985" ht="15.75" customHeight="1">
      <c r="A985" s="71"/>
      <c r="B985" s="93"/>
      <c r="C985" s="93"/>
      <c r="D985" s="93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</row>
    <row r="986" ht="15.75" customHeight="1">
      <c r="A986" s="71"/>
      <c r="B986" s="93"/>
      <c r="C986" s="93"/>
      <c r="D986" s="93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</row>
    <row r="987" ht="15.75" customHeight="1">
      <c r="A987" s="71"/>
      <c r="B987" s="93"/>
      <c r="C987" s="93"/>
      <c r="D987" s="93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</row>
    <row r="988" ht="15.75" customHeight="1">
      <c r="A988" s="71"/>
      <c r="B988" s="93"/>
      <c r="C988" s="93"/>
      <c r="D988" s="93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</row>
    <row r="989" ht="15.75" customHeight="1">
      <c r="A989" s="71"/>
      <c r="B989" s="93"/>
      <c r="C989" s="93"/>
      <c r="D989" s="93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</row>
    <row r="990" ht="15.75" customHeight="1">
      <c r="A990" s="71"/>
      <c r="B990" s="93"/>
      <c r="C990" s="93"/>
      <c r="D990" s="93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</row>
    <row r="991" ht="15.75" customHeight="1">
      <c r="A991" s="71"/>
      <c r="B991" s="93"/>
      <c r="C991" s="93"/>
      <c r="D991" s="93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</row>
    <row r="992" ht="15.75" customHeight="1">
      <c r="A992" s="71"/>
      <c r="B992" s="93"/>
      <c r="C992" s="93"/>
      <c r="D992" s="93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  <c r="AB992" s="71"/>
      <c r="AC992" s="71"/>
      <c r="AD992" s="71"/>
      <c r="AE992" s="71"/>
      <c r="AF992" s="71"/>
      <c r="AG992" s="71"/>
      <c r="AH992" s="71"/>
    </row>
    <row r="993" ht="15.75" customHeight="1">
      <c r="A993" s="71"/>
      <c r="B993" s="93"/>
      <c r="C993" s="93"/>
      <c r="D993" s="93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  <c r="AB993" s="71"/>
      <c r="AC993" s="71"/>
      <c r="AD993" s="71"/>
      <c r="AE993" s="71"/>
      <c r="AF993" s="71"/>
      <c r="AG993" s="71"/>
      <c r="AH993" s="71"/>
    </row>
    <row r="994" ht="15.75" customHeight="1">
      <c r="A994" s="71"/>
      <c r="B994" s="93"/>
      <c r="C994" s="93"/>
      <c r="D994" s="93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  <c r="AB994" s="71"/>
      <c r="AC994" s="71"/>
      <c r="AD994" s="71"/>
      <c r="AE994" s="71"/>
      <c r="AF994" s="71"/>
      <c r="AG994" s="71"/>
      <c r="AH994" s="71"/>
    </row>
    <row r="995" ht="15.75" customHeight="1">
      <c r="A995" s="71"/>
      <c r="B995" s="93"/>
      <c r="C995" s="93"/>
      <c r="D995" s="93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  <c r="AB995" s="71"/>
      <c r="AC995" s="71"/>
      <c r="AD995" s="71"/>
      <c r="AE995" s="71"/>
      <c r="AF995" s="71"/>
      <c r="AG995" s="71"/>
      <c r="AH995" s="71"/>
    </row>
    <row r="996" ht="15.75" customHeight="1">
      <c r="A996" s="71"/>
      <c r="B996" s="93"/>
      <c r="C996" s="93"/>
      <c r="D996" s="93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  <c r="AB996" s="71"/>
      <c r="AC996" s="71"/>
      <c r="AD996" s="71"/>
      <c r="AE996" s="71"/>
      <c r="AF996" s="71"/>
      <c r="AG996" s="71"/>
      <c r="AH996" s="71"/>
    </row>
    <row r="997" ht="15.75" customHeight="1">
      <c r="A997" s="71"/>
      <c r="B997" s="93"/>
      <c r="C997" s="93"/>
      <c r="D997" s="93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  <c r="AB997" s="71"/>
      <c r="AC997" s="71"/>
      <c r="AD997" s="71"/>
      <c r="AE997" s="71"/>
      <c r="AF997" s="71"/>
      <c r="AG997" s="71"/>
      <c r="AH997" s="71"/>
    </row>
    <row r="998" ht="15.75" customHeight="1">
      <c r="A998" s="71"/>
      <c r="B998" s="93"/>
      <c r="C998" s="93"/>
      <c r="D998" s="93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  <c r="AB998" s="71"/>
      <c r="AC998" s="71"/>
      <c r="AD998" s="71"/>
      <c r="AE998" s="71"/>
      <c r="AF998" s="71"/>
      <c r="AG998" s="71"/>
      <c r="AH998" s="71"/>
    </row>
    <row r="999" ht="15.75" customHeight="1">
      <c r="A999" s="71"/>
      <c r="B999" s="93"/>
      <c r="C999" s="93"/>
      <c r="D999" s="93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  <c r="AB999" s="71"/>
      <c r="AC999" s="71"/>
      <c r="AD999" s="71"/>
      <c r="AE999" s="71"/>
      <c r="AF999" s="71"/>
      <c r="AG999" s="71"/>
      <c r="AH999" s="71"/>
    </row>
    <row r="1000" ht="15.75" customHeight="1">
      <c r="A1000" s="71"/>
      <c r="B1000" s="93"/>
      <c r="C1000" s="93"/>
      <c r="D1000" s="93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  <c r="AB1000" s="71"/>
      <c r="AC1000" s="71"/>
      <c r="AD1000" s="71"/>
      <c r="AE1000" s="71"/>
      <c r="AF1000" s="71"/>
      <c r="AG1000" s="71"/>
      <c r="AH1000" s="71"/>
    </row>
  </sheetData>
  <autoFilter ref="$A$3:$AG$77"/>
  <printOptions/>
  <pageMargins bottom="0.75" footer="0.0" header="0.0" left="0.7" right="0.7" top="0.75"/>
  <pageSetup orientation="portrait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4" width="7.43"/>
    <col customWidth="1" min="5" max="5" width="19.57"/>
    <col customWidth="1" min="6" max="34" width="14.43"/>
  </cols>
  <sheetData>
    <row r="1" ht="15.0" customHeight="1">
      <c r="A1" s="71"/>
      <c r="B1" s="93"/>
      <c r="C1" s="93"/>
      <c r="D1" s="93"/>
      <c r="E1" s="71" t="s">
        <v>260</v>
      </c>
      <c r="F1" s="71">
        <v>1.0</v>
      </c>
      <c r="G1" s="71">
        <v>1.0</v>
      </c>
      <c r="H1" s="71">
        <v>1.0</v>
      </c>
      <c r="I1" s="71">
        <v>1.0</v>
      </c>
      <c r="J1" s="71" t="str">
        <f>'[1]% Liq inv mejoras'!$J$29</f>
        <v>#REF!</v>
      </c>
      <c r="K1" s="71" t="str">
        <f>'[1]% cov rec basura'!$L$33</f>
        <v>#REF!</v>
      </c>
      <c r="L1" s="71">
        <v>1.0</v>
      </c>
      <c r="M1" s="71"/>
      <c r="N1" s="71" t="str">
        <f>'[1]prod res per cap'!$L$33</f>
        <v>#REF!</v>
      </c>
      <c r="O1" s="71" t="str">
        <f>'[1]Inv GIRS'!$L$24</f>
        <v>#REF!</v>
      </c>
      <c r="P1" s="71" t="str">
        <f>'[1]inv Limp vias'!$O$24</f>
        <v>#REF!</v>
      </c>
      <c r="Q1" s="71">
        <v>1.0</v>
      </c>
      <c r="R1" s="71">
        <v>1.0</v>
      </c>
      <c r="S1" s="71">
        <v>1.0</v>
      </c>
      <c r="T1" s="71" t="str">
        <f>'[1]cons Agua'!$O$24</f>
        <v>#REF!</v>
      </c>
      <c r="U1" s="71">
        <v>1.0</v>
      </c>
      <c r="V1" s="71">
        <v>1.0</v>
      </c>
      <c r="W1" s="71">
        <v>1.0</v>
      </c>
      <c r="X1" s="71">
        <v>1.0</v>
      </c>
      <c r="Y1" s="71">
        <v>1.0</v>
      </c>
      <c r="Z1" s="71">
        <v>1.0</v>
      </c>
      <c r="AA1" s="71">
        <v>1.0</v>
      </c>
      <c r="AB1" s="71" t="str">
        <f>[1]Morosidad!$O$24</f>
        <v>#ERROR!</v>
      </c>
      <c r="AC1" s="71" t="str">
        <f>'[1]agua No cont'!$O$24</f>
        <v>#REF!</v>
      </c>
      <c r="AD1" s="71" t="str">
        <f>'[1]ind Des Soc'!$L$36</f>
        <v>#REF!</v>
      </c>
      <c r="AE1" s="121">
        <v>0.0</v>
      </c>
      <c r="AF1" s="71">
        <v>1.0</v>
      </c>
      <c r="AG1" s="71" t="str">
        <f>'[1]R Event Nat'!$O$24</f>
        <v>#REF!</v>
      </c>
      <c r="AH1" s="71"/>
    </row>
    <row r="2" ht="15.0" customHeight="1">
      <c r="A2" s="71"/>
      <c r="B2" s="93"/>
      <c r="C2" s="93"/>
      <c r="D2" s="93"/>
      <c r="E2" s="71" t="s">
        <v>261</v>
      </c>
      <c r="F2" s="71">
        <v>0.0</v>
      </c>
      <c r="G2" s="71">
        <v>0.0</v>
      </c>
      <c r="H2" s="71">
        <v>0.0</v>
      </c>
      <c r="I2" s="71">
        <v>0.0</v>
      </c>
      <c r="J2" s="71" t="str">
        <f>'[1]% Liq inv mejoras'!$K$29</f>
        <v>#REF!</v>
      </c>
      <c r="K2" s="71" t="str">
        <f>'[1]% cov rec basura'!$M$33</f>
        <v>#REF!</v>
      </c>
      <c r="L2" s="71">
        <v>0.0</v>
      </c>
      <c r="M2" s="71"/>
      <c r="N2" s="71" t="str">
        <f>'[1]prod res per cap'!$M$33</f>
        <v>#REF!</v>
      </c>
      <c r="O2" s="71" t="str">
        <f>'[1]Inv GIRS'!$M$24</f>
        <v>#REF!</v>
      </c>
      <c r="P2" s="71" t="str">
        <f>'[1]inv Limp vias'!$P$24</f>
        <v>#REF!</v>
      </c>
      <c r="Q2" s="71">
        <v>0.0</v>
      </c>
      <c r="R2" s="71">
        <v>0.0</v>
      </c>
      <c r="S2" s="71">
        <v>0.0</v>
      </c>
      <c r="T2" s="71" t="str">
        <f>'[1]cons Agua'!$P$24</f>
        <v>#REF!</v>
      </c>
      <c r="U2" s="71">
        <v>0.0</v>
      </c>
      <c r="V2" s="71">
        <v>0.0</v>
      </c>
      <c r="W2" s="71">
        <v>0.0</v>
      </c>
      <c r="X2" s="71">
        <v>0.0</v>
      </c>
      <c r="Y2" s="71">
        <v>0.0</v>
      </c>
      <c r="Z2" s="71">
        <v>0.0</v>
      </c>
      <c r="AA2" s="71">
        <v>0.0</v>
      </c>
      <c r="AB2" s="71" t="str">
        <f>[1]Morosidad!$P$24</f>
        <v>#ERROR!</v>
      </c>
      <c r="AC2" s="71" t="str">
        <f>'[1]agua No cont'!$P$24</f>
        <v>#REF!</v>
      </c>
      <c r="AD2" s="71" t="str">
        <f>'[1]ind Des Soc'!$M$36</f>
        <v>#REF!</v>
      </c>
      <c r="AE2" s="121">
        <v>1.0</v>
      </c>
      <c r="AF2" s="71">
        <v>0.0</v>
      </c>
      <c r="AG2" s="71" t="str">
        <f>'[1]R Event Nat'!$P$24</f>
        <v>#REF!</v>
      </c>
      <c r="AH2" s="71"/>
    </row>
    <row r="3" ht="15.0" customHeight="1">
      <c r="A3" s="71"/>
      <c r="B3" s="93"/>
      <c r="C3" s="93"/>
      <c r="D3" s="93"/>
      <c r="E3" s="71" t="s">
        <v>262</v>
      </c>
      <c r="F3" s="71" t="s">
        <v>263</v>
      </c>
      <c r="G3" s="71" t="s">
        <v>263</v>
      </c>
      <c r="H3" s="71" t="s">
        <v>263</v>
      </c>
      <c r="I3" s="71" t="s">
        <v>263</v>
      </c>
      <c r="J3" s="71" t="s">
        <v>264</v>
      </c>
      <c r="K3" s="71" t="s">
        <v>264</v>
      </c>
      <c r="L3" s="71" t="s">
        <v>263</v>
      </c>
      <c r="M3" s="71"/>
      <c r="N3" s="71" t="s">
        <v>264</v>
      </c>
      <c r="O3" s="71" t="s">
        <v>264</v>
      </c>
      <c r="P3" s="71" t="s">
        <v>264</v>
      </c>
      <c r="Q3" s="71" t="s">
        <v>263</v>
      </c>
      <c r="R3" s="71" t="s">
        <v>263</v>
      </c>
      <c r="S3" s="71" t="s">
        <v>263</v>
      </c>
      <c r="T3" s="71" t="s">
        <v>264</v>
      </c>
      <c r="U3" s="71" t="s">
        <v>263</v>
      </c>
      <c r="V3" s="71" t="s">
        <v>263</v>
      </c>
      <c r="W3" s="71" t="s">
        <v>263</v>
      </c>
      <c r="X3" s="71" t="s">
        <v>263</v>
      </c>
      <c r="Y3" s="71" t="s">
        <v>263</v>
      </c>
      <c r="Z3" s="71" t="s">
        <v>263</v>
      </c>
      <c r="AA3" s="71" t="s">
        <v>263</v>
      </c>
      <c r="AB3" s="71" t="s">
        <v>264</v>
      </c>
      <c r="AC3" s="71" t="s">
        <v>264</v>
      </c>
      <c r="AD3" s="71" t="s">
        <v>264</v>
      </c>
      <c r="AE3" s="71" t="s">
        <v>263</v>
      </c>
      <c r="AF3" s="71" t="s">
        <v>263</v>
      </c>
      <c r="AG3" s="71"/>
      <c r="AH3" s="71"/>
    </row>
    <row r="4" ht="15.0" customHeight="1">
      <c r="A4" s="2" t="s">
        <v>1</v>
      </c>
      <c r="B4" s="76" t="s">
        <v>9</v>
      </c>
      <c r="C4" s="76" t="s">
        <v>0</v>
      </c>
      <c r="D4" s="76" t="s">
        <v>21</v>
      </c>
      <c r="E4" s="10" t="s">
        <v>41</v>
      </c>
      <c r="F4" s="17" t="s">
        <v>119</v>
      </c>
      <c r="G4" s="21" t="s">
        <v>127</v>
      </c>
      <c r="H4" s="21" t="s">
        <v>130</v>
      </c>
      <c r="I4" s="23" t="s">
        <v>133</v>
      </c>
      <c r="J4" s="23" t="s">
        <v>136</v>
      </c>
      <c r="K4" s="23" t="s">
        <v>143</v>
      </c>
      <c r="L4" s="21" t="s">
        <v>146</v>
      </c>
      <c r="M4" s="21" t="s">
        <v>149</v>
      </c>
      <c r="N4" s="23" t="s">
        <v>153</v>
      </c>
      <c r="O4" s="23" t="s">
        <v>155</v>
      </c>
      <c r="P4" s="23" t="s">
        <v>157</v>
      </c>
      <c r="Q4" s="23" t="s">
        <v>160</v>
      </c>
      <c r="R4" s="23" t="s">
        <v>163</v>
      </c>
      <c r="S4" s="23" t="s">
        <v>172</v>
      </c>
      <c r="T4" s="31" t="s">
        <v>176</v>
      </c>
      <c r="U4" s="23" t="s">
        <v>179</v>
      </c>
      <c r="V4" s="23" t="s">
        <v>182</v>
      </c>
      <c r="W4" s="23" t="s">
        <v>185</v>
      </c>
      <c r="X4" s="23" t="s">
        <v>189</v>
      </c>
      <c r="Y4" s="23" t="s">
        <v>192</v>
      </c>
      <c r="Z4" s="23" t="s">
        <v>196</v>
      </c>
      <c r="AA4" s="42" t="s">
        <v>199</v>
      </c>
      <c r="AB4" s="23" t="s">
        <v>202</v>
      </c>
      <c r="AC4" s="51" t="s">
        <v>209</v>
      </c>
      <c r="AD4" s="56" t="s">
        <v>215</v>
      </c>
      <c r="AE4" s="23" t="s">
        <v>238</v>
      </c>
      <c r="AF4" s="23" t="s">
        <v>240</v>
      </c>
      <c r="AG4" s="23"/>
      <c r="AH4" s="23"/>
    </row>
    <row r="5" ht="15.0" customHeight="1">
      <c r="A5" s="4"/>
      <c r="B5" s="77"/>
      <c r="C5" s="77"/>
      <c r="D5" s="77"/>
      <c r="E5" s="10"/>
      <c r="F5" s="78" t="s">
        <v>121</v>
      </c>
      <c r="G5" s="78" t="s">
        <v>128</v>
      </c>
      <c r="H5" s="78" t="s">
        <v>131</v>
      </c>
      <c r="I5" s="78" t="s">
        <v>134</v>
      </c>
      <c r="J5" s="78" t="s">
        <v>137</v>
      </c>
      <c r="K5" s="79" t="s">
        <v>144</v>
      </c>
      <c r="L5" s="79" t="s">
        <v>144</v>
      </c>
      <c r="M5" s="79" t="s">
        <v>144</v>
      </c>
      <c r="N5" s="79" t="s">
        <v>144</v>
      </c>
      <c r="O5" s="79" t="s">
        <v>144</v>
      </c>
      <c r="P5" s="79" t="s">
        <v>144</v>
      </c>
      <c r="Q5" s="80" t="s">
        <v>161</v>
      </c>
      <c r="R5" s="80" t="s">
        <v>164</v>
      </c>
      <c r="S5" s="80" t="s">
        <v>173</v>
      </c>
      <c r="T5" s="80" t="s">
        <v>177</v>
      </c>
      <c r="U5" s="80" t="s">
        <v>180</v>
      </c>
      <c r="V5" s="80" t="s">
        <v>183</v>
      </c>
      <c r="W5" s="80" t="s">
        <v>186</v>
      </c>
      <c r="X5" s="80" t="s">
        <v>190</v>
      </c>
      <c r="Y5" s="80" t="s">
        <v>193</v>
      </c>
      <c r="Z5" s="81" t="s">
        <v>197</v>
      </c>
      <c r="AA5" s="82" t="s">
        <v>200</v>
      </c>
      <c r="AB5" s="80" t="s">
        <v>203</v>
      </c>
      <c r="AC5" s="83" t="s">
        <v>210</v>
      </c>
      <c r="AD5" s="57"/>
      <c r="AE5" s="31" t="s">
        <v>144</v>
      </c>
      <c r="AF5" s="31" t="s">
        <v>241</v>
      </c>
      <c r="AG5" s="31"/>
      <c r="AH5" s="31"/>
    </row>
    <row r="6" ht="49.5" customHeight="1">
      <c r="A6" s="2" t="s">
        <v>1</v>
      </c>
      <c r="B6" s="76" t="s">
        <v>9</v>
      </c>
      <c r="C6" s="76" t="s">
        <v>0</v>
      </c>
      <c r="D6" s="76" t="s">
        <v>21</v>
      </c>
      <c r="E6" s="10" t="s">
        <v>41</v>
      </c>
      <c r="F6" s="84" t="s">
        <v>122</v>
      </c>
      <c r="G6" s="84" t="s">
        <v>129</v>
      </c>
      <c r="H6" s="84" t="s">
        <v>132</v>
      </c>
      <c r="I6" s="84" t="s">
        <v>135</v>
      </c>
      <c r="J6" s="84" t="s">
        <v>138</v>
      </c>
      <c r="K6" s="84" t="s">
        <v>145</v>
      </c>
      <c r="L6" s="84" t="s">
        <v>147</v>
      </c>
      <c r="M6" s="85" t="s">
        <v>150</v>
      </c>
      <c r="N6" s="84" t="s">
        <v>154</v>
      </c>
      <c r="O6" s="84" t="s">
        <v>156</v>
      </c>
      <c r="P6" s="84" t="s">
        <v>158</v>
      </c>
      <c r="Q6" s="84" t="s">
        <v>162</v>
      </c>
      <c r="R6" s="84" t="s">
        <v>165</v>
      </c>
      <c r="S6" s="84" t="s">
        <v>174</v>
      </c>
      <c r="T6" s="84" t="s">
        <v>265</v>
      </c>
      <c r="U6" s="84" t="s">
        <v>181</v>
      </c>
      <c r="V6" s="84" t="s">
        <v>184</v>
      </c>
      <c r="W6" s="84" t="s">
        <v>187</v>
      </c>
      <c r="X6" s="84" t="s">
        <v>191</v>
      </c>
      <c r="Y6" s="84" t="s">
        <v>194</v>
      </c>
      <c r="Z6" s="84" t="s">
        <v>198</v>
      </c>
      <c r="AA6" s="86" t="s">
        <v>201</v>
      </c>
      <c r="AB6" s="37" t="s">
        <v>204</v>
      </c>
      <c r="AC6" s="87" t="s">
        <v>211</v>
      </c>
      <c r="AD6" s="88" t="s">
        <v>216</v>
      </c>
      <c r="AE6" s="89" t="s">
        <v>239</v>
      </c>
      <c r="AF6" s="89" t="s">
        <v>242</v>
      </c>
      <c r="AG6" s="89" t="s">
        <v>248</v>
      </c>
      <c r="AH6" s="18" t="s">
        <v>243</v>
      </c>
    </row>
    <row r="7" ht="15.0" customHeight="1">
      <c r="A7" s="5">
        <v>155.0</v>
      </c>
      <c r="B7" s="90" t="s">
        <v>10</v>
      </c>
      <c r="C7" s="90" t="s">
        <v>15</v>
      </c>
      <c r="D7" s="90" t="s">
        <v>15</v>
      </c>
      <c r="E7" s="91" t="s">
        <v>43</v>
      </c>
      <c r="F7" s="20">
        <f>1-'resp Tr Num'!F4</f>
        <v>1</v>
      </c>
      <c r="G7" s="20">
        <f>1-'resp Tr Num'!G4</f>
        <v>0</v>
      </c>
      <c r="H7" s="20">
        <f>1-'resp Tr Num'!H4</f>
        <v>1</v>
      </c>
      <c r="I7" s="20">
        <f>1-'resp Tr Num'!I4</f>
        <v>1</v>
      </c>
      <c r="J7" s="92" t="str">
        <f>f_log('resp Tr Num'!J4,J$1,J$2)</f>
        <v>#NAME?</v>
      </c>
      <c r="K7" s="92" t="str">
        <f>f_log('resp Tr Num'!K4,K$1,K$2)</f>
        <v>#NAME?</v>
      </c>
      <c r="L7" s="20">
        <f>1-'resp Tr Num'!L4</f>
        <v>1</v>
      </c>
      <c r="M7" s="20" t="s">
        <v>151</v>
      </c>
      <c r="N7" s="92" t="str">
        <f>f_log('resp Tr Num'!N4,N$1,N$2)</f>
        <v>#NAME?</v>
      </c>
      <c r="O7" s="92" t="str">
        <f>f_log('resp Tr Num'!O4,O$1,O$2)</f>
        <v>#NAME?</v>
      </c>
      <c r="P7" s="92" t="str">
        <f>f_log('resp Tr Num'!P4,P$1,P$2)</f>
        <v>#NAME?</v>
      </c>
      <c r="Q7" s="20">
        <f>1-'resp Tr Num'!Q4</f>
        <v>1</v>
      </c>
      <c r="R7" s="20">
        <f>1-'resp Tr Num'!R4</f>
        <v>1</v>
      </c>
      <c r="S7" s="20">
        <f>1-'resp Tr Num'!S4</f>
        <v>1</v>
      </c>
      <c r="T7" s="92" t="str">
        <f>f_log('resp Tr Num'!T4,T$1,T$2)</f>
        <v>#NAME?</v>
      </c>
      <c r="U7" s="20">
        <f>1-'resp Tr Num'!U4</f>
        <v>1</v>
      </c>
      <c r="V7" s="20">
        <f>1-'resp Tr Num'!V4</f>
        <v>1</v>
      </c>
      <c r="W7" s="20">
        <f>1-'resp Tr Num'!W4</f>
        <v>0</v>
      </c>
      <c r="X7" s="20">
        <f>1-'resp Tr Num'!X4</f>
        <v>1</v>
      </c>
      <c r="Y7" s="20">
        <f>1-'resp Tr Num'!Y4</f>
        <v>0</v>
      </c>
      <c r="Z7" s="20">
        <f>1-'resp Tr Num'!Z4</f>
        <v>1</v>
      </c>
      <c r="AA7" s="20">
        <f>1-'resp Tr Num'!AA4</f>
        <v>1</v>
      </c>
      <c r="AB7" s="92" t="str">
        <f>f_log('resp Tr Num'!AB4,AB$1,AB$2)</f>
        <v>#NAME?</v>
      </c>
      <c r="AC7" s="92" t="str">
        <f>f_log('resp Tr Num'!AC4,AC$1,AC$2)</f>
        <v>#NAME?</v>
      </c>
      <c r="AD7" s="92" t="str">
        <f>f_log('resp Tr Num'!AD4,AD$1,AD$2)</f>
        <v>#NAME?</v>
      </c>
      <c r="AE7" s="20">
        <f>'resp Tr Num'!AE4</f>
        <v>1</v>
      </c>
      <c r="AF7" s="20">
        <f>1-'resp Tr Num'!AF4</f>
        <v>1</v>
      </c>
      <c r="AG7" s="92" t="str">
        <f>f_log('resp Tr Num'!AH4,AG$1,AG$2)</f>
        <v>#NAME?</v>
      </c>
      <c r="AH7" s="70" t="s">
        <v>244</v>
      </c>
    </row>
    <row r="8" ht="15.0" customHeight="1">
      <c r="A8" s="5">
        <v>162.0</v>
      </c>
      <c r="B8" s="90" t="s">
        <v>10</v>
      </c>
      <c r="C8" s="90" t="s">
        <v>15</v>
      </c>
      <c r="D8" s="90" t="s">
        <v>15</v>
      </c>
      <c r="E8" s="91" t="s">
        <v>45</v>
      </c>
      <c r="F8" s="20">
        <f>1-'resp Tr Num'!F5</f>
        <v>0</v>
      </c>
      <c r="G8" s="20">
        <f>1-'resp Tr Num'!G5</f>
        <v>0</v>
      </c>
      <c r="H8" s="20">
        <f>1-'resp Tr Num'!H5</f>
        <v>1</v>
      </c>
      <c r="I8" s="20">
        <f>1-'resp Tr Num'!I5</f>
        <v>1</v>
      </c>
      <c r="J8" s="92" t="str">
        <f>f_log('resp Tr Num'!J5,J$1,J$2)</f>
        <v>#NAME?</v>
      </c>
      <c r="K8" s="92" t="str">
        <f>f_log('resp Tr Num'!K5,K$1,K$2)</f>
        <v>#NAME?</v>
      </c>
      <c r="L8" s="20">
        <f>1-'resp Tr Num'!L5</f>
        <v>1</v>
      </c>
      <c r="M8" s="20"/>
      <c r="N8" s="92" t="str">
        <f>f_log('resp Tr Num'!N5,N$1,N$2)</f>
        <v>#NAME?</v>
      </c>
      <c r="O8" s="92" t="str">
        <f>f_log('resp Tr Num'!O5,O$1,O$2)</f>
        <v>#NAME?</v>
      </c>
      <c r="P8" s="92" t="str">
        <f>f_log('resp Tr Num'!P5,P$1,P$2)</f>
        <v>#NAME?</v>
      </c>
      <c r="Q8" s="20">
        <f>1-'resp Tr Num'!Q5</f>
        <v>1</v>
      </c>
      <c r="R8" s="20">
        <f>1-'resp Tr Num'!R5</f>
        <v>1</v>
      </c>
      <c r="S8" s="20">
        <f>1-'resp Tr Num'!S5</f>
        <v>1</v>
      </c>
      <c r="T8" s="92" t="str">
        <f>f_log('resp Tr Num'!T5,T$1,T$2)</f>
        <v>#NAME?</v>
      </c>
      <c r="U8" s="20">
        <f>1-'resp Tr Num'!U5</f>
        <v>1</v>
      </c>
      <c r="V8" s="20">
        <f>1-'resp Tr Num'!V5</f>
        <v>1</v>
      </c>
      <c r="W8" s="20">
        <f>1-'resp Tr Num'!W5</f>
        <v>1</v>
      </c>
      <c r="X8" s="20">
        <f>1-'resp Tr Num'!X5</f>
        <v>1</v>
      </c>
      <c r="Y8" s="20">
        <f>1-'resp Tr Num'!Y5</f>
        <v>1</v>
      </c>
      <c r="Z8" s="20">
        <f>1-'resp Tr Num'!Z5</f>
        <v>1</v>
      </c>
      <c r="AA8" s="20">
        <f>1-'resp Tr Num'!AA5</f>
        <v>1</v>
      </c>
      <c r="AB8" s="92" t="str">
        <f>f_log('resp Tr Num'!AB5,AB$1,AB$2)</f>
        <v>#NAME?</v>
      </c>
      <c r="AC8" s="92" t="str">
        <f>f_log('resp Tr Num'!AC5,AC$1,AC$2)</f>
        <v>#NAME?</v>
      </c>
      <c r="AD8" s="92" t="str">
        <f>f_log('resp Tr Num'!AD5,AD$1,AD$2)</f>
        <v>#NAME?</v>
      </c>
      <c r="AE8" s="20">
        <f>'resp Tr Num'!AE5</f>
        <v>1</v>
      </c>
      <c r="AF8" s="20">
        <f>1-'resp Tr Num'!AF5</f>
        <v>1</v>
      </c>
      <c r="AG8" s="92" t="str">
        <f>f_log('resp Tr Num'!AH5,AG$1,AG$2)</f>
        <v>#NAME?</v>
      </c>
      <c r="AH8" s="70" t="s">
        <v>244</v>
      </c>
    </row>
    <row r="9" ht="15.0" customHeight="1">
      <c r="A9" s="5">
        <v>165.0</v>
      </c>
      <c r="B9" s="90" t="s">
        <v>10</v>
      </c>
      <c r="C9" s="90" t="s">
        <v>15</v>
      </c>
      <c r="D9" s="90" t="s">
        <v>22</v>
      </c>
      <c r="E9" s="96" t="s">
        <v>46</v>
      </c>
      <c r="F9" s="20">
        <f>1-'resp Tr Num'!F6</f>
        <v>0</v>
      </c>
      <c r="G9" s="20">
        <f>1-'resp Tr Num'!G6</f>
        <v>0</v>
      </c>
      <c r="H9" s="20">
        <f>1-'resp Tr Num'!H6</f>
        <v>0</v>
      </c>
      <c r="I9" s="20">
        <f>1-'resp Tr Num'!I6</f>
        <v>1</v>
      </c>
      <c r="J9" s="92" t="str">
        <f>f_log('resp Tr Num'!J6,J$1,J$2)</f>
        <v>#NAME?</v>
      </c>
      <c r="K9" s="92" t="str">
        <f>f_log('resp Tr Num'!K6,K$1,K$2)</f>
        <v>#NAME?</v>
      </c>
      <c r="L9" s="20">
        <f>1-'resp Tr Num'!L6</f>
        <v>1</v>
      </c>
      <c r="M9" s="20"/>
      <c r="N9" s="92" t="str">
        <f>f_log('resp Tr Num'!N6,N$1,N$2)</f>
        <v>#NAME?</v>
      </c>
      <c r="O9" s="92" t="str">
        <f>f_log('resp Tr Num'!O6,O$1,O$2)</f>
        <v>#NAME?</v>
      </c>
      <c r="P9" s="92" t="str">
        <f>f_log('resp Tr Num'!P6,P$1,P$2)</f>
        <v>#NAME?</v>
      </c>
      <c r="Q9" s="20">
        <f>1-'resp Tr Num'!Q6</f>
        <v>0</v>
      </c>
      <c r="R9" s="20">
        <f>1-'resp Tr Num'!R6</f>
        <v>0</v>
      </c>
      <c r="S9" s="20">
        <f>1-'resp Tr Num'!S6</f>
        <v>1</v>
      </c>
      <c r="T9" s="92" t="str">
        <f>f_log('resp Tr Num'!T6,T$1,T$2)</f>
        <v>#NAME?</v>
      </c>
      <c r="U9" s="20">
        <f>1-'resp Tr Num'!U6</f>
        <v>1</v>
      </c>
      <c r="V9" s="20">
        <f>1-'resp Tr Num'!V6</f>
        <v>1</v>
      </c>
      <c r="W9" s="20">
        <f>1-'resp Tr Num'!W6</f>
        <v>0</v>
      </c>
      <c r="X9" s="20">
        <f>1-'resp Tr Num'!X6</f>
        <v>1</v>
      </c>
      <c r="Y9" s="20">
        <f>1-'resp Tr Num'!Y6</f>
        <v>0</v>
      </c>
      <c r="Z9" s="20">
        <f>1-'resp Tr Num'!Z6</f>
        <v>1</v>
      </c>
      <c r="AA9" s="20">
        <f>1-'resp Tr Num'!AA6</f>
        <v>1</v>
      </c>
      <c r="AB9" s="92" t="str">
        <f>f_log('resp Tr Num'!AB6,AB$1,AB$2)</f>
        <v>#NAME?</v>
      </c>
      <c r="AC9" s="92" t="str">
        <f>f_log('resp Tr Num'!AC6,AC$1,AC$2)</f>
        <v>#NAME?</v>
      </c>
      <c r="AD9" s="92" t="str">
        <f>f_log('resp Tr Num'!AD6,AD$1,AD$2)</f>
        <v>#NAME?</v>
      </c>
      <c r="AE9" s="20">
        <f>'resp Tr Num'!AE6</f>
        <v>1</v>
      </c>
      <c r="AF9" s="20">
        <f>1-'resp Tr Num'!AF6</f>
        <v>1</v>
      </c>
      <c r="AG9" s="92" t="str">
        <f>f_log('resp Tr Num'!AH6,AG$1,AG$2)</f>
        <v>#NAME?</v>
      </c>
      <c r="AH9" s="70" t="s">
        <v>244</v>
      </c>
    </row>
    <row r="10" ht="15.0" customHeight="1">
      <c r="A10" s="5">
        <v>166.0</v>
      </c>
      <c r="B10" s="90" t="s">
        <v>10</v>
      </c>
      <c r="C10" s="90" t="s">
        <v>15</v>
      </c>
      <c r="D10" s="90" t="s">
        <v>22</v>
      </c>
      <c r="E10" s="96" t="s">
        <v>47</v>
      </c>
      <c r="F10" s="20">
        <f>1-'resp Tr Num'!F7</f>
        <v>0</v>
      </c>
      <c r="G10" s="20">
        <f>1-'resp Tr Num'!G7</f>
        <v>0</v>
      </c>
      <c r="H10" s="20">
        <f>1-'resp Tr Num'!H7</f>
        <v>1</v>
      </c>
      <c r="I10" s="20">
        <f>1-'resp Tr Num'!I7</f>
        <v>1</v>
      </c>
      <c r="J10" s="92" t="str">
        <f>f_log('resp Tr Num'!J7,J$1,J$2)</f>
        <v>#NAME?</v>
      </c>
      <c r="K10" s="92" t="str">
        <f>f_log('resp Tr Num'!K7,K$1,K$2)</f>
        <v>#NAME?</v>
      </c>
      <c r="L10" s="20">
        <f>1-'resp Tr Num'!L7</f>
        <v>1</v>
      </c>
      <c r="M10" s="20"/>
      <c r="N10" s="92" t="str">
        <f>f_log('resp Tr Num'!N7,N$1,N$2)</f>
        <v>#NAME?</v>
      </c>
      <c r="O10" s="92" t="str">
        <f>f_log('resp Tr Num'!O7,O$1,O$2)</f>
        <v>#NAME?</v>
      </c>
      <c r="P10" s="92" t="str">
        <f>f_log('resp Tr Num'!P7,P$1,P$2)</f>
        <v>#NAME?</v>
      </c>
      <c r="Q10" s="20">
        <f>1-'resp Tr Num'!Q7</f>
        <v>1</v>
      </c>
      <c r="R10" s="20">
        <f>1-'resp Tr Num'!R7</f>
        <v>0</v>
      </c>
      <c r="S10" s="20">
        <f>1-'resp Tr Num'!S7</f>
        <v>1</v>
      </c>
      <c r="T10" s="92" t="str">
        <f>f_log('resp Tr Num'!T7,T$1,T$2)</f>
        <v>#NAME?</v>
      </c>
      <c r="U10" s="20">
        <f>1-'resp Tr Num'!U7</f>
        <v>1</v>
      </c>
      <c r="V10" s="20">
        <f>1-'resp Tr Num'!V7</f>
        <v>1</v>
      </c>
      <c r="W10" s="20">
        <f>1-'resp Tr Num'!W7</f>
        <v>1</v>
      </c>
      <c r="X10" s="20">
        <f>1-'resp Tr Num'!X7</f>
        <v>1</v>
      </c>
      <c r="Y10" s="20">
        <f>1-'resp Tr Num'!Y7</f>
        <v>1</v>
      </c>
      <c r="Z10" s="20">
        <f>1-'resp Tr Num'!Z7</f>
        <v>1</v>
      </c>
      <c r="AA10" s="20">
        <f>1-'resp Tr Num'!AA7</f>
        <v>1</v>
      </c>
      <c r="AB10" s="92" t="str">
        <f>f_log('resp Tr Num'!AB7,AB$1,AB$2)</f>
        <v>#NAME?</v>
      </c>
      <c r="AC10" s="92" t="str">
        <f>f_log('resp Tr Num'!AC7,AC$1,AC$2)</f>
        <v>#NAME?</v>
      </c>
      <c r="AD10" s="92" t="str">
        <f>f_log('resp Tr Num'!AD7,AD$1,AD$2)</f>
        <v>#NAME?</v>
      </c>
      <c r="AE10" s="20">
        <f>'resp Tr Num'!AE7</f>
        <v>1</v>
      </c>
      <c r="AF10" s="20">
        <f>1-'resp Tr Num'!AF7</f>
        <v>1</v>
      </c>
      <c r="AG10" s="92" t="str">
        <f>f_log('resp Tr Num'!AH7,AG$1,AG$2)</f>
        <v>#NAME?</v>
      </c>
      <c r="AH10" s="70" t="s">
        <v>244</v>
      </c>
    </row>
    <row r="11" ht="15.0" customHeight="1">
      <c r="A11" s="5">
        <v>168.0</v>
      </c>
      <c r="B11" s="90" t="s">
        <v>10</v>
      </c>
      <c r="C11" s="90" t="s">
        <v>15</v>
      </c>
      <c r="D11" s="90" t="s">
        <v>22</v>
      </c>
      <c r="E11" s="91" t="s">
        <v>48</v>
      </c>
      <c r="F11" s="20">
        <f>1-'resp Tr Num'!F8</f>
        <v>0</v>
      </c>
      <c r="G11" s="20">
        <f>1-'resp Tr Num'!G8</f>
        <v>0</v>
      </c>
      <c r="H11" s="20">
        <f>1-'resp Tr Num'!H8</f>
        <v>1</v>
      </c>
      <c r="I11" s="20">
        <f>1-'resp Tr Num'!I8</f>
        <v>1</v>
      </c>
      <c r="J11" s="92" t="str">
        <f>f_log('resp Tr Num'!J8,J$1,J$2)</f>
        <v>#NAME?</v>
      </c>
      <c r="K11" s="92" t="str">
        <f>f_log('resp Tr Num'!K8,K$1,K$2)</f>
        <v>#NAME?</v>
      </c>
      <c r="L11" s="20">
        <f>1-'resp Tr Num'!L8</f>
        <v>1</v>
      </c>
      <c r="M11" s="20"/>
      <c r="N11" s="92" t="str">
        <f>f_log('resp Tr Num'!N8,N$1,N$2)</f>
        <v>#NAME?</v>
      </c>
      <c r="O11" s="92" t="str">
        <f>f_log('resp Tr Num'!O8,O$1,O$2)</f>
        <v>#NAME?</v>
      </c>
      <c r="P11" s="92" t="str">
        <f>f_log('resp Tr Num'!P8,P$1,P$2)</f>
        <v>#NAME?</v>
      </c>
      <c r="Q11" s="20">
        <f>1-'resp Tr Num'!Q8</f>
        <v>1</v>
      </c>
      <c r="R11" s="20">
        <f>1-'resp Tr Num'!R8</f>
        <v>1</v>
      </c>
      <c r="S11" s="20">
        <f>1-'resp Tr Num'!S8</f>
        <v>1</v>
      </c>
      <c r="T11" s="92" t="str">
        <f>f_log('resp Tr Num'!T8,T$1,T$2)</f>
        <v>#NAME?</v>
      </c>
      <c r="U11" s="20">
        <f>1-'resp Tr Num'!U8</f>
        <v>1</v>
      </c>
      <c r="V11" s="20">
        <f>1-'resp Tr Num'!V8</f>
        <v>1</v>
      </c>
      <c r="W11" s="20">
        <f>1-'resp Tr Num'!W8</f>
        <v>1</v>
      </c>
      <c r="X11" s="20">
        <f>1-'resp Tr Num'!X8</f>
        <v>1</v>
      </c>
      <c r="Y11" s="20">
        <f>1-'resp Tr Num'!Y8</f>
        <v>0</v>
      </c>
      <c r="Z11" s="20">
        <f>1-'resp Tr Num'!Z8</f>
        <v>1</v>
      </c>
      <c r="AA11" s="20">
        <f>1-'resp Tr Num'!AA8</f>
        <v>1</v>
      </c>
      <c r="AB11" s="92" t="str">
        <f>f_log('resp Tr Num'!AB8,AB$1,AB$2)</f>
        <v>#NAME?</v>
      </c>
      <c r="AC11" s="92" t="str">
        <f>f_log('resp Tr Num'!AC8,AC$1,AC$2)</f>
        <v>#NAME?</v>
      </c>
      <c r="AD11" s="92" t="str">
        <f>f_log('resp Tr Num'!AD8,AD$1,AD$2)</f>
        <v>#NAME?</v>
      </c>
      <c r="AE11" s="20">
        <f>'resp Tr Num'!AE8</f>
        <v>1</v>
      </c>
      <c r="AF11" s="20">
        <f>1-'resp Tr Num'!AF8</f>
        <v>1</v>
      </c>
      <c r="AG11" s="92" t="str">
        <f>f_log('resp Tr Num'!AH8,AG$1,AG$2)</f>
        <v>#NAME?</v>
      </c>
      <c r="AH11" s="70" t="s">
        <v>244</v>
      </c>
    </row>
    <row r="12" ht="15.0" customHeight="1">
      <c r="A12" s="5">
        <v>169.0</v>
      </c>
      <c r="B12" s="90" t="s">
        <v>10</v>
      </c>
      <c r="C12" s="90" t="s">
        <v>15</v>
      </c>
      <c r="D12" s="90" t="s">
        <v>23</v>
      </c>
      <c r="E12" s="91" t="s">
        <v>49</v>
      </c>
      <c r="F12" s="20">
        <f>1-'resp Tr Num'!F9</f>
        <v>0</v>
      </c>
      <c r="G12" s="20">
        <f>1-'resp Tr Num'!G9</f>
        <v>1</v>
      </c>
      <c r="H12" s="20">
        <f>1-'resp Tr Num'!H9</f>
        <v>0</v>
      </c>
      <c r="I12" s="20">
        <f>1-'resp Tr Num'!I9</f>
        <v>1</v>
      </c>
      <c r="J12" s="92" t="str">
        <f>f_log('resp Tr Num'!J9,J$1,J$2)</f>
        <v>#NAME?</v>
      </c>
      <c r="K12" s="92" t="str">
        <f>f_log('resp Tr Num'!K9,K$1,K$2)</f>
        <v>#NAME?</v>
      </c>
      <c r="L12" s="20">
        <f>1-'resp Tr Num'!L9</f>
        <v>1</v>
      </c>
      <c r="M12" s="20"/>
      <c r="N12" s="92" t="str">
        <f>f_log('resp Tr Num'!N9,N$1,N$2)</f>
        <v>#NAME?</v>
      </c>
      <c r="O12" s="92" t="str">
        <f>f_log('resp Tr Num'!O9,O$1,O$2)</f>
        <v>#NAME?</v>
      </c>
      <c r="P12" s="92" t="str">
        <f>f_log('resp Tr Num'!P9,P$1,P$2)</f>
        <v>#NAME?</v>
      </c>
      <c r="Q12" s="20">
        <f>1-'resp Tr Num'!Q9</f>
        <v>1</v>
      </c>
      <c r="R12" s="20">
        <f>1-'resp Tr Num'!R9</f>
        <v>1</v>
      </c>
      <c r="S12" s="20">
        <f>1-'resp Tr Num'!S9</f>
        <v>0</v>
      </c>
      <c r="T12" s="92" t="str">
        <f>f_log('resp Tr Num'!T9,T$1,T$2)</f>
        <v>#NAME?</v>
      </c>
      <c r="U12" s="20">
        <f>1-'resp Tr Num'!U9</f>
        <v>1</v>
      </c>
      <c r="V12" s="20">
        <f>1-'resp Tr Num'!V9</f>
        <v>1</v>
      </c>
      <c r="W12" s="20">
        <f>1-'resp Tr Num'!W9</f>
        <v>0</v>
      </c>
      <c r="X12" s="20">
        <f>1-'resp Tr Num'!X9</f>
        <v>1</v>
      </c>
      <c r="Y12" s="20">
        <f>1-'resp Tr Num'!Y9</f>
        <v>0</v>
      </c>
      <c r="Z12" s="20">
        <f>1-'resp Tr Num'!Z9</f>
        <v>1</v>
      </c>
      <c r="AA12" s="20">
        <f>1-'resp Tr Num'!AA9</f>
        <v>1</v>
      </c>
      <c r="AB12" s="92" t="str">
        <f>f_log('resp Tr Num'!AB9,AB$1,AB$2)</f>
        <v>#NAME?</v>
      </c>
      <c r="AC12" s="92" t="str">
        <f>f_log('resp Tr Num'!AC9,AC$1,AC$2)</f>
        <v>#NAME?</v>
      </c>
      <c r="AD12" s="92" t="str">
        <f>f_log('resp Tr Num'!AD9,AD$1,AD$2)</f>
        <v>#NAME?</v>
      </c>
      <c r="AE12" s="20">
        <f>'resp Tr Num'!AE9</f>
        <v>1</v>
      </c>
      <c r="AF12" s="20">
        <f>1-'resp Tr Num'!AF9</f>
        <v>1</v>
      </c>
      <c r="AG12" s="92" t="str">
        <f>f_log('resp Tr Num'!AH9,AG$1,AG$2)</f>
        <v>#NAME?</v>
      </c>
      <c r="AH12" s="70" t="s">
        <v>244</v>
      </c>
    </row>
    <row r="13" ht="15.0" customHeight="1">
      <c r="A13" s="5">
        <v>170.0</v>
      </c>
      <c r="B13" s="90" t="s">
        <v>10</v>
      </c>
      <c r="C13" s="90" t="s">
        <v>15</v>
      </c>
      <c r="D13" s="90" t="s">
        <v>23</v>
      </c>
      <c r="E13" s="91" t="s">
        <v>50</v>
      </c>
      <c r="F13" s="20">
        <f>1-'resp Tr Num'!F10</f>
        <v>0</v>
      </c>
      <c r="G13" s="20">
        <f>1-'resp Tr Num'!G10</f>
        <v>0</v>
      </c>
      <c r="H13" s="20">
        <f>1-'resp Tr Num'!H10</f>
        <v>1</v>
      </c>
      <c r="I13" s="20">
        <f>1-'resp Tr Num'!I10</f>
        <v>1</v>
      </c>
      <c r="J13" s="92" t="str">
        <f>f_log('resp Tr Num'!J10,J$1,J$2)</f>
        <v>#NAME?</v>
      </c>
      <c r="K13" s="92" t="str">
        <f>f_log('resp Tr Num'!K10,K$1,K$2)</f>
        <v>#NAME?</v>
      </c>
      <c r="L13" s="20">
        <f>1-'resp Tr Num'!L10</f>
        <v>1</v>
      </c>
      <c r="M13" s="20"/>
      <c r="N13" s="92" t="str">
        <f>f_log('resp Tr Num'!N10,N$1,N$2)</f>
        <v>#NAME?</v>
      </c>
      <c r="O13" s="92" t="str">
        <f>f_log('resp Tr Num'!O10,O$1,O$2)</f>
        <v>#NAME?</v>
      </c>
      <c r="P13" s="92" t="str">
        <f>f_log('resp Tr Num'!P10,P$1,P$2)</f>
        <v>#NAME?</v>
      </c>
      <c r="Q13" s="20">
        <f>1-'resp Tr Num'!Q10</f>
        <v>1</v>
      </c>
      <c r="R13" s="20">
        <f>1-'resp Tr Num'!R10</f>
        <v>1</v>
      </c>
      <c r="S13" s="20">
        <f>1-'resp Tr Num'!S10</f>
        <v>1</v>
      </c>
      <c r="T13" s="92" t="str">
        <f>f_log('resp Tr Num'!T10,T$1,T$2)</f>
        <v>#NAME?</v>
      </c>
      <c r="U13" s="20">
        <f>1-'resp Tr Num'!U10</f>
        <v>1</v>
      </c>
      <c r="V13" s="20">
        <f>1-'resp Tr Num'!V10</f>
        <v>1</v>
      </c>
      <c r="W13" s="20">
        <f>1-'resp Tr Num'!W10</f>
        <v>1</v>
      </c>
      <c r="X13" s="20">
        <f>1-'resp Tr Num'!X10</f>
        <v>1</v>
      </c>
      <c r="Y13" s="20">
        <f>1-'resp Tr Num'!Y10</f>
        <v>0</v>
      </c>
      <c r="Z13" s="20">
        <f>1-'resp Tr Num'!Z10</f>
        <v>1</v>
      </c>
      <c r="AA13" s="20">
        <f>1-'resp Tr Num'!AA10</f>
        <v>1</v>
      </c>
      <c r="AB13" s="92" t="str">
        <f>f_log('resp Tr Num'!AB10,AB$1,AB$2)</f>
        <v>#NAME?</v>
      </c>
      <c r="AC13" s="92" t="str">
        <f>f_log('resp Tr Num'!AC10,AC$1,AC$2)</f>
        <v>#NAME?</v>
      </c>
      <c r="AD13" s="92" t="str">
        <f>f_log('resp Tr Num'!AD10,AD$1,AD$2)</f>
        <v>#NAME?</v>
      </c>
      <c r="AE13" s="20">
        <f>'resp Tr Num'!AE10</f>
        <v>1</v>
      </c>
      <c r="AF13" s="20">
        <f>1-'resp Tr Num'!AF10</f>
        <v>1</v>
      </c>
      <c r="AG13" s="92" t="str">
        <f>f_log('resp Tr Num'!AH10,AG$1,AG$2)</f>
        <v>#NAME?</v>
      </c>
      <c r="AH13" s="70" t="s">
        <v>244</v>
      </c>
    </row>
    <row r="14" ht="15.0" customHeight="1">
      <c r="A14" s="5">
        <v>173.0</v>
      </c>
      <c r="B14" s="90" t="s">
        <v>10</v>
      </c>
      <c r="C14" s="90" t="s">
        <v>15</v>
      </c>
      <c r="D14" s="90" t="s">
        <v>23</v>
      </c>
      <c r="E14" s="91" t="s">
        <v>51</v>
      </c>
      <c r="F14" s="20">
        <f>1-'resp Tr Num'!F11</f>
        <v>0</v>
      </c>
      <c r="G14" s="20">
        <f>1-'resp Tr Num'!G11</f>
        <v>0</v>
      </c>
      <c r="H14" s="20">
        <f>1-'resp Tr Num'!H11</f>
        <v>1</v>
      </c>
      <c r="I14" s="20">
        <f>1-'resp Tr Num'!I11</f>
        <v>1</v>
      </c>
      <c r="J14" s="92" t="str">
        <f>f_log('resp Tr Num'!J11,J$1,J$2)</f>
        <v>#NAME?</v>
      </c>
      <c r="K14" s="92" t="str">
        <f>f_log('resp Tr Num'!K11,K$1,K$2)</f>
        <v>#NAME?</v>
      </c>
      <c r="L14" s="20">
        <f>1-'resp Tr Num'!L11</f>
        <v>1</v>
      </c>
      <c r="M14" s="20"/>
      <c r="N14" s="92" t="str">
        <f>f_log('resp Tr Num'!N11,N$1,N$2)</f>
        <v>#NAME?</v>
      </c>
      <c r="O14" s="92" t="str">
        <f>f_log('resp Tr Num'!O11,O$1,O$2)</f>
        <v>#NAME?</v>
      </c>
      <c r="P14" s="92" t="str">
        <f>f_log('resp Tr Num'!P11,P$1,P$2)</f>
        <v>#NAME?</v>
      </c>
      <c r="Q14" s="20">
        <f>1-'resp Tr Num'!Q11</f>
        <v>1</v>
      </c>
      <c r="R14" s="20">
        <f>1-'resp Tr Num'!R11</f>
        <v>1</v>
      </c>
      <c r="S14" s="20">
        <f>1-'resp Tr Num'!S11</f>
        <v>1</v>
      </c>
      <c r="T14" s="92" t="str">
        <f>f_log('resp Tr Num'!T11,T$1,T$2)</f>
        <v>#NAME?</v>
      </c>
      <c r="U14" s="20">
        <f>1-'resp Tr Num'!U11</f>
        <v>1</v>
      </c>
      <c r="V14" s="20">
        <f>1-'resp Tr Num'!V11</f>
        <v>1</v>
      </c>
      <c r="W14" s="20">
        <f>1-'resp Tr Num'!W11</f>
        <v>1</v>
      </c>
      <c r="X14" s="20">
        <f>1-'resp Tr Num'!X11</f>
        <v>1</v>
      </c>
      <c r="Y14" s="20">
        <f>1-'resp Tr Num'!Y11</f>
        <v>0</v>
      </c>
      <c r="Z14" s="20">
        <f>1-'resp Tr Num'!Z11</f>
        <v>1</v>
      </c>
      <c r="AA14" s="20">
        <f>1-'resp Tr Num'!AA11</f>
        <v>1</v>
      </c>
      <c r="AB14" s="92" t="str">
        <f>f_log('resp Tr Num'!AB11,AB$1,AB$2)</f>
        <v>#NAME?</v>
      </c>
      <c r="AC14" s="92" t="str">
        <f>f_log('resp Tr Num'!AC11,AC$1,AC$2)</f>
        <v>#NAME?</v>
      </c>
      <c r="AD14" s="92" t="str">
        <f>f_log('resp Tr Num'!AD11,AD$1,AD$2)</f>
        <v>#NAME?</v>
      </c>
      <c r="AE14" s="20">
        <f>'resp Tr Num'!AE11</f>
        <v>1</v>
      </c>
      <c r="AF14" s="20">
        <f>1-'resp Tr Num'!AF11</f>
        <v>1</v>
      </c>
      <c r="AG14" s="92" t="str">
        <f>f_log('resp Tr Num'!AH11,AG$1,AG$2)</f>
        <v>#NAME?</v>
      </c>
      <c r="AH14" s="70" t="s">
        <v>244</v>
      </c>
    </row>
    <row r="15" ht="15.0" customHeight="1">
      <c r="A15" s="5">
        <v>174.0</v>
      </c>
      <c r="B15" s="90" t="s">
        <v>10</v>
      </c>
      <c r="C15" s="90" t="s">
        <v>15</v>
      </c>
      <c r="D15" s="90" t="s">
        <v>23</v>
      </c>
      <c r="E15" s="91" t="s">
        <v>52</v>
      </c>
      <c r="F15" s="20">
        <f>1-'resp Tr Num'!F12</f>
        <v>0</v>
      </c>
      <c r="G15" s="20">
        <f>1-'resp Tr Num'!G12</f>
        <v>0</v>
      </c>
      <c r="H15" s="20">
        <f>1-'resp Tr Num'!H12</f>
        <v>1</v>
      </c>
      <c r="I15" s="20">
        <f>1-'resp Tr Num'!I12</f>
        <v>1</v>
      </c>
      <c r="J15" s="92" t="str">
        <f>f_log('resp Tr Num'!J12,J$1,J$2)</f>
        <v>#NAME?</v>
      </c>
      <c r="K15" s="92" t="str">
        <f>f_log('resp Tr Num'!K12,K$1,K$2)</f>
        <v>#NAME?</v>
      </c>
      <c r="L15" s="20">
        <f>1-'resp Tr Num'!L12</f>
        <v>1</v>
      </c>
      <c r="M15" s="20"/>
      <c r="N15" s="92" t="str">
        <f>f_log('resp Tr Num'!N12,N$1,N$2)</f>
        <v>#NAME?</v>
      </c>
      <c r="O15" s="92" t="str">
        <f>f_log('resp Tr Num'!O12,O$1,O$2)</f>
        <v>#NAME?</v>
      </c>
      <c r="P15" s="92" t="str">
        <f>f_log('resp Tr Num'!P12,P$1,P$2)</f>
        <v>#NAME?</v>
      </c>
      <c r="Q15" s="20">
        <f>1-'resp Tr Num'!Q12</f>
        <v>1</v>
      </c>
      <c r="R15" s="20">
        <f>1-'resp Tr Num'!R12</f>
        <v>1</v>
      </c>
      <c r="S15" s="20">
        <f>1-'resp Tr Num'!S12</f>
        <v>1</v>
      </c>
      <c r="T15" s="92" t="str">
        <f>f_log('resp Tr Num'!T12,T$1,T$2)</f>
        <v>#NAME?</v>
      </c>
      <c r="U15" s="20">
        <f>1-'resp Tr Num'!U12</f>
        <v>1</v>
      </c>
      <c r="V15" s="20">
        <f>1-'resp Tr Num'!V12</f>
        <v>1</v>
      </c>
      <c r="W15" s="20">
        <f>1-'resp Tr Num'!W12</f>
        <v>0</v>
      </c>
      <c r="X15" s="20">
        <f>1-'resp Tr Num'!X12</f>
        <v>1</v>
      </c>
      <c r="Y15" s="20">
        <f>1-'resp Tr Num'!Y12</f>
        <v>1</v>
      </c>
      <c r="Z15" s="20">
        <f>1-'resp Tr Num'!Z12</f>
        <v>1</v>
      </c>
      <c r="AA15" s="20">
        <f>1-'resp Tr Num'!AA12</f>
        <v>1</v>
      </c>
      <c r="AB15" s="92" t="str">
        <f>f_log('resp Tr Num'!AB12,AB$1,AB$2)</f>
        <v>#NAME?</v>
      </c>
      <c r="AC15" s="92" t="str">
        <f>f_log('resp Tr Num'!AC12,AC$1,AC$2)</f>
        <v>#NAME?</v>
      </c>
      <c r="AD15" s="92" t="str">
        <f>f_log('resp Tr Num'!AD12,AD$1,AD$2)</f>
        <v>#NAME?</v>
      </c>
      <c r="AE15" s="20">
        <f>'resp Tr Num'!AE12</f>
        <v>1</v>
      </c>
      <c r="AF15" s="20">
        <f>1-'resp Tr Num'!AF12</f>
        <v>1</v>
      </c>
      <c r="AG15" s="92" t="str">
        <f>f_log('resp Tr Num'!AH12,AG$1,AG$2)</f>
        <v>#NAME?</v>
      </c>
      <c r="AH15" s="70" t="s">
        <v>244</v>
      </c>
    </row>
    <row r="16" ht="15.0" customHeight="1">
      <c r="A16" s="5">
        <v>217.0</v>
      </c>
      <c r="B16" s="90" t="s">
        <v>10</v>
      </c>
      <c r="C16" s="90" t="s">
        <v>11</v>
      </c>
      <c r="D16" s="90" t="s">
        <v>24</v>
      </c>
      <c r="E16" s="91" t="s">
        <v>53</v>
      </c>
      <c r="F16" s="20">
        <f>1-'resp Tr Num'!F13</f>
        <v>0</v>
      </c>
      <c r="G16" s="20">
        <f>1-'resp Tr Num'!G13</f>
        <v>0</v>
      </c>
      <c r="H16" s="20">
        <f>1-'resp Tr Num'!H13</f>
        <v>1</v>
      </c>
      <c r="I16" s="20">
        <f>1-'resp Tr Num'!I13</f>
        <v>1</v>
      </c>
      <c r="J16" s="92" t="str">
        <f>f_log('resp Tr Num'!J13,J$1,J$2)</f>
        <v>#NAME?</v>
      </c>
      <c r="K16" s="92" t="str">
        <f>f_log('resp Tr Num'!K13,K$1,K$2)</f>
        <v>#NAME?</v>
      </c>
      <c r="L16" s="20">
        <f>1-'resp Tr Num'!L13</f>
        <v>1</v>
      </c>
      <c r="M16" s="20"/>
      <c r="N16" s="92" t="str">
        <f>f_log('resp Tr Num'!N13,N$1,N$2)</f>
        <v>#NAME?</v>
      </c>
      <c r="O16" s="92" t="str">
        <f>f_log('resp Tr Num'!O13,O$1,O$2)</f>
        <v>#NAME?</v>
      </c>
      <c r="P16" s="92" t="str">
        <f>f_log('resp Tr Num'!P13,P$1,P$2)</f>
        <v>#NAME?</v>
      </c>
      <c r="Q16" s="20">
        <f>1-'resp Tr Num'!Q13</f>
        <v>1</v>
      </c>
      <c r="R16" s="20">
        <f>1-'resp Tr Num'!R13</f>
        <v>1</v>
      </c>
      <c r="S16" s="20">
        <f>1-'resp Tr Num'!S13</f>
        <v>1</v>
      </c>
      <c r="T16" s="92" t="str">
        <f>f_log('resp Tr Num'!T13,T$1,T$2)</f>
        <v>#NAME?</v>
      </c>
      <c r="U16" s="20">
        <f>1-'resp Tr Num'!U13</f>
        <v>1</v>
      </c>
      <c r="V16" s="20">
        <f>1-'resp Tr Num'!V13</f>
        <v>1</v>
      </c>
      <c r="W16" s="20">
        <f>1-'resp Tr Num'!W13</f>
        <v>0</v>
      </c>
      <c r="X16" s="20">
        <f>1-'resp Tr Num'!X13</f>
        <v>1</v>
      </c>
      <c r="Y16" s="20">
        <f>1-'resp Tr Num'!Y13</f>
        <v>0</v>
      </c>
      <c r="Z16" s="20">
        <f>1-'resp Tr Num'!Z13</f>
        <v>1</v>
      </c>
      <c r="AA16" s="20">
        <f>1-'resp Tr Num'!AA13</f>
        <v>1</v>
      </c>
      <c r="AB16" s="92" t="str">
        <f>f_log('resp Tr Num'!AB13,AB$1,AB$2)</f>
        <v>#NAME?</v>
      </c>
      <c r="AC16" s="92" t="str">
        <f>f_log('resp Tr Num'!AC13,AC$1,AC$2)</f>
        <v>#NAME?</v>
      </c>
      <c r="AD16" s="92" t="str">
        <f>f_log('resp Tr Num'!AD13,AD$1,AD$2)</f>
        <v>#NAME?</v>
      </c>
      <c r="AE16" s="20">
        <f>'resp Tr Num'!AE13</f>
        <v>1</v>
      </c>
      <c r="AF16" s="20">
        <f>1-'resp Tr Num'!AF13</f>
        <v>1</v>
      </c>
      <c r="AG16" s="92" t="str">
        <f>f_log('resp Tr Num'!AH13,AG$1,AG$2)</f>
        <v>#NAME?</v>
      </c>
      <c r="AH16" s="70" t="s">
        <v>244</v>
      </c>
    </row>
    <row r="17" ht="15.0" customHeight="1">
      <c r="A17" s="5">
        <v>245.0</v>
      </c>
      <c r="B17" s="90" t="s">
        <v>10</v>
      </c>
      <c r="C17" s="90" t="s">
        <v>13</v>
      </c>
      <c r="D17" s="90" t="s">
        <v>13</v>
      </c>
      <c r="E17" s="91" t="s">
        <v>54</v>
      </c>
      <c r="F17" s="20">
        <f>1-'resp Tr Num'!F14</f>
        <v>0</v>
      </c>
      <c r="G17" s="20">
        <f>1-'resp Tr Num'!G14</f>
        <v>0</v>
      </c>
      <c r="H17" s="20">
        <f>1-'resp Tr Num'!H14</f>
        <v>1</v>
      </c>
      <c r="I17" s="20">
        <f>1-'resp Tr Num'!I14</f>
        <v>1</v>
      </c>
      <c r="J17" s="92" t="str">
        <f>f_log('resp Tr Num'!J14,J$1,J$2)</f>
        <v>#NAME?</v>
      </c>
      <c r="K17" s="92" t="str">
        <f>f_log('resp Tr Num'!K14,K$1,K$2)</f>
        <v>#NAME?</v>
      </c>
      <c r="L17" s="20">
        <f>1-'resp Tr Num'!L14</f>
        <v>0</v>
      </c>
      <c r="M17" s="20"/>
      <c r="N17" s="92" t="str">
        <f>f_log('resp Tr Num'!N14,N$1,N$2)</f>
        <v>#NAME?</v>
      </c>
      <c r="O17" s="92" t="str">
        <f>f_log('resp Tr Num'!O14,O$1,O$2)</f>
        <v>#NAME?</v>
      </c>
      <c r="P17" s="92" t="str">
        <f>f_log('resp Tr Num'!P14,P$1,P$2)</f>
        <v>#NAME?</v>
      </c>
      <c r="Q17" s="20">
        <f>1-'resp Tr Num'!Q14</f>
        <v>1</v>
      </c>
      <c r="R17" s="20">
        <f>1-'resp Tr Num'!R14</f>
        <v>0</v>
      </c>
      <c r="S17" s="20">
        <f>1-'resp Tr Num'!S14</f>
        <v>1</v>
      </c>
      <c r="T17" s="92" t="str">
        <f>f_log('resp Tr Num'!T14,T$1,T$2)</f>
        <v>#NAME?</v>
      </c>
      <c r="U17" s="20">
        <f>1-'resp Tr Num'!U14</f>
        <v>1</v>
      </c>
      <c r="V17" s="20">
        <f>1-'resp Tr Num'!V14</f>
        <v>1</v>
      </c>
      <c r="W17" s="20">
        <f>1-'resp Tr Num'!W14</f>
        <v>1</v>
      </c>
      <c r="X17" s="20">
        <f>1-'resp Tr Num'!X14</f>
        <v>1</v>
      </c>
      <c r="Y17" s="20">
        <f>1-'resp Tr Num'!Y14</f>
        <v>0</v>
      </c>
      <c r="Z17" s="20">
        <f>1-'resp Tr Num'!Z14</f>
        <v>1</v>
      </c>
      <c r="AA17" s="20">
        <f>1-'resp Tr Num'!AA14</f>
        <v>1</v>
      </c>
      <c r="AB17" s="92" t="str">
        <f>f_log('resp Tr Num'!AB14,AB$1,AB$2)</f>
        <v>#NAME?</v>
      </c>
      <c r="AC17" s="92" t="str">
        <f>f_log('resp Tr Num'!AC14,AC$1,AC$2)</f>
        <v>#NAME?</v>
      </c>
      <c r="AD17" s="92" t="str">
        <f>f_log('resp Tr Num'!AD14,AD$1,AD$2)</f>
        <v>#NAME?</v>
      </c>
      <c r="AE17" s="20">
        <f>'resp Tr Num'!AE14</f>
        <v>0</v>
      </c>
      <c r="AF17" s="20">
        <f>1-'resp Tr Num'!AF14</f>
        <v>1</v>
      </c>
      <c r="AG17" s="92" t="str">
        <f>f_log('resp Tr Num'!AH14,AG$1,AG$2)</f>
        <v>#NAME?</v>
      </c>
      <c r="AH17" s="70" t="s">
        <v>244</v>
      </c>
    </row>
    <row r="18" ht="15.0" customHeight="1">
      <c r="A18" s="5">
        <v>251.0</v>
      </c>
      <c r="B18" s="90" t="s">
        <v>10</v>
      </c>
      <c r="C18" s="90" t="s">
        <v>13</v>
      </c>
      <c r="D18" s="90" t="s">
        <v>25</v>
      </c>
      <c r="E18" s="91" t="s">
        <v>55</v>
      </c>
      <c r="F18" s="20">
        <f>1-'resp Tr Num'!F15</f>
        <v>0</v>
      </c>
      <c r="G18" s="20">
        <f>1-'resp Tr Num'!G15</f>
        <v>0</v>
      </c>
      <c r="H18" s="20">
        <f>1-'resp Tr Num'!H15</f>
        <v>0</v>
      </c>
      <c r="I18" s="20">
        <f>1-'resp Tr Num'!I15</f>
        <v>1</v>
      </c>
      <c r="J18" s="92" t="str">
        <f>f_log('resp Tr Num'!J15,J$1,J$2)</f>
        <v>#NAME?</v>
      </c>
      <c r="K18" s="92" t="str">
        <f>f_log('resp Tr Num'!K15,K$1,K$2)</f>
        <v>#NAME?</v>
      </c>
      <c r="L18" s="20">
        <f>1-'resp Tr Num'!L15</f>
        <v>0</v>
      </c>
      <c r="M18" s="20"/>
      <c r="N18" s="92" t="str">
        <f>f_log('resp Tr Num'!N15,N$1,N$2)</f>
        <v>#NAME?</v>
      </c>
      <c r="O18" s="92" t="str">
        <f>f_log('resp Tr Num'!O15,O$1,O$2)</f>
        <v>#NAME?</v>
      </c>
      <c r="P18" s="92" t="str">
        <f>f_log('resp Tr Num'!P15,P$1,P$2)</f>
        <v>#NAME?</v>
      </c>
      <c r="Q18" s="20">
        <f>1-'resp Tr Num'!Q15</f>
        <v>0</v>
      </c>
      <c r="R18" s="20">
        <f>1-'resp Tr Num'!R15</f>
        <v>1</v>
      </c>
      <c r="S18" s="20">
        <f>1-'resp Tr Num'!S15</f>
        <v>1</v>
      </c>
      <c r="T18" s="92" t="str">
        <f>f_log('resp Tr Num'!T15,T$1,T$2)</f>
        <v>#NAME?</v>
      </c>
      <c r="U18" s="20">
        <f>1-'resp Tr Num'!U15</f>
        <v>1</v>
      </c>
      <c r="V18" s="20">
        <f>1-'resp Tr Num'!V15</f>
        <v>1</v>
      </c>
      <c r="W18" s="20">
        <f>1-'resp Tr Num'!W15</f>
        <v>1</v>
      </c>
      <c r="X18" s="20">
        <f>1-'resp Tr Num'!X15</f>
        <v>1</v>
      </c>
      <c r="Y18" s="20">
        <f>1-'resp Tr Num'!Y15</f>
        <v>0</v>
      </c>
      <c r="Z18" s="20">
        <f>1-'resp Tr Num'!Z15</f>
        <v>1</v>
      </c>
      <c r="AA18" s="20">
        <f>1-'resp Tr Num'!AA15</f>
        <v>1</v>
      </c>
      <c r="AB18" s="92" t="str">
        <f>f_log('resp Tr Num'!AB15,AB$1,AB$2)</f>
        <v>#NAME?</v>
      </c>
      <c r="AC18" s="92" t="str">
        <f>f_log('resp Tr Num'!AC15,AC$1,AC$2)</f>
        <v>#NAME?</v>
      </c>
      <c r="AD18" s="92" t="str">
        <f>f_log('resp Tr Num'!AD15,AD$1,AD$2)</f>
        <v>#NAME?</v>
      </c>
      <c r="AE18" s="20">
        <f>'resp Tr Num'!AE15</f>
        <v>0</v>
      </c>
      <c r="AF18" s="20">
        <f>1-'resp Tr Num'!AF15</f>
        <v>1</v>
      </c>
      <c r="AG18" s="92" t="str">
        <f>f_log('resp Tr Num'!AH15,AG$1,AG$2)</f>
        <v>#NAME?</v>
      </c>
      <c r="AH18" s="70" t="s">
        <v>244</v>
      </c>
    </row>
    <row r="19" ht="15.0" customHeight="1">
      <c r="A19" s="5">
        <v>253.0</v>
      </c>
      <c r="B19" s="90" t="s">
        <v>10</v>
      </c>
      <c r="C19" s="90" t="s">
        <v>13</v>
      </c>
      <c r="D19" s="90" t="s">
        <v>25</v>
      </c>
      <c r="E19" s="91" t="s">
        <v>56</v>
      </c>
      <c r="F19" s="20">
        <f>1-'resp Tr Num'!F16</f>
        <v>0</v>
      </c>
      <c r="G19" s="20">
        <f>1-'resp Tr Num'!G16</f>
        <v>0</v>
      </c>
      <c r="H19" s="20">
        <f>1-'resp Tr Num'!H16</f>
        <v>1</v>
      </c>
      <c r="I19" s="20">
        <f>1-'resp Tr Num'!I16</f>
        <v>1</v>
      </c>
      <c r="J19" s="92" t="str">
        <f>f_log('resp Tr Num'!J16,J$1,J$2)</f>
        <v>#NAME?</v>
      </c>
      <c r="K19" s="92" t="str">
        <f>f_log('resp Tr Num'!K16,K$1,K$2)</f>
        <v>#NAME?</v>
      </c>
      <c r="L19" s="20">
        <f>1-'resp Tr Num'!L16</f>
        <v>0</v>
      </c>
      <c r="M19" s="20"/>
      <c r="N19" s="92" t="str">
        <f>f_log('resp Tr Num'!N16,N$1,N$2)</f>
        <v>#NAME?</v>
      </c>
      <c r="O19" s="92" t="str">
        <f>f_log('resp Tr Num'!O16,O$1,O$2)</f>
        <v>#NAME?</v>
      </c>
      <c r="P19" s="92" t="str">
        <f>f_log('resp Tr Num'!P16,P$1,P$2)</f>
        <v>#NAME?</v>
      </c>
      <c r="Q19" s="20">
        <f>1-'resp Tr Num'!Q16</f>
        <v>1</v>
      </c>
      <c r="R19" s="20">
        <f>1-'resp Tr Num'!R16</f>
        <v>1</v>
      </c>
      <c r="S19" s="20">
        <f>1-'resp Tr Num'!S16</f>
        <v>1</v>
      </c>
      <c r="T19" s="92" t="str">
        <f>f_log('resp Tr Num'!T16,T$1,T$2)</f>
        <v>#NAME?</v>
      </c>
      <c r="U19" s="20">
        <f>1-'resp Tr Num'!U16</f>
        <v>1</v>
      </c>
      <c r="V19" s="20">
        <f>1-'resp Tr Num'!V16</f>
        <v>1</v>
      </c>
      <c r="W19" s="20">
        <f>1-'resp Tr Num'!W16</f>
        <v>1</v>
      </c>
      <c r="X19" s="20">
        <f>1-'resp Tr Num'!X16</f>
        <v>1</v>
      </c>
      <c r="Y19" s="20">
        <f>1-'resp Tr Num'!Y16</f>
        <v>0</v>
      </c>
      <c r="Z19" s="20">
        <f>1-'resp Tr Num'!Z16</f>
        <v>1</v>
      </c>
      <c r="AA19" s="20">
        <f>1-'resp Tr Num'!AA16</f>
        <v>1</v>
      </c>
      <c r="AB19" s="92" t="str">
        <f>f_log('resp Tr Num'!AB16,AB$1,AB$2)</f>
        <v>#NAME?</v>
      </c>
      <c r="AC19" s="92" t="str">
        <f>f_log('resp Tr Num'!AC16,AC$1,AC$2)</f>
        <v>#NAME?</v>
      </c>
      <c r="AD19" s="92" t="str">
        <f>f_log('resp Tr Num'!AD16,AD$1,AD$2)</f>
        <v>#NAME?</v>
      </c>
      <c r="AE19" s="20">
        <f>'resp Tr Num'!AE16</f>
        <v>0</v>
      </c>
      <c r="AF19" s="20">
        <f>1-'resp Tr Num'!AF16</f>
        <v>1</v>
      </c>
      <c r="AG19" s="92" t="str">
        <f>f_log('resp Tr Num'!AH16,AG$1,AG$2)</f>
        <v>#NAME?</v>
      </c>
      <c r="AH19" s="70" t="s">
        <v>244</v>
      </c>
    </row>
    <row r="20" ht="15.0" customHeight="1">
      <c r="A20" s="5">
        <v>258.0</v>
      </c>
      <c r="B20" s="90" t="s">
        <v>10</v>
      </c>
      <c r="C20" s="90" t="s">
        <v>13</v>
      </c>
      <c r="D20" s="90" t="s">
        <v>26</v>
      </c>
      <c r="E20" s="96" t="s">
        <v>57</v>
      </c>
      <c r="F20" s="20">
        <f>1-'resp Tr Num'!F17</f>
        <v>0</v>
      </c>
      <c r="G20" s="20">
        <f>1-'resp Tr Num'!G17</f>
        <v>0</v>
      </c>
      <c r="H20" s="20">
        <f>1-'resp Tr Num'!H17</f>
        <v>1</v>
      </c>
      <c r="I20" s="20">
        <f>1-'resp Tr Num'!I17</f>
        <v>1</v>
      </c>
      <c r="J20" s="92" t="str">
        <f>f_log('resp Tr Num'!J17,J$1,J$2)</f>
        <v>#NAME?</v>
      </c>
      <c r="K20" s="92" t="str">
        <f>f_log('resp Tr Num'!K17,K$1,K$2)</f>
        <v>#NAME?</v>
      </c>
      <c r="L20" s="20">
        <f>1-'resp Tr Num'!L17</f>
        <v>0</v>
      </c>
      <c r="M20" s="20"/>
      <c r="N20" s="92" t="str">
        <f>f_log('resp Tr Num'!N17,N$1,N$2)</f>
        <v>#NAME?</v>
      </c>
      <c r="O20" s="92" t="str">
        <f>f_log('resp Tr Num'!O17,O$1,O$2)</f>
        <v>#NAME?</v>
      </c>
      <c r="P20" s="92" t="str">
        <f>f_log('resp Tr Num'!P17,P$1,P$2)</f>
        <v>#NAME?</v>
      </c>
      <c r="Q20" s="20">
        <f>1-'resp Tr Num'!Q17</f>
        <v>1</v>
      </c>
      <c r="R20" s="20">
        <f>1-'resp Tr Num'!R17</f>
        <v>1</v>
      </c>
      <c r="S20" s="20">
        <f>1-'resp Tr Num'!S17</f>
        <v>1</v>
      </c>
      <c r="T20" s="92" t="str">
        <f>f_log('resp Tr Num'!T17,T$1,T$2)</f>
        <v>#NAME?</v>
      </c>
      <c r="U20" s="20">
        <f>1-'resp Tr Num'!U17</f>
        <v>1</v>
      </c>
      <c r="V20" s="20">
        <f>1-'resp Tr Num'!V17</f>
        <v>1</v>
      </c>
      <c r="W20" s="20">
        <f>1-'resp Tr Num'!W17</f>
        <v>1</v>
      </c>
      <c r="X20" s="20">
        <f>1-'resp Tr Num'!X17</f>
        <v>1</v>
      </c>
      <c r="Y20" s="20">
        <f>1-'resp Tr Num'!Y17</f>
        <v>0</v>
      </c>
      <c r="Z20" s="20">
        <f>1-'resp Tr Num'!Z17</f>
        <v>1</v>
      </c>
      <c r="AA20" s="20">
        <f>1-'resp Tr Num'!AA17</f>
        <v>1</v>
      </c>
      <c r="AB20" s="92" t="str">
        <f>f_log('resp Tr Num'!AB17,AB$1,AB$2)</f>
        <v>#NAME?</v>
      </c>
      <c r="AC20" s="92" t="str">
        <f>f_log('resp Tr Num'!AC17,AC$1,AC$2)</f>
        <v>#NAME?</v>
      </c>
      <c r="AD20" s="92" t="str">
        <f>f_log('resp Tr Num'!AD17,AD$1,AD$2)</f>
        <v>#NAME?</v>
      </c>
      <c r="AE20" s="20">
        <f>'resp Tr Num'!AE17</f>
        <v>0</v>
      </c>
      <c r="AF20" s="20">
        <f>1-'resp Tr Num'!AF17</f>
        <v>1</v>
      </c>
      <c r="AG20" s="92" t="str">
        <f>f_log('resp Tr Num'!AH17,AG$1,AG$2)</f>
        <v>#NAME?</v>
      </c>
      <c r="AH20" s="70" t="s">
        <v>244</v>
      </c>
    </row>
    <row r="21" ht="15.0" customHeight="1">
      <c r="A21" s="5">
        <v>259.0</v>
      </c>
      <c r="B21" s="90" t="s">
        <v>10</v>
      </c>
      <c r="C21" s="90" t="s">
        <v>13</v>
      </c>
      <c r="D21" s="90" t="s">
        <v>26</v>
      </c>
      <c r="E21" s="91" t="s">
        <v>58</v>
      </c>
      <c r="F21" s="20">
        <f>1-'resp Tr Num'!F18</f>
        <v>0</v>
      </c>
      <c r="G21" s="20">
        <f>1-'resp Tr Num'!G18</f>
        <v>1</v>
      </c>
      <c r="H21" s="20">
        <f>1-'resp Tr Num'!H18</f>
        <v>1</v>
      </c>
      <c r="I21" s="20">
        <f>1-'resp Tr Num'!I18</f>
        <v>1</v>
      </c>
      <c r="J21" s="92" t="str">
        <f>f_log('resp Tr Num'!J18,J$1,J$2)</f>
        <v>#NAME?</v>
      </c>
      <c r="K21" s="92" t="str">
        <f>f_log('resp Tr Num'!K18,K$1,K$2)</f>
        <v>#NAME?</v>
      </c>
      <c r="L21" s="20">
        <f>1-'resp Tr Num'!L18</f>
        <v>0</v>
      </c>
      <c r="M21" s="20"/>
      <c r="N21" s="92" t="str">
        <f>f_log('resp Tr Num'!N18,N$1,N$2)</f>
        <v>#NAME?</v>
      </c>
      <c r="O21" s="92" t="str">
        <f>f_log('resp Tr Num'!O18,O$1,O$2)</f>
        <v>#NAME?</v>
      </c>
      <c r="P21" s="92" t="str">
        <f>f_log('resp Tr Num'!P18,P$1,P$2)</f>
        <v>#NAME?</v>
      </c>
      <c r="Q21" s="20">
        <f>1-'resp Tr Num'!Q18</f>
        <v>1</v>
      </c>
      <c r="R21" s="20">
        <f>1-'resp Tr Num'!R18</f>
        <v>0</v>
      </c>
      <c r="S21" s="20">
        <f>1-'resp Tr Num'!S18</f>
        <v>1</v>
      </c>
      <c r="T21" s="92" t="str">
        <f>f_log('resp Tr Num'!T18,T$1,T$2)</f>
        <v>#NAME?</v>
      </c>
      <c r="U21" s="20">
        <f>1-'resp Tr Num'!U18</f>
        <v>1</v>
      </c>
      <c r="V21" s="20">
        <f>1-'resp Tr Num'!V18</f>
        <v>1</v>
      </c>
      <c r="W21" s="20">
        <f>1-'resp Tr Num'!W18</f>
        <v>1</v>
      </c>
      <c r="X21" s="20">
        <f>1-'resp Tr Num'!X18</f>
        <v>1</v>
      </c>
      <c r="Y21" s="20">
        <f>1-'resp Tr Num'!Y18</f>
        <v>0</v>
      </c>
      <c r="Z21" s="20">
        <f>1-'resp Tr Num'!Z18</f>
        <v>1</v>
      </c>
      <c r="AA21" s="20">
        <f>1-'resp Tr Num'!AA18</f>
        <v>1</v>
      </c>
      <c r="AB21" s="92" t="str">
        <f>f_log('resp Tr Num'!AB18,AB$1,AB$2)</f>
        <v>#NAME?</v>
      </c>
      <c r="AC21" s="92" t="str">
        <f>f_log('resp Tr Num'!AC18,AC$1,AC$2)</f>
        <v>#NAME?</v>
      </c>
      <c r="AD21" s="92" t="str">
        <f>f_log('resp Tr Num'!AD18,AD$1,AD$2)</f>
        <v>#NAME?</v>
      </c>
      <c r="AE21" s="20">
        <f>'resp Tr Num'!AE18</f>
        <v>0</v>
      </c>
      <c r="AF21" s="20">
        <f>1-'resp Tr Num'!AF18</f>
        <v>1</v>
      </c>
      <c r="AG21" s="92" t="str">
        <f>f_log('resp Tr Num'!AH18,AG$1,AG$2)</f>
        <v>#NAME?</v>
      </c>
      <c r="AH21" s="70" t="s">
        <v>244</v>
      </c>
    </row>
    <row r="22" ht="15.0" customHeight="1">
      <c r="A22" s="5">
        <v>260.0</v>
      </c>
      <c r="B22" s="90" t="s">
        <v>10</v>
      </c>
      <c r="C22" s="90" t="s">
        <v>13</v>
      </c>
      <c r="D22" s="90" t="s">
        <v>25</v>
      </c>
      <c r="E22" s="91" t="s">
        <v>59</v>
      </c>
      <c r="F22" s="20">
        <f>1-'resp Tr Num'!F19</f>
        <v>0</v>
      </c>
      <c r="G22" s="20">
        <f>1-'resp Tr Num'!G19</f>
        <v>0</v>
      </c>
      <c r="H22" s="20">
        <f>1-'resp Tr Num'!H19</f>
        <v>1</v>
      </c>
      <c r="I22" s="20">
        <f>1-'resp Tr Num'!I19</f>
        <v>1</v>
      </c>
      <c r="J22" s="92" t="str">
        <f>f_log('resp Tr Num'!J19,J$1,J$2)</f>
        <v>#NAME?</v>
      </c>
      <c r="K22" s="92" t="str">
        <f>f_log('resp Tr Num'!K19,K$1,K$2)</f>
        <v>#NAME?</v>
      </c>
      <c r="L22" s="20">
        <f>1-'resp Tr Num'!L19</f>
        <v>0</v>
      </c>
      <c r="M22" s="20"/>
      <c r="N22" s="92" t="str">
        <f>f_log('resp Tr Num'!N19,N$1,N$2)</f>
        <v>#NAME?</v>
      </c>
      <c r="O22" s="92" t="str">
        <f>f_log('resp Tr Num'!O19,O$1,O$2)</f>
        <v>#NAME?</v>
      </c>
      <c r="P22" s="92" t="str">
        <f>f_log('resp Tr Num'!P19,P$1,P$2)</f>
        <v>#NAME?</v>
      </c>
      <c r="Q22" s="20">
        <f>1-'resp Tr Num'!Q19</f>
        <v>1</v>
      </c>
      <c r="R22" s="20">
        <f>1-'resp Tr Num'!R19</f>
        <v>1</v>
      </c>
      <c r="S22" s="20">
        <f>1-'resp Tr Num'!S19</f>
        <v>1</v>
      </c>
      <c r="T22" s="92" t="str">
        <f>f_log('resp Tr Num'!T19,T$1,T$2)</f>
        <v>#NAME?</v>
      </c>
      <c r="U22" s="20">
        <f>1-'resp Tr Num'!U19</f>
        <v>1</v>
      </c>
      <c r="V22" s="20">
        <f>1-'resp Tr Num'!V19</f>
        <v>1</v>
      </c>
      <c r="W22" s="20">
        <f>1-'resp Tr Num'!W19</f>
        <v>1</v>
      </c>
      <c r="X22" s="20">
        <f>1-'resp Tr Num'!X19</f>
        <v>1</v>
      </c>
      <c r="Y22" s="20">
        <f>1-'resp Tr Num'!Y19</f>
        <v>1</v>
      </c>
      <c r="Z22" s="20">
        <f>1-'resp Tr Num'!Z19</f>
        <v>1</v>
      </c>
      <c r="AA22" s="20">
        <f>1-'resp Tr Num'!AA19</f>
        <v>1</v>
      </c>
      <c r="AB22" s="92" t="str">
        <f>f_log('resp Tr Num'!AB19,AB$1,AB$2)</f>
        <v>#NAME?</v>
      </c>
      <c r="AC22" s="92" t="str">
        <f>f_log('resp Tr Num'!AC19,AC$1,AC$2)</f>
        <v>#NAME?</v>
      </c>
      <c r="AD22" s="92" t="str">
        <f>f_log('resp Tr Num'!AD19,AD$1,AD$2)</f>
        <v>#NAME?</v>
      </c>
      <c r="AE22" s="20">
        <f>'resp Tr Num'!AE19</f>
        <v>0</v>
      </c>
      <c r="AF22" s="20">
        <f>1-'resp Tr Num'!AF19</f>
        <v>1</v>
      </c>
      <c r="AG22" s="92" t="str">
        <f>f_log('resp Tr Num'!AH19,AG$1,AG$2)</f>
        <v>#NAME?</v>
      </c>
      <c r="AH22" s="70" t="s">
        <v>244</v>
      </c>
    </row>
    <row r="23" ht="15.0" customHeight="1">
      <c r="A23" s="5">
        <v>261.0</v>
      </c>
      <c r="B23" s="90" t="s">
        <v>10</v>
      </c>
      <c r="C23" s="90" t="s">
        <v>13</v>
      </c>
      <c r="D23" s="90" t="s">
        <v>27</v>
      </c>
      <c r="E23" s="96" t="s">
        <v>60</v>
      </c>
      <c r="F23" s="20">
        <f>1-'resp Tr Num'!F20</f>
        <v>0</v>
      </c>
      <c r="G23" s="20">
        <f>1-'resp Tr Num'!G20</f>
        <v>0</v>
      </c>
      <c r="H23" s="20">
        <f>1-'resp Tr Num'!H20</f>
        <v>1</v>
      </c>
      <c r="I23" s="20">
        <f>1-'resp Tr Num'!I20</f>
        <v>1</v>
      </c>
      <c r="J23" s="92" t="str">
        <f>f_log('resp Tr Num'!J20,J$1,J$2)</f>
        <v>#NAME?</v>
      </c>
      <c r="K23" s="92" t="str">
        <f>f_log('resp Tr Num'!K20,K$1,K$2)</f>
        <v>#NAME?</v>
      </c>
      <c r="L23" s="20">
        <f>1-'resp Tr Num'!L20</f>
        <v>0</v>
      </c>
      <c r="M23" s="20"/>
      <c r="N23" s="92" t="str">
        <f>f_log('resp Tr Num'!N20,N$1,N$2)</f>
        <v>#NAME?</v>
      </c>
      <c r="O23" s="92" t="str">
        <f>f_log('resp Tr Num'!O20,O$1,O$2)</f>
        <v>#NAME?</v>
      </c>
      <c r="P23" s="92" t="str">
        <f>f_log('resp Tr Num'!P20,P$1,P$2)</f>
        <v>#NAME?</v>
      </c>
      <c r="Q23" s="20">
        <f>1-'resp Tr Num'!Q20</f>
        <v>0</v>
      </c>
      <c r="R23" s="20">
        <f>1-'resp Tr Num'!R20</f>
        <v>0</v>
      </c>
      <c r="S23" s="20">
        <f>1-'resp Tr Num'!S20</f>
        <v>1</v>
      </c>
      <c r="T23" s="92" t="str">
        <f>f_log('resp Tr Num'!T20,T$1,T$2)</f>
        <v>#NAME?</v>
      </c>
      <c r="U23" s="20">
        <f>1-'resp Tr Num'!U20</f>
        <v>1</v>
      </c>
      <c r="V23" s="20">
        <f>1-'resp Tr Num'!V20</f>
        <v>1</v>
      </c>
      <c r="W23" s="20">
        <f>1-'resp Tr Num'!W20</f>
        <v>1</v>
      </c>
      <c r="X23" s="20">
        <f>1-'resp Tr Num'!X20</f>
        <v>1</v>
      </c>
      <c r="Y23" s="20">
        <f>1-'resp Tr Num'!Y20</f>
        <v>0</v>
      </c>
      <c r="Z23" s="20">
        <f>1-'resp Tr Num'!Z20</f>
        <v>1</v>
      </c>
      <c r="AA23" s="20">
        <f>1-'resp Tr Num'!AA20</f>
        <v>1</v>
      </c>
      <c r="AB23" s="92" t="str">
        <f>f_log('resp Tr Num'!AB20,AB$1,AB$2)</f>
        <v>#NAME?</v>
      </c>
      <c r="AC23" s="92" t="str">
        <f>f_log('resp Tr Num'!AC20,AC$1,AC$2)</f>
        <v>#NAME?</v>
      </c>
      <c r="AD23" s="92" t="str">
        <f>f_log('resp Tr Num'!AD20,AD$1,AD$2)</f>
        <v>#NAME?</v>
      </c>
      <c r="AE23" s="20">
        <f>'resp Tr Num'!AE20</f>
        <v>0</v>
      </c>
      <c r="AF23" s="20">
        <f>1-'resp Tr Num'!AF20</f>
        <v>1</v>
      </c>
      <c r="AG23" s="92" t="str">
        <f>f_log('resp Tr Num'!AH20,AG$1,AG$2)</f>
        <v>#NAME?</v>
      </c>
      <c r="AH23" s="70" t="s">
        <v>244</v>
      </c>
    </row>
    <row r="24" ht="15.0" customHeight="1">
      <c r="A24" s="5">
        <v>262.0</v>
      </c>
      <c r="B24" s="90" t="s">
        <v>10</v>
      </c>
      <c r="C24" s="90" t="s">
        <v>13</v>
      </c>
      <c r="D24" s="90" t="s">
        <v>27</v>
      </c>
      <c r="E24" s="91" t="s">
        <v>61</v>
      </c>
      <c r="F24" s="20">
        <f>1-'resp Tr Num'!F21</f>
        <v>0</v>
      </c>
      <c r="G24" s="20">
        <f>1-'resp Tr Num'!G21</f>
        <v>0</v>
      </c>
      <c r="H24" s="20">
        <f>1-'resp Tr Num'!H21</f>
        <v>1</v>
      </c>
      <c r="I24" s="20">
        <f>1-'resp Tr Num'!I21</f>
        <v>1</v>
      </c>
      <c r="J24" s="92" t="str">
        <f>f_log('resp Tr Num'!J21,J$1,J$2)</f>
        <v>#NAME?</v>
      </c>
      <c r="K24" s="92" t="str">
        <f>f_log('resp Tr Num'!K21,K$1,K$2)</f>
        <v>#NAME?</v>
      </c>
      <c r="L24" s="20">
        <f>1-'resp Tr Num'!L21</f>
        <v>0</v>
      </c>
      <c r="M24" s="20"/>
      <c r="N24" s="92" t="str">
        <f>f_log('resp Tr Num'!N21,N$1,N$2)</f>
        <v>#NAME?</v>
      </c>
      <c r="O24" s="92" t="str">
        <f>f_log('resp Tr Num'!O21,O$1,O$2)</f>
        <v>#NAME?</v>
      </c>
      <c r="P24" s="92" t="str">
        <f>f_log('resp Tr Num'!P21,P$1,P$2)</f>
        <v>#NAME?</v>
      </c>
      <c r="Q24" s="20">
        <f>1-'resp Tr Num'!Q21</f>
        <v>1</v>
      </c>
      <c r="R24" s="20">
        <f>1-'resp Tr Num'!R21</f>
        <v>0</v>
      </c>
      <c r="S24" s="20">
        <f>1-'resp Tr Num'!S21</f>
        <v>1</v>
      </c>
      <c r="T24" s="92" t="str">
        <f>f_log('resp Tr Num'!T21,T$1,T$2)</f>
        <v>#NAME?</v>
      </c>
      <c r="U24" s="20">
        <f>1-'resp Tr Num'!U21</f>
        <v>1</v>
      </c>
      <c r="V24" s="20">
        <f>1-'resp Tr Num'!V21</f>
        <v>1</v>
      </c>
      <c r="W24" s="20">
        <f>1-'resp Tr Num'!W21</f>
        <v>1</v>
      </c>
      <c r="X24" s="20">
        <f>1-'resp Tr Num'!X21</f>
        <v>1</v>
      </c>
      <c r="Y24" s="20">
        <f>1-'resp Tr Num'!Y21</f>
        <v>0</v>
      </c>
      <c r="Z24" s="20">
        <f>1-'resp Tr Num'!Z21</f>
        <v>1</v>
      </c>
      <c r="AA24" s="20">
        <f>1-'resp Tr Num'!AA21</f>
        <v>0</v>
      </c>
      <c r="AB24" s="92" t="str">
        <f>f_log('resp Tr Num'!AB21,AB$1,AB$2)</f>
        <v>#NAME?</v>
      </c>
      <c r="AC24" s="92" t="str">
        <f>f_log('resp Tr Num'!AC21,AC$1,AC$2)</f>
        <v>#NAME?</v>
      </c>
      <c r="AD24" s="92" t="str">
        <f>f_log('resp Tr Num'!AD21,AD$1,AD$2)</f>
        <v>#NAME?</v>
      </c>
      <c r="AE24" s="20">
        <f>'resp Tr Num'!AE21</f>
        <v>0</v>
      </c>
      <c r="AF24" s="20">
        <f>1-'resp Tr Num'!AF21</f>
        <v>1</v>
      </c>
      <c r="AG24" s="92" t="str">
        <f>f_log('resp Tr Num'!AH21,AG$1,AG$2)</f>
        <v>#NAME?</v>
      </c>
      <c r="AH24" s="70" t="s">
        <v>244</v>
      </c>
    </row>
    <row r="25" ht="15.0" customHeight="1">
      <c r="A25" s="5">
        <v>263.0</v>
      </c>
      <c r="B25" s="90" t="s">
        <v>10</v>
      </c>
      <c r="C25" s="90" t="s">
        <v>13</v>
      </c>
      <c r="D25" s="90" t="s">
        <v>27</v>
      </c>
      <c r="E25" s="91" t="s">
        <v>62</v>
      </c>
      <c r="F25" s="20">
        <f>1-'resp Tr Num'!F22</f>
        <v>0</v>
      </c>
      <c r="G25" s="20">
        <f>1-'resp Tr Num'!G22</f>
        <v>0</v>
      </c>
      <c r="H25" s="20">
        <f>1-'resp Tr Num'!H22</f>
        <v>1</v>
      </c>
      <c r="I25" s="20">
        <f>1-'resp Tr Num'!I22</f>
        <v>1</v>
      </c>
      <c r="J25" s="92" t="str">
        <f>f_log('resp Tr Num'!J22,J$1,J$2)</f>
        <v>#NAME?</v>
      </c>
      <c r="K25" s="92" t="str">
        <f>f_log('resp Tr Num'!K22,K$1,K$2)</f>
        <v>#NAME?</v>
      </c>
      <c r="L25" s="20">
        <f>1-'resp Tr Num'!L22</f>
        <v>0</v>
      </c>
      <c r="M25" s="20"/>
      <c r="N25" s="92" t="str">
        <f>f_log('resp Tr Num'!N22,N$1,N$2)</f>
        <v>#NAME?</v>
      </c>
      <c r="O25" s="92" t="str">
        <f>f_log('resp Tr Num'!O22,O$1,O$2)</f>
        <v>#NAME?</v>
      </c>
      <c r="P25" s="92" t="str">
        <f>f_log('resp Tr Num'!P22,P$1,P$2)</f>
        <v>#NAME?</v>
      </c>
      <c r="Q25" s="20">
        <f>1-'resp Tr Num'!Q22</f>
        <v>1</v>
      </c>
      <c r="R25" s="20">
        <f>1-'resp Tr Num'!R22</f>
        <v>0</v>
      </c>
      <c r="S25" s="20">
        <f>1-'resp Tr Num'!S22</f>
        <v>1</v>
      </c>
      <c r="T25" s="92" t="str">
        <f>f_log('resp Tr Num'!T22,T$1,T$2)</f>
        <v>#NAME?</v>
      </c>
      <c r="U25" s="20">
        <f>1-'resp Tr Num'!U22</f>
        <v>1</v>
      </c>
      <c r="V25" s="20">
        <f>1-'resp Tr Num'!V22</f>
        <v>1</v>
      </c>
      <c r="W25" s="20">
        <f>1-'resp Tr Num'!W22</f>
        <v>1</v>
      </c>
      <c r="X25" s="20">
        <f>1-'resp Tr Num'!X22</f>
        <v>1</v>
      </c>
      <c r="Y25" s="20">
        <f>1-'resp Tr Num'!Y22</f>
        <v>0</v>
      </c>
      <c r="Z25" s="20">
        <f>1-'resp Tr Num'!Z22</f>
        <v>1</v>
      </c>
      <c r="AA25" s="20">
        <f>1-'resp Tr Num'!AA22</f>
        <v>1</v>
      </c>
      <c r="AB25" s="92" t="str">
        <f>f_log('resp Tr Num'!AB22,AB$1,AB$2)</f>
        <v>#NAME?</v>
      </c>
      <c r="AC25" s="92" t="str">
        <f>f_log('resp Tr Num'!AC22,AC$1,AC$2)</f>
        <v>#NAME?</v>
      </c>
      <c r="AD25" s="92" t="str">
        <f>f_log('resp Tr Num'!AD22,AD$1,AD$2)</f>
        <v>#NAME?</v>
      </c>
      <c r="AE25" s="20">
        <f>'resp Tr Num'!AE22</f>
        <v>0</v>
      </c>
      <c r="AF25" s="20">
        <f>1-'resp Tr Num'!AF22</f>
        <v>1</v>
      </c>
      <c r="AG25" s="92" t="str">
        <f>f_log('resp Tr Num'!AH22,AG$1,AG$2)</f>
        <v>#NAME?</v>
      </c>
      <c r="AH25" s="70" t="s">
        <v>244</v>
      </c>
    </row>
    <row r="26" ht="15.0" customHeight="1">
      <c r="A26" s="5">
        <v>265.0</v>
      </c>
      <c r="B26" s="90" t="s">
        <v>10</v>
      </c>
      <c r="C26" s="90" t="s">
        <v>13</v>
      </c>
      <c r="D26" s="90" t="s">
        <v>28</v>
      </c>
      <c r="E26" s="91" t="s">
        <v>63</v>
      </c>
      <c r="F26" s="20">
        <f>1-'resp Tr Num'!F23</f>
        <v>0</v>
      </c>
      <c r="G26" s="20">
        <f>1-'resp Tr Num'!G23</f>
        <v>0</v>
      </c>
      <c r="H26" s="20">
        <f>1-'resp Tr Num'!H23</f>
        <v>1</v>
      </c>
      <c r="I26" s="20">
        <f>1-'resp Tr Num'!I23</f>
        <v>1</v>
      </c>
      <c r="J26" s="92" t="str">
        <f>f_log('resp Tr Num'!J23,J$1,J$2)</f>
        <v>#NAME?</v>
      </c>
      <c r="K26" s="92" t="str">
        <f>f_log('resp Tr Num'!K23,K$1,K$2)</f>
        <v>#NAME?</v>
      </c>
      <c r="L26" s="20">
        <f>1-'resp Tr Num'!L23</f>
        <v>0</v>
      </c>
      <c r="M26" s="20"/>
      <c r="N26" s="92" t="str">
        <f>f_log('resp Tr Num'!N23,N$1,N$2)</f>
        <v>#NAME?</v>
      </c>
      <c r="O26" s="92" t="str">
        <f>f_log('resp Tr Num'!O23,O$1,O$2)</f>
        <v>#NAME?</v>
      </c>
      <c r="P26" s="92" t="str">
        <f>f_log('resp Tr Num'!P23,P$1,P$2)</f>
        <v>#NAME?</v>
      </c>
      <c r="Q26" s="20">
        <f>1-'resp Tr Num'!Q23</f>
        <v>1</v>
      </c>
      <c r="R26" s="20">
        <f>1-'resp Tr Num'!R23</f>
        <v>0</v>
      </c>
      <c r="S26" s="20">
        <f>1-'resp Tr Num'!S23</f>
        <v>1</v>
      </c>
      <c r="T26" s="92" t="str">
        <f>f_log('resp Tr Num'!T23,T$1,T$2)</f>
        <v>#NAME?</v>
      </c>
      <c r="U26" s="20">
        <f>1-'resp Tr Num'!U23</f>
        <v>1</v>
      </c>
      <c r="V26" s="20">
        <f>1-'resp Tr Num'!V23</f>
        <v>1</v>
      </c>
      <c r="W26" s="20">
        <f>1-'resp Tr Num'!W23</f>
        <v>1</v>
      </c>
      <c r="X26" s="20">
        <f>1-'resp Tr Num'!X23</f>
        <v>1</v>
      </c>
      <c r="Y26" s="20">
        <f>1-'resp Tr Num'!Y23</f>
        <v>0</v>
      </c>
      <c r="Z26" s="20">
        <f>1-'resp Tr Num'!Z23</f>
        <v>1</v>
      </c>
      <c r="AA26" s="20">
        <f>1-'resp Tr Num'!AA23</f>
        <v>1</v>
      </c>
      <c r="AB26" s="92" t="str">
        <f>f_log('resp Tr Num'!AB23,AB$1,AB$2)</f>
        <v>#NAME?</v>
      </c>
      <c r="AC26" s="92" t="str">
        <f>f_log('resp Tr Num'!AC23,AC$1,AC$2)</f>
        <v>#NAME?</v>
      </c>
      <c r="AD26" s="92" t="str">
        <f>f_log('resp Tr Num'!AD23,AD$1,AD$2)</f>
        <v>#NAME?</v>
      </c>
      <c r="AE26" s="20">
        <f>'resp Tr Num'!AE23</f>
        <v>1</v>
      </c>
      <c r="AF26" s="20">
        <f>1-'resp Tr Num'!AF23</f>
        <v>1</v>
      </c>
      <c r="AG26" s="92" t="str">
        <f>f_log('resp Tr Num'!AH23,AG$1,AG$2)</f>
        <v>#NAME?</v>
      </c>
      <c r="AH26" s="70" t="s">
        <v>244</v>
      </c>
    </row>
    <row r="27" ht="15.0" customHeight="1">
      <c r="A27" s="5">
        <v>4317.0</v>
      </c>
      <c r="B27" s="90" t="s">
        <v>10</v>
      </c>
      <c r="C27" s="90" t="s">
        <v>13</v>
      </c>
      <c r="D27" s="90" t="s">
        <v>25</v>
      </c>
      <c r="E27" s="91" t="s">
        <v>64</v>
      </c>
      <c r="F27" s="20">
        <f>1-'resp Tr Num'!F24</f>
        <v>0</v>
      </c>
      <c r="G27" s="20">
        <f>1-'resp Tr Num'!G24</f>
        <v>1</v>
      </c>
      <c r="H27" s="20">
        <f>1-'resp Tr Num'!H24</f>
        <v>1</v>
      </c>
      <c r="I27" s="20">
        <f>1-'resp Tr Num'!I24</f>
        <v>1</v>
      </c>
      <c r="J27" s="92" t="str">
        <f>f_log('resp Tr Num'!J24,J$1,J$2)</f>
        <v>#NAME?</v>
      </c>
      <c r="K27" s="92" t="str">
        <f>f_log('resp Tr Num'!K24,K$1,K$2)</f>
        <v>#NAME?</v>
      </c>
      <c r="L27" s="20">
        <f>1-'resp Tr Num'!L24</f>
        <v>0</v>
      </c>
      <c r="M27" s="20"/>
      <c r="N27" s="92" t="str">
        <f>f_log('resp Tr Num'!N24,N$1,N$2)</f>
        <v>#NAME?</v>
      </c>
      <c r="O27" s="92" t="str">
        <f>f_log('resp Tr Num'!O24,O$1,O$2)</f>
        <v>#NAME?</v>
      </c>
      <c r="P27" s="92" t="str">
        <f>f_log('resp Tr Num'!P24,P$1,P$2)</f>
        <v>#NAME?</v>
      </c>
      <c r="Q27" s="20">
        <f>1-'resp Tr Num'!Q24</f>
        <v>1</v>
      </c>
      <c r="R27" s="20">
        <f>1-'resp Tr Num'!R24</f>
        <v>1</v>
      </c>
      <c r="S27" s="20">
        <f>1-'resp Tr Num'!S24</f>
        <v>1</v>
      </c>
      <c r="T27" s="92" t="str">
        <f>f_log('resp Tr Num'!T24,T$1,T$2)</f>
        <v>#NAME?</v>
      </c>
      <c r="U27" s="20">
        <f>1-'resp Tr Num'!U24</f>
        <v>1</v>
      </c>
      <c r="V27" s="20">
        <f>1-'resp Tr Num'!V24</f>
        <v>1</v>
      </c>
      <c r="W27" s="20">
        <f>1-'resp Tr Num'!W24</f>
        <v>1</v>
      </c>
      <c r="X27" s="20">
        <f>1-'resp Tr Num'!X24</f>
        <v>1</v>
      </c>
      <c r="Y27" s="20">
        <f>1-'resp Tr Num'!Y24</f>
        <v>0</v>
      </c>
      <c r="Z27" s="20">
        <f>1-'resp Tr Num'!Z24</f>
        <v>1</v>
      </c>
      <c r="AA27" s="20">
        <f>1-'resp Tr Num'!AA24</f>
        <v>1</v>
      </c>
      <c r="AB27" s="92" t="str">
        <f>f_log('resp Tr Num'!AB24,AB$1,AB$2)</f>
        <v>#NAME?</v>
      </c>
      <c r="AC27" s="92" t="str">
        <f>f_log('resp Tr Num'!AC24,AC$1,AC$2)</f>
        <v>#NAME?</v>
      </c>
      <c r="AD27" s="92" t="str">
        <f>f_log('resp Tr Num'!AD24,AD$1,AD$2)</f>
        <v>#NAME?</v>
      </c>
      <c r="AE27" s="20">
        <f>'resp Tr Num'!AE24</f>
        <v>0</v>
      </c>
      <c r="AF27" s="20">
        <f>1-'resp Tr Num'!AF24</f>
        <v>1</v>
      </c>
      <c r="AG27" s="92" t="str">
        <f>f_log('resp Tr Num'!AH24,AG$1,AG$2)</f>
        <v>#NAME?</v>
      </c>
      <c r="AH27" s="70" t="s">
        <v>244</v>
      </c>
    </row>
    <row r="28" ht="15.0" customHeight="1">
      <c r="A28" s="5">
        <v>4584.0</v>
      </c>
      <c r="B28" s="90" t="s">
        <v>10</v>
      </c>
      <c r="C28" s="90" t="s">
        <v>13</v>
      </c>
      <c r="D28" s="90" t="s">
        <v>25</v>
      </c>
      <c r="E28" s="91" t="s">
        <v>65</v>
      </c>
      <c r="F28" s="20">
        <f>1-'resp Tr Num'!F25</f>
        <v>0</v>
      </c>
      <c r="G28" s="20">
        <f>1-'resp Tr Num'!G25</f>
        <v>0</v>
      </c>
      <c r="H28" s="20">
        <f>1-'resp Tr Num'!H25</f>
        <v>1</v>
      </c>
      <c r="I28" s="20">
        <f>1-'resp Tr Num'!I25</f>
        <v>1</v>
      </c>
      <c r="J28" s="92" t="str">
        <f>f_log('resp Tr Num'!J25,J$1,J$2)</f>
        <v>#NAME?</v>
      </c>
      <c r="K28" s="92" t="str">
        <f>f_log('resp Tr Num'!K25,K$1,K$2)</f>
        <v>#NAME?</v>
      </c>
      <c r="L28" s="20">
        <f>1-'resp Tr Num'!L25</f>
        <v>0</v>
      </c>
      <c r="M28" s="20"/>
      <c r="N28" s="92" t="str">
        <f>f_log('resp Tr Num'!N25,N$1,N$2)</f>
        <v>#NAME?</v>
      </c>
      <c r="O28" s="92" t="str">
        <f>f_log('resp Tr Num'!O25,O$1,O$2)</f>
        <v>#NAME?</v>
      </c>
      <c r="P28" s="92" t="str">
        <f>f_log('resp Tr Num'!P25,P$1,P$2)</f>
        <v>#NAME?</v>
      </c>
      <c r="Q28" s="20">
        <f>1-'resp Tr Num'!Q25</f>
        <v>1</v>
      </c>
      <c r="R28" s="20">
        <f>1-'resp Tr Num'!R25</f>
        <v>0</v>
      </c>
      <c r="S28" s="20">
        <f>1-'resp Tr Num'!S25</f>
        <v>1</v>
      </c>
      <c r="T28" s="92" t="str">
        <f>f_log('resp Tr Num'!T25,T$1,T$2)</f>
        <v>#NAME?</v>
      </c>
      <c r="U28" s="20">
        <f>1-'resp Tr Num'!U25</f>
        <v>1</v>
      </c>
      <c r="V28" s="20">
        <f>1-'resp Tr Num'!V25</f>
        <v>1</v>
      </c>
      <c r="W28" s="20">
        <f>1-'resp Tr Num'!W25</f>
        <v>0</v>
      </c>
      <c r="X28" s="20">
        <f>1-'resp Tr Num'!X25</f>
        <v>1</v>
      </c>
      <c r="Y28" s="20">
        <f>1-'resp Tr Num'!Y25</f>
        <v>1</v>
      </c>
      <c r="Z28" s="20">
        <f>1-'resp Tr Num'!Z25</f>
        <v>1</v>
      </c>
      <c r="AA28" s="20">
        <f>1-'resp Tr Num'!AA25</f>
        <v>1</v>
      </c>
      <c r="AB28" s="92" t="str">
        <f>f_log('resp Tr Num'!AB25,AB$1,AB$2)</f>
        <v>#NAME?</v>
      </c>
      <c r="AC28" s="92" t="str">
        <f>f_log('resp Tr Num'!AC25,AC$1,AC$2)</f>
        <v>#NAME?</v>
      </c>
      <c r="AD28" s="92" t="str">
        <f>f_log('resp Tr Num'!AD25,AD$1,AD$2)</f>
        <v>#NAME?</v>
      </c>
      <c r="AE28" s="20">
        <f>'resp Tr Num'!AE25</f>
        <v>0</v>
      </c>
      <c r="AF28" s="20">
        <f>1-'resp Tr Num'!AF25</f>
        <v>1</v>
      </c>
      <c r="AG28" s="92" t="str">
        <f>f_log('resp Tr Num'!AH25,AG$1,AG$2)</f>
        <v>#NAME?</v>
      </c>
      <c r="AH28" s="70" t="s">
        <v>244</v>
      </c>
    </row>
    <row r="29" ht="15.0" customHeight="1">
      <c r="A29" s="5">
        <v>625.0</v>
      </c>
      <c r="B29" s="90" t="s">
        <v>12</v>
      </c>
      <c r="C29" s="90" t="s">
        <v>16</v>
      </c>
      <c r="D29" s="90" t="s">
        <v>29</v>
      </c>
      <c r="E29" s="91" t="s">
        <v>66</v>
      </c>
      <c r="F29" s="20">
        <f>1-'resp Tr Num'!F26</f>
        <v>0</v>
      </c>
      <c r="G29" s="20">
        <f>1-'resp Tr Num'!G26</f>
        <v>0</v>
      </c>
      <c r="H29" s="20">
        <f>1-'resp Tr Num'!H26</f>
        <v>1</v>
      </c>
      <c r="I29" s="20">
        <f>1-'resp Tr Num'!I26</f>
        <v>1</v>
      </c>
      <c r="J29" s="92" t="str">
        <f>f_log('resp Tr Num'!J26,J$1,J$2)</f>
        <v>#NAME?</v>
      </c>
      <c r="K29" s="92" t="str">
        <f>f_log('resp Tr Num'!K26,K$1,K$2)</f>
        <v>#NAME?</v>
      </c>
      <c r="L29" s="20">
        <f>1-'resp Tr Num'!L26</f>
        <v>1</v>
      </c>
      <c r="M29" s="20"/>
      <c r="N29" s="92" t="str">
        <f>f_log('resp Tr Num'!N26,N$1,N$2)</f>
        <v>#NAME?</v>
      </c>
      <c r="O29" s="92" t="str">
        <f>f_log('resp Tr Num'!O26,O$1,O$2)</f>
        <v>#NAME?</v>
      </c>
      <c r="P29" s="92" t="str">
        <f>f_log('resp Tr Num'!P26,P$1,P$2)</f>
        <v>#NAME?</v>
      </c>
      <c r="Q29" s="20">
        <f>1-'resp Tr Num'!Q26</f>
        <v>0</v>
      </c>
      <c r="R29" s="20">
        <f>1-'resp Tr Num'!R26</f>
        <v>1</v>
      </c>
      <c r="S29" s="20">
        <f>1-'resp Tr Num'!S26</f>
        <v>1</v>
      </c>
      <c r="T29" s="92" t="str">
        <f>f_log('resp Tr Num'!T26,T$1,T$2)</f>
        <v>#NAME?</v>
      </c>
      <c r="U29" s="20">
        <f>1-'resp Tr Num'!U26</f>
        <v>1</v>
      </c>
      <c r="V29" s="20">
        <f>1-'resp Tr Num'!V26</f>
        <v>1</v>
      </c>
      <c r="W29" s="20">
        <f>1-'resp Tr Num'!W26</f>
        <v>1</v>
      </c>
      <c r="X29" s="20">
        <f>1-'resp Tr Num'!X26</f>
        <v>1</v>
      </c>
      <c r="Y29" s="20">
        <f>1-'resp Tr Num'!Y26</f>
        <v>1</v>
      </c>
      <c r="Z29" s="20">
        <f>1-'resp Tr Num'!Z26</f>
        <v>1</v>
      </c>
      <c r="AA29" s="20">
        <f>1-'resp Tr Num'!AA26</f>
        <v>1</v>
      </c>
      <c r="AB29" s="92" t="str">
        <f>f_log('resp Tr Num'!AB26,AB$1,AB$2)</f>
        <v>#NAME?</v>
      </c>
      <c r="AC29" s="92" t="str">
        <f>f_log('resp Tr Num'!AC26,AC$1,AC$2)</f>
        <v>#NAME?</v>
      </c>
      <c r="AD29" s="92" t="str">
        <f>f_log('resp Tr Num'!AD26,AD$1,AD$2)</f>
        <v>#NAME?</v>
      </c>
      <c r="AE29" s="20">
        <f>'resp Tr Num'!AE26</f>
        <v>0</v>
      </c>
      <c r="AF29" s="20">
        <f>1-'resp Tr Num'!AF26</f>
        <v>1</v>
      </c>
      <c r="AG29" s="92" t="str">
        <f>f_log('resp Tr Num'!AH26,AG$1,AG$2)</f>
        <v>#NAME?</v>
      </c>
      <c r="AH29" s="70" t="s">
        <v>244</v>
      </c>
    </row>
    <row r="30" ht="15.0" customHeight="1">
      <c r="A30" s="5">
        <v>156.0</v>
      </c>
      <c r="B30" s="90" t="s">
        <v>10</v>
      </c>
      <c r="C30" s="90" t="s">
        <v>15</v>
      </c>
      <c r="D30" s="90" t="s">
        <v>15</v>
      </c>
      <c r="E30" s="91" t="s">
        <v>67</v>
      </c>
      <c r="F30" s="20">
        <f>1-'resp Tr Num'!F27</f>
        <v>0</v>
      </c>
      <c r="G30" s="20">
        <f>1-'resp Tr Num'!G27</f>
        <v>0</v>
      </c>
      <c r="H30" s="20">
        <f>1-'resp Tr Num'!H27</f>
        <v>1</v>
      </c>
      <c r="I30" s="20">
        <f>1-'resp Tr Num'!I27</f>
        <v>1</v>
      </c>
      <c r="J30" s="92" t="str">
        <f>f_log('resp Tr Num'!J27,J$1,J$2)</f>
        <v>#NAME?</v>
      </c>
      <c r="K30" s="92" t="str">
        <f>f_log('resp Tr Num'!K27,K$1,K$2)</f>
        <v>#NAME?</v>
      </c>
      <c r="L30" s="20">
        <f>1-'resp Tr Num'!L27</f>
        <v>1</v>
      </c>
      <c r="M30" s="20"/>
      <c r="N30" s="92" t="str">
        <f>f_log('resp Tr Num'!N27,N$1,N$2)</f>
        <v>#NAME?</v>
      </c>
      <c r="O30" s="92" t="str">
        <f>f_log('resp Tr Num'!O27,O$1,O$2)</f>
        <v>#NAME?</v>
      </c>
      <c r="P30" s="92" t="str">
        <f>f_log('resp Tr Num'!P27,P$1,P$2)</f>
        <v>#NAME?</v>
      </c>
      <c r="Q30" s="20">
        <f>1-'resp Tr Num'!Q27</f>
        <v>1</v>
      </c>
      <c r="R30" s="20">
        <f>1-'resp Tr Num'!R27</f>
        <v>0</v>
      </c>
      <c r="S30" s="20">
        <f>1-'resp Tr Num'!S27</f>
        <v>1</v>
      </c>
      <c r="T30" s="92" t="str">
        <f>f_log('resp Tr Num'!T27,T$1,T$2)</f>
        <v>#NAME?</v>
      </c>
      <c r="U30" s="20">
        <f>1-'resp Tr Num'!U27</f>
        <v>1</v>
      </c>
      <c r="V30" s="20">
        <f>1-'resp Tr Num'!V27</f>
        <v>1</v>
      </c>
      <c r="W30" s="20">
        <f>1-'resp Tr Num'!W27</f>
        <v>0</v>
      </c>
      <c r="X30" s="20">
        <f>1-'resp Tr Num'!X27</f>
        <v>1</v>
      </c>
      <c r="Y30" s="20">
        <f>1-'resp Tr Num'!Y27</f>
        <v>0</v>
      </c>
      <c r="Z30" s="20">
        <f>1-'resp Tr Num'!Z27</f>
        <v>1</v>
      </c>
      <c r="AA30" s="20">
        <f>1-'resp Tr Num'!AA27</f>
        <v>1</v>
      </c>
      <c r="AB30" s="92" t="str">
        <f>f_log('resp Tr Num'!AB27,AB$1,AB$2)</f>
        <v>#NAME?</v>
      </c>
      <c r="AC30" s="92" t="str">
        <f>f_log('resp Tr Num'!AC27,AC$1,AC$2)</f>
        <v>#NAME?</v>
      </c>
      <c r="AD30" s="92" t="str">
        <f>f_log('resp Tr Num'!AD27,AD$1,AD$2)</f>
        <v>#NAME?</v>
      </c>
      <c r="AE30" s="20">
        <f>'resp Tr Num'!AE27</f>
        <v>1</v>
      </c>
      <c r="AF30" s="20">
        <f>1-'resp Tr Num'!AF27</f>
        <v>1</v>
      </c>
      <c r="AG30" s="92" t="str">
        <f>f_log('resp Tr Num'!AH27,AG$1,AG$2)</f>
        <v>#NAME?</v>
      </c>
      <c r="AH30" s="70" t="s">
        <v>244</v>
      </c>
    </row>
    <row r="31" ht="15.0" customHeight="1">
      <c r="A31" s="5">
        <v>157.0</v>
      </c>
      <c r="B31" s="90" t="s">
        <v>10</v>
      </c>
      <c r="C31" s="90" t="s">
        <v>15</v>
      </c>
      <c r="D31" s="90" t="s">
        <v>15</v>
      </c>
      <c r="E31" s="91" t="s">
        <v>68</v>
      </c>
      <c r="F31" s="20">
        <f>1-'resp Tr Num'!F28</f>
        <v>0</v>
      </c>
      <c r="G31" s="20">
        <f>1-'resp Tr Num'!G28</f>
        <v>1</v>
      </c>
      <c r="H31" s="20">
        <f>1-'resp Tr Num'!H28</f>
        <v>1</v>
      </c>
      <c r="I31" s="20">
        <f>1-'resp Tr Num'!I28</f>
        <v>1</v>
      </c>
      <c r="J31" s="92" t="str">
        <f>f_log('resp Tr Num'!J28,J$1,J$2)</f>
        <v>#NAME?</v>
      </c>
      <c r="K31" s="92" t="str">
        <f>f_log('resp Tr Num'!K28,K$1,K$2)</f>
        <v>#NAME?</v>
      </c>
      <c r="L31" s="20">
        <f>1-'resp Tr Num'!L28</f>
        <v>1</v>
      </c>
      <c r="M31" s="20"/>
      <c r="N31" s="92" t="str">
        <f>f_log('resp Tr Num'!N28,N$1,N$2)</f>
        <v>#NAME?</v>
      </c>
      <c r="O31" s="92" t="str">
        <f>f_log('resp Tr Num'!O28,O$1,O$2)</f>
        <v>#NAME?</v>
      </c>
      <c r="P31" s="92" t="str">
        <f>f_log('resp Tr Num'!P28,P$1,P$2)</f>
        <v>#NAME?</v>
      </c>
      <c r="Q31" s="20">
        <f>1-'resp Tr Num'!Q28</f>
        <v>1</v>
      </c>
      <c r="R31" s="20">
        <f>1-'resp Tr Num'!R28</f>
        <v>0</v>
      </c>
      <c r="S31" s="20">
        <f>1-'resp Tr Num'!S28</f>
        <v>1</v>
      </c>
      <c r="T31" s="92" t="str">
        <f>f_log('resp Tr Num'!T28,T$1,T$2)</f>
        <v>#NAME?</v>
      </c>
      <c r="U31" s="20">
        <f>1-'resp Tr Num'!U28</f>
        <v>1</v>
      </c>
      <c r="V31" s="20">
        <f>1-'resp Tr Num'!V28</f>
        <v>1</v>
      </c>
      <c r="W31" s="20">
        <f>1-'resp Tr Num'!W28</f>
        <v>0</v>
      </c>
      <c r="X31" s="20">
        <f>1-'resp Tr Num'!X28</f>
        <v>1</v>
      </c>
      <c r="Y31" s="20">
        <f>1-'resp Tr Num'!Y28</f>
        <v>0</v>
      </c>
      <c r="Z31" s="20">
        <f>1-'resp Tr Num'!Z28</f>
        <v>1</v>
      </c>
      <c r="AA31" s="20">
        <f>1-'resp Tr Num'!AA28</f>
        <v>1</v>
      </c>
      <c r="AB31" s="92" t="str">
        <f>f_log('resp Tr Num'!AB28,AB$1,AB$2)</f>
        <v>#NAME?</v>
      </c>
      <c r="AC31" s="92" t="str">
        <f>f_log('resp Tr Num'!AC28,AC$1,AC$2)</f>
        <v>#NAME?</v>
      </c>
      <c r="AD31" s="92" t="str">
        <f>f_log('resp Tr Num'!AD28,AD$1,AD$2)</f>
        <v>#NAME?</v>
      </c>
      <c r="AE31" s="20">
        <f>'resp Tr Num'!AE28</f>
        <v>1</v>
      </c>
      <c r="AF31" s="20">
        <f>1-'resp Tr Num'!AF28</f>
        <v>1</v>
      </c>
      <c r="AG31" s="92" t="str">
        <f>f_log('resp Tr Num'!AH28,AG$1,AG$2)</f>
        <v>#NAME?</v>
      </c>
      <c r="AH31" s="70" t="s">
        <v>244</v>
      </c>
    </row>
    <row r="32" ht="15.0" customHeight="1">
      <c r="A32" s="5">
        <v>160.0</v>
      </c>
      <c r="B32" s="90" t="s">
        <v>10</v>
      </c>
      <c r="C32" s="90" t="s">
        <v>15</v>
      </c>
      <c r="D32" s="90" t="s">
        <v>15</v>
      </c>
      <c r="E32" s="91" t="s">
        <v>69</v>
      </c>
      <c r="F32" s="20">
        <f>1-'resp Tr Num'!F29</f>
        <v>0</v>
      </c>
      <c r="G32" s="20">
        <f>1-'resp Tr Num'!G29</f>
        <v>1</v>
      </c>
      <c r="H32" s="20">
        <f>1-'resp Tr Num'!H29</f>
        <v>1</v>
      </c>
      <c r="I32" s="20">
        <f>1-'resp Tr Num'!I29</f>
        <v>1</v>
      </c>
      <c r="J32" s="92" t="str">
        <f>f_log('resp Tr Num'!J29,J$1,J$2)</f>
        <v>#NAME?</v>
      </c>
      <c r="K32" s="92" t="str">
        <f>f_log('resp Tr Num'!K29,K$1,K$2)</f>
        <v>#NAME?</v>
      </c>
      <c r="L32" s="20">
        <f>1-'resp Tr Num'!L29</f>
        <v>1</v>
      </c>
      <c r="M32" s="20"/>
      <c r="N32" s="92" t="str">
        <f>f_log('resp Tr Num'!N29,N$1,N$2)</f>
        <v>#NAME?</v>
      </c>
      <c r="O32" s="92" t="str">
        <f>f_log('resp Tr Num'!O29,O$1,O$2)</f>
        <v>#NAME?</v>
      </c>
      <c r="P32" s="92" t="str">
        <f>f_log('resp Tr Num'!P29,P$1,P$2)</f>
        <v>#NAME?</v>
      </c>
      <c r="Q32" s="20">
        <f>1-'resp Tr Num'!Q29</f>
        <v>1</v>
      </c>
      <c r="R32" s="20">
        <f>1-'resp Tr Num'!R29</f>
        <v>0</v>
      </c>
      <c r="S32" s="20">
        <f>1-'resp Tr Num'!S29</f>
        <v>1</v>
      </c>
      <c r="T32" s="92" t="str">
        <f>f_log('resp Tr Num'!T29,T$1,T$2)</f>
        <v>#NAME?</v>
      </c>
      <c r="U32" s="20">
        <f>1-'resp Tr Num'!U29</f>
        <v>1</v>
      </c>
      <c r="V32" s="20">
        <f>1-'resp Tr Num'!V29</f>
        <v>1</v>
      </c>
      <c r="W32" s="20">
        <f>1-'resp Tr Num'!W29</f>
        <v>0</v>
      </c>
      <c r="X32" s="20">
        <f>1-'resp Tr Num'!X29</f>
        <v>1</v>
      </c>
      <c r="Y32" s="20">
        <f>1-'resp Tr Num'!Y29</f>
        <v>0</v>
      </c>
      <c r="Z32" s="20">
        <f>1-'resp Tr Num'!Z29</f>
        <v>1</v>
      </c>
      <c r="AA32" s="20">
        <f>1-'resp Tr Num'!AA29</f>
        <v>1</v>
      </c>
      <c r="AB32" s="92" t="str">
        <f>f_log('resp Tr Num'!AB29,AB$1,AB$2)</f>
        <v>#NAME?</v>
      </c>
      <c r="AC32" s="92" t="str">
        <f>f_log('resp Tr Num'!AC29,AC$1,AC$2)</f>
        <v>#NAME?</v>
      </c>
      <c r="AD32" s="92" t="str">
        <f>f_log('resp Tr Num'!AD29,AD$1,AD$2)</f>
        <v>#NAME?</v>
      </c>
      <c r="AE32" s="20">
        <f>'resp Tr Num'!AE29</f>
        <v>1</v>
      </c>
      <c r="AF32" s="20">
        <f>1-'resp Tr Num'!AF29</f>
        <v>1</v>
      </c>
      <c r="AG32" s="92" t="str">
        <f>f_log('resp Tr Num'!AH29,AG$1,AG$2)</f>
        <v>#NAME?</v>
      </c>
      <c r="AH32" s="70" t="s">
        <v>244</v>
      </c>
    </row>
    <row r="33" ht="15.0" customHeight="1">
      <c r="A33" s="5">
        <v>164.0</v>
      </c>
      <c r="B33" s="90" t="s">
        <v>10</v>
      </c>
      <c r="C33" s="90" t="s">
        <v>15</v>
      </c>
      <c r="D33" s="90" t="s">
        <v>22</v>
      </c>
      <c r="E33" s="91" t="s">
        <v>70</v>
      </c>
      <c r="F33" s="20">
        <f>1-'resp Tr Num'!F30</f>
        <v>0</v>
      </c>
      <c r="G33" s="20">
        <f>1-'resp Tr Num'!G30</f>
        <v>0</v>
      </c>
      <c r="H33" s="20">
        <f>1-'resp Tr Num'!H30</f>
        <v>1</v>
      </c>
      <c r="I33" s="20">
        <f>1-'resp Tr Num'!I30</f>
        <v>1</v>
      </c>
      <c r="J33" s="92" t="str">
        <f>f_log('resp Tr Num'!J30,J$1,J$2)</f>
        <v>#NAME?</v>
      </c>
      <c r="K33" s="92" t="str">
        <f>f_log('resp Tr Num'!K30,K$1,K$2)</f>
        <v>#NAME?</v>
      </c>
      <c r="L33" s="20">
        <f>1-'resp Tr Num'!L30</f>
        <v>1</v>
      </c>
      <c r="M33" s="20"/>
      <c r="N33" s="92" t="str">
        <f>f_log('resp Tr Num'!N30,N$1,N$2)</f>
        <v>#NAME?</v>
      </c>
      <c r="O33" s="92" t="str">
        <f>f_log('resp Tr Num'!O30,O$1,O$2)</f>
        <v>#NAME?</v>
      </c>
      <c r="P33" s="92" t="str">
        <f>f_log('resp Tr Num'!P30,P$1,P$2)</f>
        <v>#NAME?</v>
      </c>
      <c r="Q33" s="20">
        <f>1-'resp Tr Num'!Q30</f>
        <v>1</v>
      </c>
      <c r="R33" s="20">
        <f>1-'resp Tr Num'!R30</f>
        <v>0</v>
      </c>
      <c r="S33" s="20">
        <f>1-'resp Tr Num'!S30</f>
        <v>1</v>
      </c>
      <c r="T33" s="92" t="str">
        <f>f_log('resp Tr Num'!T30,T$1,T$2)</f>
        <v>#NAME?</v>
      </c>
      <c r="U33" s="20">
        <f>1-'resp Tr Num'!U30</f>
        <v>1</v>
      </c>
      <c r="V33" s="20">
        <f>1-'resp Tr Num'!V30</f>
        <v>1</v>
      </c>
      <c r="W33" s="20">
        <f>1-'resp Tr Num'!W30</f>
        <v>0</v>
      </c>
      <c r="X33" s="20">
        <f>1-'resp Tr Num'!X30</f>
        <v>1</v>
      </c>
      <c r="Y33" s="20">
        <f>1-'resp Tr Num'!Y30</f>
        <v>1</v>
      </c>
      <c r="Z33" s="20">
        <f>1-'resp Tr Num'!Z30</f>
        <v>1</v>
      </c>
      <c r="AA33" s="20">
        <f>1-'resp Tr Num'!AA30</f>
        <v>1</v>
      </c>
      <c r="AB33" s="92" t="str">
        <f>f_log('resp Tr Num'!AB30,AB$1,AB$2)</f>
        <v>#NAME?</v>
      </c>
      <c r="AC33" s="92" t="str">
        <f>f_log('resp Tr Num'!AC30,AC$1,AC$2)</f>
        <v>#NAME?</v>
      </c>
      <c r="AD33" s="92" t="str">
        <f>f_log('resp Tr Num'!AD30,AD$1,AD$2)</f>
        <v>#NAME?</v>
      </c>
      <c r="AE33" s="20">
        <f>'resp Tr Num'!AE30</f>
        <v>1</v>
      </c>
      <c r="AF33" s="20">
        <f>1-'resp Tr Num'!AF30</f>
        <v>1</v>
      </c>
      <c r="AG33" s="92" t="str">
        <f>f_log('resp Tr Num'!AH30,AG$1,AG$2)</f>
        <v>#NAME?</v>
      </c>
      <c r="AH33" s="70" t="s">
        <v>244</v>
      </c>
    </row>
    <row r="34" ht="15.0" customHeight="1">
      <c r="A34" s="5">
        <v>167.0</v>
      </c>
      <c r="B34" s="90" t="s">
        <v>10</v>
      </c>
      <c r="C34" s="90" t="s">
        <v>15</v>
      </c>
      <c r="D34" s="90" t="s">
        <v>30</v>
      </c>
      <c r="E34" s="91" t="s">
        <v>71</v>
      </c>
      <c r="F34" s="20">
        <f>1-'resp Tr Num'!F31</f>
        <v>0</v>
      </c>
      <c r="G34" s="20">
        <f>1-'resp Tr Num'!G31</f>
        <v>1</v>
      </c>
      <c r="H34" s="20">
        <f>1-'resp Tr Num'!H31</f>
        <v>1</v>
      </c>
      <c r="I34" s="20">
        <f>1-'resp Tr Num'!I31</f>
        <v>1</v>
      </c>
      <c r="J34" s="92" t="str">
        <f>f_log('resp Tr Num'!J31,J$1,J$2)</f>
        <v>#NAME?</v>
      </c>
      <c r="K34" s="92" t="str">
        <f>f_log('resp Tr Num'!K31,K$1,K$2)</f>
        <v>#NAME?</v>
      </c>
      <c r="L34" s="20">
        <f>1-'resp Tr Num'!L31</f>
        <v>1</v>
      </c>
      <c r="M34" s="20"/>
      <c r="N34" s="92" t="str">
        <f>f_log('resp Tr Num'!N31,N$1,N$2)</f>
        <v>#NAME?</v>
      </c>
      <c r="O34" s="92" t="str">
        <f>f_log('resp Tr Num'!O31,O$1,O$2)</f>
        <v>#NAME?</v>
      </c>
      <c r="P34" s="92" t="str">
        <f>f_log('resp Tr Num'!P31,P$1,P$2)</f>
        <v>#NAME?</v>
      </c>
      <c r="Q34" s="20">
        <f>1-'resp Tr Num'!Q31</f>
        <v>1</v>
      </c>
      <c r="R34" s="20">
        <f>1-'resp Tr Num'!R31</f>
        <v>1</v>
      </c>
      <c r="S34" s="20">
        <f>1-'resp Tr Num'!S31</f>
        <v>1</v>
      </c>
      <c r="T34" s="92" t="str">
        <f>f_log('resp Tr Num'!T31,T$1,T$2)</f>
        <v>#NAME?</v>
      </c>
      <c r="U34" s="20">
        <f>1-'resp Tr Num'!U31</f>
        <v>1</v>
      </c>
      <c r="V34" s="20">
        <f>1-'resp Tr Num'!V31</f>
        <v>1</v>
      </c>
      <c r="W34" s="20">
        <f>1-'resp Tr Num'!W31</f>
        <v>1</v>
      </c>
      <c r="X34" s="20">
        <f>1-'resp Tr Num'!X31</f>
        <v>1</v>
      </c>
      <c r="Y34" s="20">
        <f>1-'resp Tr Num'!Y31</f>
        <v>1</v>
      </c>
      <c r="Z34" s="20">
        <f>1-'resp Tr Num'!Z31</f>
        <v>1</v>
      </c>
      <c r="AA34" s="20">
        <f>1-'resp Tr Num'!AA31</f>
        <v>1</v>
      </c>
      <c r="AB34" s="92" t="str">
        <f>f_log('resp Tr Num'!AB31,AB$1,AB$2)</f>
        <v>#NAME?</v>
      </c>
      <c r="AC34" s="92" t="str">
        <f>f_log('resp Tr Num'!AC31,AC$1,AC$2)</f>
        <v>#NAME?</v>
      </c>
      <c r="AD34" s="92" t="str">
        <f>f_log('resp Tr Num'!AD31,AD$1,AD$2)</f>
        <v>#NAME?</v>
      </c>
      <c r="AE34" s="20">
        <f>'resp Tr Num'!AE31</f>
        <v>1</v>
      </c>
      <c r="AF34" s="20">
        <f>1-'resp Tr Num'!AF31</f>
        <v>1</v>
      </c>
      <c r="AG34" s="92" t="str">
        <f>f_log('resp Tr Num'!AH31,AG$1,AG$2)</f>
        <v>#NAME?</v>
      </c>
      <c r="AH34" s="70" t="s">
        <v>244</v>
      </c>
    </row>
    <row r="35" ht="15.0" customHeight="1">
      <c r="A35" s="5">
        <v>172.0</v>
      </c>
      <c r="B35" s="90" t="s">
        <v>10</v>
      </c>
      <c r="C35" s="90" t="s">
        <v>15</v>
      </c>
      <c r="D35" s="90" t="s">
        <v>23</v>
      </c>
      <c r="E35" s="91" t="s">
        <v>72</v>
      </c>
      <c r="F35" s="20">
        <f>1-'resp Tr Num'!F32</f>
        <v>0</v>
      </c>
      <c r="G35" s="20">
        <f>1-'resp Tr Num'!G32</f>
        <v>0</v>
      </c>
      <c r="H35" s="20">
        <f>1-'resp Tr Num'!H32</f>
        <v>1</v>
      </c>
      <c r="I35" s="20">
        <f>1-'resp Tr Num'!I32</f>
        <v>1</v>
      </c>
      <c r="J35" s="92" t="str">
        <f>f_log('resp Tr Num'!J32,J$1,J$2)</f>
        <v>#NAME?</v>
      </c>
      <c r="K35" s="92" t="str">
        <f>f_log('resp Tr Num'!K32,K$1,K$2)</f>
        <v>#NAME?</v>
      </c>
      <c r="L35" s="20">
        <f>1-'resp Tr Num'!L32</f>
        <v>1</v>
      </c>
      <c r="M35" s="20"/>
      <c r="N35" s="92" t="str">
        <f>f_log('resp Tr Num'!N32,N$1,N$2)</f>
        <v>#NAME?</v>
      </c>
      <c r="O35" s="92" t="str">
        <f>f_log('resp Tr Num'!O32,O$1,O$2)</f>
        <v>#NAME?</v>
      </c>
      <c r="P35" s="92" t="str">
        <f>f_log('resp Tr Num'!P32,P$1,P$2)</f>
        <v>#NAME?</v>
      </c>
      <c r="Q35" s="20">
        <f>1-'resp Tr Num'!Q32</f>
        <v>1</v>
      </c>
      <c r="R35" s="20">
        <f>1-'resp Tr Num'!R32</f>
        <v>1</v>
      </c>
      <c r="S35" s="20">
        <f>1-'resp Tr Num'!S32</f>
        <v>1</v>
      </c>
      <c r="T35" s="92" t="str">
        <f>f_log('resp Tr Num'!T32,T$1,T$2)</f>
        <v>#NAME?</v>
      </c>
      <c r="U35" s="20">
        <f>1-'resp Tr Num'!U32</f>
        <v>1</v>
      </c>
      <c r="V35" s="20">
        <f>1-'resp Tr Num'!V32</f>
        <v>1</v>
      </c>
      <c r="W35" s="20">
        <f>1-'resp Tr Num'!W32</f>
        <v>1</v>
      </c>
      <c r="X35" s="20">
        <f>1-'resp Tr Num'!X32</f>
        <v>1</v>
      </c>
      <c r="Y35" s="20">
        <f>1-'resp Tr Num'!Y32</f>
        <v>1</v>
      </c>
      <c r="Z35" s="20">
        <f>1-'resp Tr Num'!Z32</f>
        <v>1</v>
      </c>
      <c r="AA35" s="20">
        <f>1-'resp Tr Num'!AA32</f>
        <v>1</v>
      </c>
      <c r="AB35" s="92" t="str">
        <f>f_log('resp Tr Num'!AB32,AB$1,AB$2)</f>
        <v>#NAME?</v>
      </c>
      <c r="AC35" s="92" t="str">
        <f>f_log('resp Tr Num'!AC32,AC$1,AC$2)</f>
        <v>#NAME?</v>
      </c>
      <c r="AD35" s="92" t="str">
        <f>f_log('resp Tr Num'!AD32,AD$1,AD$2)</f>
        <v>#NAME?</v>
      </c>
      <c r="AE35" s="20">
        <f>'resp Tr Num'!AE32</f>
        <v>1</v>
      </c>
      <c r="AF35" s="20">
        <f>1-'resp Tr Num'!AF32</f>
        <v>1</v>
      </c>
      <c r="AG35" s="92" t="str">
        <f>f_log('resp Tr Num'!AH32,AG$1,AG$2)</f>
        <v>#NAME?</v>
      </c>
      <c r="AH35" s="70" t="s">
        <v>244</v>
      </c>
    </row>
    <row r="36" ht="15.0" customHeight="1">
      <c r="A36" s="5">
        <v>175.0</v>
      </c>
      <c r="B36" s="90" t="s">
        <v>10</v>
      </c>
      <c r="C36" s="90" t="s">
        <v>15</v>
      </c>
      <c r="D36" s="90" t="s">
        <v>23</v>
      </c>
      <c r="E36" s="91" t="s">
        <v>73</v>
      </c>
      <c r="F36" s="20">
        <f>1-'resp Tr Num'!F33</f>
        <v>0</v>
      </c>
      <c r="G36" s="20">
        <f>1-'resp Tr Num'!G33</f>
        <v>0</v>
      </c>
      <c r="H36" s="20">
        <f>1-'resp Tr Num'!H33</f>
        <v>1</v>
      </c>
      <c r="I36" s="20">
        <f>1-'resp Tr Num'!I33</f>
        <v>1</v>
      </c>
      <c r="J36" s="92" t="str">
        <f>f_log('resp Tr Num'!J33,J$1,J$2)</f>
        <v>#NAME?</v>
      </c>
      <c r="K36" s="92" t="str">
        <f>f_log('resp Tr Num'!K33,K$1,K$2)</f>
        <v>#NAME?</v>
      </c>
      <c r="L36" s="20">
        <f>1-'resp Tr Num'!L33</f>
        <v>1</v>
      </c>
      <c r="M36" s="20"/>
      <c r="N36" s="92" t="str">
        <f>f_log('resp Tr Num'!N33,N$1,N$2)</f>
        <v>#NAME?</v>
      </c>
      <c r="O36" s="92" t="str">
        <f>f_log('resp Tr Num'!O33,O$1,O$2)</f>
        <v>#NAME?</v>
      </c>
      <c r="P36" s="92" t="str">
        <f>f_log('resp Tr Num'!P33,P$1,P$2)</f>
        <v>#NAME?</v>
      </c>
      <c r="Q36" s="20">
        <f>1-'resp Tr Num'!Q33</f>
        <v>0</v>
      </c>
      <c r="R36" s="20">
        <f>1-'resp Tr Num'!R33</f>
        <v>1</v>
      </c>
      <c r="S36" s="20">
        <f>1-'resp Tr Num'!S33</f>
        <v>1</v>
      </c>
      <c r="T36" s="92" t="str">
        <f>f_log('resp Tr Num'!T33,T$1,T$2)</f>
        <v>#NAME?</v>
      </c>
      <c r="U36" s="20">
        <f>1-'resp Tr Num'!U33</f>
        <v>1</v>
      </c>
      <c r="V36" s="20">
        <f>1-'resp Tr Num'!V33</f>
        <v>1</v>
      </c>
      <c r="W36" s="20">
        <f>1-'resp Tr Num'!W33</f>
        <v>1</v>
      </c>
      <c r="X36" s="20">
        <f>1-'resp Tr Num'!X33</f>
        <v>1</v>
      </c>
      <c r="Y36" s="20">
        <f>1-'resp Tr Num'!Y33</f>
        <v>0</v>
      </c>
      <c r="Z36" s="20">
        <f>1-'resp Tr Num'!Z33</f>
        <v>1</v>
      </c>
      <c r="AA36" s="20">
        <f>1-'resp Tr Num'!AA33</f>
        <v>1</v>
      </c>
      <c r="AB36" s="92" t="str">
        <f>f_log('resp Tr Num'!AB33,AB$1,AB$2)</f>
        <v>#NAME?</v>
      </c>
      <c r="AC36" s="92" t="str">
        <f>f_log('resp Tr Num'!AC33,AC$1,AC$2)</f>
        <v>#NAME?</v>
      </c>
      <c r="AD36" s="92" t="str">
        <f>f_log('resp Tr Num'!AD33,AD$1,AD$2)</f>
        <v>#NAME?</v>
      </c>
      <c r="AE36" s="20">
        <f>'resp Tr Num'!AE33</f>
        <v>1</v>
      </c>
      <c r="AF36" s="20">
        <f>1-'resp Tr Num'!AF33</f>
        <v>1</v>
      </c>
      <c r="AG36" s="92" t="str">
        <f>f_log('resp Tr Num'!AH33,AG$1,AG$2)</f>
        <v>#NAME?</v>
      </c>
      <c r="AH36" s="70" t="s">
        <v>244</v>
      </c>
    </row>
    <row r="37" ht="15.0" customHeight="1">
      <c r="A37" s="5">
        <v>203.0</v>
      </c>
      <c r="B37" s="90" t="s">
        <v>10</v>
      </c>
      <c r="C37" s="90" t="s">
        <v>11</v>
      </c>
      <c r="D37" s="90" t="s">
        <v>11</v>
      </c>
      <c r="E37" s="91" t="s">
        <v>74</v>
      </c>
      <c r="F37" s="20">
        <f>1-'resp Tr Num'!F34</f>
        <v>0</v>
      </c>
      <c r="G37" s="20">
        <f>1-'resp Tr Num'!G34</f>
        <v>0</v>
      </c>
      <c r="H37" s="20">
        <f>1-'resp Tr Num'!H34</f>
        <v>1</v>
      </c>
      <c r="I37" s="20">
        <f>1-'resp Tr Num'!I34</f>
        <v>1</v>
      </c>
      <c r="J37" s="92" t="str">
        <f>f_log('resp Tr Num'!J34,J$1,J$2)</f>
        <v>#NAME?</v>
      </c>
      <c r="K37" s="92" t="str">
        <f>f_log('resp Tr Num'!K34,K$1,K$2)</f>
        <v>#NAME?</v>
      </c>
      <c r="L37" s="20">
        <f>1-'resp Tr Num'!L34</f>
        <v>1</v>
      </c>
      <c r="M37" s="20"/>
      <c r="N37" s="92" t="str">
        <f>f_log('resp Tr Num'!N34,N$1,N$2)</f>
        <v>#NAME?</v>
      </c>
      <c r="O37" s="92" t="str">
        <f>f_log('resp Tr Num'!O34,O$1,O$2)</f>
        <v>#NAME?</v>
      </c>
      <c r="P37" s="92" t="str">
        <f>f_log('resp Tr Num'!P34,P$1,P$2)</f>
        <v>#NAME?</v>
      </c>
      <c r="Q37" s="20">
        <f>1-'resp Tr Num'!Q34</f>
        <v>1</v>
      </c>
      <c r="R37" s="20">
        <f>1-'resp Tr Num'!R34</f>
        <v>1</v>
      </c>
      <c r="S37" s="20">
        <f>1-'resp Tr Num'!S34</f>
        <v>1</v>
      </c>
      <c r="T37" s="92" t="str">
        <f>f_log('resp Tr Num'!T34,T$1,T$2)</f>
        <v>#NAME?</v>
      </c>
      <c r="U37" s="20">
        <f>1-'resp Tr Num'!U34</f>
        <v>1</v>
      </c>
      <c r="V37" s="20">
        <f>1-'resp Tr Num'!V34</f>
        <v>1</v>
      </c>
      <c r="W37" s="20">
        <f>1-'resp Tr Num'!W34</f>
        <v>1</v>
      </c>
      <c r="X37" s="20">
        <f>1-'resp Tr Num'!X34</f>
        <v>1</v>
      </c>
      <c r="Y37" s="20">
        <f>1-'resp Tr Num'!Y34</f>
        <v>0</v>
      </c>
      <c r="Z37" s="20">
        <f>1-'resp Tr Num'!Z34</f>
        <v>1</v>
      </c>
      <c r="AA37" s="20">
        <f>1-'resp Tr Num'!AA34</f>
        <v>1</v>
      </c>
      <c r="AB37" s="92" t="str">
        <f>f_log('resp Tr Num'!AB34,AB$1,AB$2)</f>
        <v>#NAME?</v>
      </c>
      <c r="AC37" s="92" t="str">
        <f>f_log('resp Tr Num'!AC34,AC$1,AC$2)</f>
        <v>#NAME?</v>
      </c>
      <c r="AD37" s="92" t="str">
        <f>f_log('resp Tr Num'!AD34,AD$1,AD$2)</f>
        <v>#NAME?</v>
      </c>
      <c r="AE37" s="20">
        <f>'resp Tr Num'!AE34</f>
        <v>1</v>
      </c>
      <c r="AF37" s="20">
        <f>1-'resp Tr Num'!AF34</f>
        <v>1</v>
      </c>
      <c r="AG37" s="92" t="str">
        <f>f_log('resp Tr Num'!AH34,AG$1,AG$2)</f>
        <v>#NAME?</v>
      </c>
      <c r="AH37" s="70" t="s">
        <v>244</v>
      </c>
    </row>
    <row r="38" ht="27.75" customHeight="1">
      <c r="A38" s="5">
        <v>213.0</v>
      </c>
      <c r="B38" s="90" t="s">
        <v>10</v>
      </c>
      <c r="C38" s="90" t="s">
        <v>11</v>
      </c>
      <c r="D38" s="90" t="s">
        <v>11</v>
      </c>
      <c r="E38" s="91" t="s">
        <v>75</v>
      </c>
      <c r="F38" s="20">
        <f>1-'resp Tr Num'!F35</f>
        <v>0</v>
      </c>
      <c r="G38" s="20">
        <f>1-'resp Tr Num'!G35</f>
        <v>1</v>
      </c>
      <c r="H38" s="20">
        <f>1-'resp Tr Num'!H35</f>
        <v>1</v>
      </c>
      <c r="I38" s="20">
        <f>1-'resp Tr Num'!I35</f>
        <v>1</v>
      </c>
      <c r="J38" s="92" t="str">
        <f>f_log('resp Tr Num'!J35,J$1,J$2)</f>
        <v>#NAME?</v>
      </c>
      <c r="K38" s="92" t="str">
        <f>f_log('resp Tr Num'!K35,K$1,K$2)</f>
        <v>#NAME?</v>
      </c>
      <c r="L38" s="20">
        <f>1-'resp Tr Num'!L35</f>
        <v>1</v>
      </c>
      <c r="M38" s="28" t="s">
        <v>152</v>
      </c>
      <c r="N38" s="92" t="str">
        <f>f_log('resp Tr Num'!N35,N$1,N$2)</f>
        <v>#NAME?</v>
      </c>
      <c r="O38" s="92" t="str">
        <f>f_log('resp Tr Num'!O35,O$1,O$2)</f>
        <v>#NAME?</v>
      </c>
      <c r="P38" s="92" t="str">
        <f>f_log('resp Tr Num'!P35,P$1,P$2)</f>
        <v>#NAME?</v>
      </c>
      <c r="Q38" s="20">
        <f>1-'resp Tr Num'!Q35</f>
        <v>1</v>
      </c>
      <c r="R38" s="20">
        <f>1-'resp Tr Num'!R35</f>
        <v>1</v>
      </c>
      <c r="S38" s="20">
        <f>1-'resp Tr Num'!S35</f>
        <v>1</v>
      </c>
      <c r="T38" s="92" t="str">
        <f>f_log('resp Tr Num'!T35,T$1,T$2)</f>
        <v>#NAME?</v>
      </c>
      <c r="U38" s="20">
        <f>1-'resp Tr Num'!U35</f>
        <v>1</v>
      </c>
      <c r="V38" s="20">
        <f>1-'resp Tr Num'!V35</f>
        <v>1</v>
      </c>
      <c r="W38" s="20">
        <f>1-'resp Tr Num'!W35</f>
        <v>1</v>
      </c>
      <c r="X38" s="20">
        <f>1-'resp Tr Num'!X35</f>
        <v>1</v>
      </c>
      <c r="Y38" s="20">
        <f>1-'resp Tr Num'!Y35</f>
        <v>1</v>
      </c>
      <c r="Z38" s="20">
        <f>1-'resp Tr Num'!Z35</f>
        <v>1</v>
      </c>
      <c r="AA38" s="20">
        <f>1-'resp Tr Num'!AA35</f>
        <v>1</v>
      </c>
      <c r="AB38" s="92" t="str">
        <f>f_log('resp Tr Num'!AB35,AB$1,AB$2)</f>
        <v>#NAME?</v>
      </c>
      <c r="AC38" s="92" t="str">
        <f>f_log('resp Tr Num'!AC35,AC$1,AC$2)</f>
        <v>#NAME?</v>
      </c>
      <c r="AD38" s="92" t="str">
        <f>f_log('resp Tr Num'!AD35,AD$1,AD$2)</f>
        <v>#NAME?</v>
      </c>
      <c r="AE38" s="20">
        <f>'resp Tr Num'!AE35</f>
        <v>1</v>
      </c>
      <c r="AF38" s="20">
        <f>1-'resp Tr Num'!AF35</f>
        <v>1</v>
      </c>
      <c r="AG38" s="92" t="str">
        <f>f_log('resp Tr Num'!AH35,AG$1,AG$2)</f>
        <v>#NAME?</v>
      </c>
      <c r="AH38" s="70" t="s">
        <v>244</v>
      </c>
    </row>
    <row r="39" ht="15.0" customHeight="1">
      <c r="A39" s="5">
        <v>225.0</v>
      </c>
      <c r="B39" s="90" t="s">
        <v>10</v>
      </c>
      <c r="C39" s="90" t="s">
        <v>17</v>
      </c>
      <c r="D39" s="90" t="s">
        <v>31</v>
      </c>
      <c r="E39" s="91" t="s">
        <v>76</v>
      </c>
      <c r="F39" s="20">
        <f>1-'resp Tr Num'!F36</f>
        <v>0</v>
      </c>
      <c r="G39" s="20">
        <f>1-'resp Tr Num'!G36</f>
        <v>1</v>
      </c>
      <c r="H39" s="20">
        <f>1-'resp Tr Num'!H36</f>
        <v>1</v>
      </c>
      <c r="I39" s="20">
        <f>1-'resp Tr Num'!I36</f>
        <v>1</v>
      </c>
      <c r="J39" s="92" t="str">
        <f>f_log('resp Tr Num'!J36,J$1,J$2)</f>
        <v>#NAME?</v>
      </c>
      <c r="K39" s="92" t="str">
        <f>f_log('resp Tr Num'!K36,K$1,K$2)</f>
        <v>#NAME?</v>
      </c>
      <c r="L39" s="20">
        <f>1-'resp Tr Num'!L36</f>
        <v>0</v>
      </c>
      <c r="M39" s="20" t="s">
        <v>148</v>
      </c>
      <c r="N39" s="92" t="str">
        <f>f_log('resp Tr Num'!N36,N$1,N$2)</f>
        <v>#NAME?</v>
      </c>
      <c r="O39" s="92" t="str">
        <f>f_log('resp Tr Num'!O36,O$1,O$2)</f>
        <v>#NAME?</v>
      </c>
      <c r="P39" s="92" t="str">
        <f>f_log('resp Tr Num'!P36,P$1,P$2)</f>
        <v>#NAME?</v>
      </c>
      <c r="Q39" s="20">
        <f>1-'resp Tr Num'!Q36</f>
        <v>1</v>
      </c>
      <c r="R39" s="20">
        <f>1-'resp Tr Num'!R36</f>
        <v>0</v>
      </c>
      <c r="S39" s="20">
        <f>1-'resp Tr Num'!S36</f>
        <v>0</v>
      </c>
      <c r="T39" s="92" t="str">
        <f>f_log('resp Tr Num'!T36,T$1,T$2)</f>
        <v>#NAME?</v>
      </c>
      <c r="U39" s="20">
        <f>1-'resp Tr Num'!U36</f>
        <v>1</v>
      </c>
      <c r="V39" s="20">
        <f>1-'resp Tr Num'!V36</f>
        <v>1</v>
      </c>
      <c r="W39" s="20">
        <f>1-'resp Tr Num'!W36</f>
        <v>0</v>
      </c>
      <c r="X39" s="20">
        <f>1-'resp Tr Num'!X36</f>
        <v>1</v>
      </c>
      <c r="Y39" s="20">
        <f>1-'resp Tr Num'!Y36</f>
        <v>0</v>
      </c>
      <c r="Z39" s="20">
        <f>1-'resp Tr Num'!Z36</f>
        <v>1</v>
      </c>
      <c r="AA39" s="20">
        <f>1-'resp Tr Num'!AA36</f>
        <v>1</v>
      </c>
      <c r="AB39" s="92" t="str">
        <f>f_log('resp Tr Num'!AB36,AB$1,AB$2)</f>
        <v>#NAME?</v>
      </c>
      <c r="AC39" s="92" t="str">
        <f>f_log('resp Tr Num'!AC36,AC$1,AC$2)</f>
        <v>#NAME?</v>
      </c>
      <c r="AD39" s="92" t="str">
        <f>f_log('resp Tr Num'!AD36,AD$1,AD$2)</f>
        <v>#NAME?</v>
      </c>
      <c r="AE39" s="20">
        <f>'resp Tr Num'!AE36</f>
        <v>1</v>
      </c>
      <c r="AF39" s="20">
        <f>1-'resp Tr Num'!AF36</f>
        <v>0</v>
      </c>
      <c r="AG39" s="92" t="str">
        <f>f_log('resp Tr Num'!AH36,AG$1,AG$2)</f>
        <v>#NAME?</v>
      </c>
      <c r="AH39" s="70" t="s">
        <v>244</v>
      </c>
    </row>
    <row r="40" ht="15.0" customHeight="1">
      <c r="A40" s="5">
        <v>226.0</v>
      </c>
      <c r="B40" s="90" t="s">
        <v>10</v>
      </c>
      <c r="C40" s="90" t="s">
        <v>17</v>
      </c>
      <c r="D40" s="90" t="s">
        <v>32</v>
      </c>
      <c r="E40" s="91" t="s">
        <v>77</v>
      </c>
      <c r="F40" s="20">
        <f>1-'resp Tr Num'!F37</f>
        <v>0</v>
      </c>
      <c r="G40" s="20">
        <f>1-'resp Tr Num'!G37</f>
        <v>0</v>
      </c>
      <c r="H40" s="20">
        <f>1-'resp Tr Num'!H37</f>
        <v>1</v>
      </c>
      <c r="I40" s="20">
        <f>1-'resp Tr Num'!I37</f>
        <v>1</v>
      </c>
      <c r="J40" s="92" t="str">
        <f>f_log('resp Tr Num'!J37,J$1,J$2)</f>
        <v>#NAME?</v>
      </c>
      <c r="K40" s="92" t="str">
        <f>f_log('resp Tr Num'!K37,K$1,K$2)</f>
        <v>#NAME?</v>
      </c>
      <c r="L40" s="20">
        <f>1-'resp Tr Num'!L37</f>
        <v>0</v>
      </c>
      <c r="M40" s="20"/>
      <c r="N40" s="92" t="str">
        <f>f_log('resp Tr Num'!N37,N$1,N$2)</f>
        <v>#NAME?</v>
      </c>
      <c r="O40" s="92" t="str">
        <f>f_log('resp Tr Num'!O37,O$1,O$2)</f>
        <v>#NAME?</v>
      </c>
      <c r="P40" s="92" t="str">
        <f>f_log('resp Tr Num'!P37,P$1,P$2)</f>
        <v>#NAME?</v>
      </c>
      <c r="Q40" s="20">
        <f>1-'resp Tr Num'!Q37</f>
        <v>1</v>
      </c>
      <c r="R40" s="20">
        <f>1-'resp Tr Num'!R37</f>
        <v>1</v>
      </c>
      <c r="S40" s="20">
        <f>1-'resp Tr Num'!S37</f>
        <v>1</v>
      </c>
      <c r="T40" s="92" t="str">
        <f>f_log('resp Tr Num'!T37,T$1,T$2)</f>
        <v>#NAME?</v>
      </c>
      <c r="U40" s="20">
        <f>1-'resp Tr Num'!U37</f>
        <v>1</v>
      </c>
      <c r="V40" s="20">
        <f>1-'resp Tr Num'!V37</f>
        <v>1</v>
      </c>
      <c r="W40" s="20">
        <f>1-'resp Tr Num'!W37</f>
        <v>1</v>
      </c>
      <c r="X40" s="20">
        <f>1-'resp Tr Num'!X37</f>
        <v>1</v>
      </c>
      <c r="Y40" s="20">
        <f>1-'resp Tr Num'!Y37</f>
        <v>1</v>
      </c>
      <c r="Z40" s="20">
        <f>1-'resp Tr Num'!Z37</f>
        <v>1</v>
      </c>
      <c r="AA40" s="20">
        <f>1-'resp Tr Num'!AA37</f>
        <v>1</v>
      </c>
      <c r="AB40" s="92" t="str">
        <f>f_log('resp Tr Num'!AB37,AB$1,AB$2)</f>
        <v>#NAME?</v>
      </c>
      <c r="AC40" s="92" t="str">
        <f>f_log('resp Tr Num'!AC37,AC$1,AC$2)</f>
        <v>#NAME?</v>
      </c>
      <c r="AD40" s="92" t="str">
        <f>f_log('resp Tr Num'!AD37,AD$1,AD$2)</f>
        <v>#NAME?</v>
      </c>
      <c r="AE40" s="20">
        <f>'resp Tr Num'!AE37</f>
        <v>0</v>
      </c>
      <c r="AF40" s="20">
        <f>1-'resp Tr Num'!AF37</f>
        <v>1</v>
      </c>
      <c r="AG40" s="92" t="str">
        <f>f_log('resp Tr Num'!AH37,AG$1,AG$2)</f>
        <v>#NAME?</v>
      </c>
      <c r="AH40" s="70" t="s">
        <v>244</v>
      </c>
    </row>
    <row r="41" ht="15.0" customHeight="1">
      <c r="A41" s="5">
        <v>231.0</v>
      </c>
      <c r="B41" s="90" t="s">
        <v>10</v>
      </c>
      <c r="C41" s="90" t="s">
        <v>17</v>
      </c>
      <c r="D41" s="90" t="s">
        <v>32</v>
      </c>
      <c r="E41" s="91" t="s">
        <v>78</v>
      </c>
      <c r="F41" s="20">
        <f>1-'resp Tr Num'!F38</f>
        <v>0</v>
      </c>
      <c r="G41" s="20">
        <f>1-'resp Tr Num'!G38</f>
        <v>0</v>
      </c>
      <c r="H41" s="20">
        <f>1-'resp Tr Num'!H38</f>
        <v>1</v>
      </c>
      <c r="I41" s="20">
        <f>1-'resp Tr Num'!I38</f>
        <v>1</v>
      </c>
      <c r="J41" s="92" t="str">
        <f>f_log('resp Tr Num'!J38,J$1,J$2)</f>
        <v>#NAME?</v>
      </c>
      <c r="K41" s="92" t="str">
        <f>f_log('resp Tr Num'!K38,K$1,K$2)</f>
        <v>#NAME?</v>
      </c>
      <c r="L41" s="20">
        <f>1-'resp Tr Num'!L38</f>
        <v>0</v>
      </c>
      <c r="M41" s="20"/>
      <c r="N41" s="92" t="str">
        <f>f_log('resp Tr Num'!N38,N$1,N$2)</f>
        <v>#NAME?</v>
      </c>
      <c r="O41" s="92" t="str">
        <f>f_log('resp Tr Num'!O38,O$1,O$2)</f>
        <v>#NAME?</v>
      </c>
      <c r="P41" s="92" t="str">
        <f>f_log('resp Tr Num'!P38,P$1,P$2)</f>
        <v>#NAME?</v>
      </c>
      <c r="Q41" s="20">
        <f>1-'resp Tr Num'!Q38</f>
        <v>1</v>
      </c>
      <c r="R41" s="20">
        <f>1-'resp Tr Num'!R38</f>
        <v>1</v>
      </c>
      <c r="S41" s="20">
        <f>1-'resp Tr Num'!S38</f>
        <v>1</v>
      </c>
      <c r="T41" s="92" t="str">
        <f>f_log('resp Tr Num'!T38,T$1,T$2)</f>
        <v>#NAME?</v>
      </c>
      <c r="U41" s="20">
        <f>1-'resp Tr Num'!U38</f>
        <v>1</v>
      </c>
      <c r="V41" s="20">
        <f>1-'resp Tr Num'!V38</f>
        <v>1</v>
      </c>
      <c r="W41" s="20">
        <f>1-'resp Tr Num'!W38</f>
        <v>1</v>
      </c>
      <c r="X41" s="20">
        <f>1-'resp Tr Num'!X38</f>
        <v>1</v>
      </c>
      <c r="Y41" s="20">
        <f>1-'resp Tr Num'!Y38</f>
        <v>1</v>
      </c>
      <c r="Z41" s="20">
        <f>1-'resp Tr Num'!Z38</f>
        <v>1</v>
      </c>
      <c r="AA41" s="20">
        <f>1-'resp Tr Num'!AA38</f>
        <v>1</v>
      </c>
      <c r="AB41" s="92" t="str">
        <f>f_log('resp Tr Num'!AB38,AB$1,AB$2)</f>
        <v>#NAME?</v>
      </c>
      <c r="AC41" s="92" t="str">
        <f>f_log('resp Tr Num'!AC38,AC$1,AC$2)</f>
        <v>#NAME?</v>
      </c>
      <c r="AD41" s="92" t="str">
        <f>f_log('resp Tr Num'!AD38,AD$1,AD$2)</f>
        <v>#NAME?</v>
      </c>
      <c r="AE41" s="20">
        <f>'resp Tr Num'!AE38</f>
        <v>0</v>
      </c>
      <c r="AF41" s="20">
        <f>1-'resp Tr Num'!AF38</f>
        <v>1</v>
      </c>
      <c r="AG41" s="92" t="str">
        <f>f_log('resp Tr Num'!AH38,AG$1,AG$2)</f>
        <v>#NAME?</v>
      </c>
      <c r="AH41" s="70" t="s">
        <v>244</v>
      </c>
    </row>
    <row r="42" ht="15.0" customHeight="1">
      <c r="A42" s="5">
        <v>234.0</v>
      </c>
      <c r="B42" s="90" t="s">
        <v>10</v>
      </c>
      <c r="C42" s="90" t="s">
        <v>17</v>
      </c>
      <c r="D42" s="90" t="s">
        <v>33</v>
      </c>
      <c r="E42" s="91" t="s">
        <v>79</v>
      </c>
      <c r="F42" s="20">
        <f>1-'resp Tr Num'!F39</f>
        <v>0</v>
      </c>
      <c r="G42" s="20">
        <f>1-'resp Tr Num'!G39</f>
        <v>0</v>
      </c>
      <c r="H42" s="20">
        <f>1-'resp Tr Num'!H39</f>
        <v>1</v>
      </c>
      <c r="I42" s="20">
        <f>1-'resp Tr Num'!I39</f>
        <v>1</v>
      </c>
      <c r="J42" s="92" t="str">
        <f>f_log('resp Tr Num'!J39,J$1,J$2)</f>
        <v>#NAME?</v>
      </c>
      <c r="K42" s="92" t="str">
        <f>f_log('resp Tr Num'!K39,K$1,K$2)</f>
        <v>#NAME?</v>
      </c>
      <c r="L42" s="20">
        <f>1-'resp Tr Num'!L39</f>
        <v>0</v>
      </c>
      <c r="M42" s="20"/>
      <c r="N42" s="92" t="str">
        <f>f_log('resp Tr Num'!N39,N$1,N$2)</f>
        <v>#NAME?</v>
      </c>
      <c r="O42" s="92" t="str">
        <f>f_log('resp Tr Num'!O39,O$1,O$2)</f>
        <v>#NAME?</v>
      </c>
      <c r="P42" s="92" t="str">
        <f>f_log('resp Tr Num'!P39,P$1,P$2)</f>
        <v>#NAME?</v>
      </c>
      <c r="Q42" s="20">
        <f>1-'resp Tr Num'!Q39</f>
        <v>1</v>
      </c>
      <c r="R42" s="20">
        <f>1-'resp Tr Num'!R39</f>
        <v>1</v>
      </c>
      <c r="S42" s="20">
        <f>1-'resp Tr Num'!S39</f>
        <v>1</v>
      </c>
      <c r="T42" s="92" t="str">
        <f>f_log('resp Tr Num'!T39,T$1,T$2)</f>
        <v>#NAME?</v>
      </c>
      <c r="U42" s="20">
        <f>1-'resp Tr Num'!U39</f>
        <v>1</v>
      </c>
      <c r="V42" s="20">
        <f>1-'resp Tr Num'!V39</f>
        <v>1</v>
      </c>
      <c r="W42" s="20">
        <f>1-'resp Tr Num'!W39</f>
        <v>0</v>
      </c>
      <c r="X42" s="20">
        <f>1-'resp Tr Num'!X39</f>
        <v>1</v>
      </c>
      <c r="Y42" s="20">
        <f>1-'resp Tr Num'!Y39</f>
        <v>1</v>
      </c>
      <c r="Z42" s="20">
        <f>1-'resp Tr Num'!Z39</f>
        <v>1</v>
      </c>
      <c r="AA42" s="20">
        <f>1-'resp Tr Num'!AA39</f>
        <v>1</v>
      </c>
      <c r="AB42" s="92" t="str">
        <f>f_log('resp Tr Num'!AB39,AB$1,AB$2)</f>
        <v>#NAME?</v>
      </c>
      <c r="AC42" s="92" t="str">
        <f>f_log('resp Tr Num'!AC39,AC$1,AC$2)</f>
        <v>#NAME?</v>
      </c>
      <c r="AD42" s="92" t="str">
        <f>f_log('resp Tr Num'!AD39,AD$1,AD$2)</f>
        <v>#NAME?</v>
      </c>
      <c r="AE42" s="20">
        <f>'resp Tr Num'!AE39</f>
        <v>0</v>
      </c>
      <c r="AF42" s="20">
        <f>1-'resp Tr Num'!AF39</f>
        <v>1</v>
      </c>
      <c r="AG42" s="92" t="str">
        <f>f_log('resp Tr Num'!AH39,AG$1,AG$2)</f>
        <v>#NAME?</v>
      </c>
      <c r="AH42" s="70" t="s">
        <v>244</v>
      </c>
    </row>
    <row r="43" ht="15.75" customHeight="1">
      <c r="A43" s="5">
        <v>239.0</v>
      </c>
      <c r="B43" s="90" t="s">
        <v>10</v>
      </c>
      <c r="C43" s="90" t="s">
        <v>17</v>
      </c>
      <c r="D43" s="90" t="s">
        <v>32</v>
      </c>
      <c r="E43" s="91" t="s">
        <v>80</v>
      </c>
      <c r="F43" s="20">
        <f>1-'resp Tr Num'!F40</f>
        <v>0</v>
      </c>
      <c r="G43" s="20">
        <f>1-'resp Tr Num'!G40</f>
        <v>0</v>
      </c>
      <c r="H43" s="20">
        <f>1-'resp Tr Num'!H40</f>
        <v>1</v>
      </c>
      <c r="I43" s="20">
        <f>1-'resp Tr Num'!I40</f>
        <v>1</v>
      </c>
      <c r="J43" s="92" t="str">
        <f>f_log('resp Tr Num'!J40,J$1,J$2)</f>
        <v>#NAME?</v>
      </c>
      <c r="K43" s="92" t="str">
        <f>f_log('resp Tr Num'!K40,K$1,K$2)</f>
        <v>#NAME?</v>
      </c>
      <c r="L43" s="20">
        <f>1-'resp Tr Num'!L40</f>
        <v>0</v>
      </c>
      <c r="M43" s="20"/>
      <c r="N43" s="92" t="str">
        <f>f_log('resp Tr Num'!N40,N$1,N$2)</f>
        <v>#NAME?</v>
      </c>
      <c r="O43" s="92" t="str">
        <f>f_log('resp Tr Num'!O40,O$1,O$2)</f>
        <v>#NAME?</v>
      </c>
      <c r="P43" s="92" t="str">
        <f>f_log('resp Tr Num'!P40,P$1,P$2)</f>
        <v>#NAME?</v>
      </c>
      <c r="Q43" s="20">
        <f>1-'resp Tr Num'!Q40</f>
        <v>1</v>
      </c>
      <c r="R43" s="20">
        <f>1-'resp Tr Num'!R40</f>
        <v>1</v>
      </c>
      <c r="S43" s="20">
        <f>1-'resp Tr Num'!S40</f>
        <v>1</v>
      </c>
      <c r="T43" s="92" t="str">
        <f>f_log('resp Tr Num'!T40,T$1,T$2)</f>
        <v>#NAME?</v>
      </c>
      <c r="U43" s="20">
        <f>1-'resp Tr Num'!U40</f>
        <v>1</v>
      </c>
      <c r="V43" s="20">
        <f>1-'resp Tr Num'!V40</f>
        <v>1</v>
      </c>
      <c r="W43" s="20">
        <f>1-'resp Tr Num'!W40</f>
        <v>0</v>
      </c>
      <c r="X43" s="20">
        <f>1-'resp Tr Num'!X40</f>
        <v>1</v>
      </c>
      <c r="Y43" s="20">
        <f>1-'resp Tr Num'!Y40</f>
        <v>0</v>
      </c>
      <c r="Z43" s="20">
        <f>1-'resp Tr Num'!Z40</f>
        <v>1</v>
      </c>
      <c r="AA43" s="20">
        <f>1-'resp Tr Num'!AA40</f>
        <v>1</v>
      </c>
      <c r="AB43" s="92" t="str">
        <f>f_log('resp Tr Num'!AB40,AB$1,AB$2)</f>
        <v>#NAME?</v>
      </c>
      <c r="AC43" s="92" t="str">
        <f>f_log('resp Tr Num'!AC40,AC$1,AC$2)</f>
        <v>#NAME?</v>
      </c>
      <c r="AD43" s="92" t="str">
        <f>f_log('resp Tr Num'!AD40,AD$1,AD$2)</f>
        <v>#NAME?</v>
      </c>
      <c r="AE43" s="20">
        <f>'resp Tr Num'!AE40</f>
        <v>0</v>
      </c>
      <c r="AF43" s="20">
        <f>1-'resp Tr Num'!AF40</f>
        <v>1</v>
      </c>
      <c r="AG43" s="92" t="str">
        <f>f_log('resp Tr Num'!AH40,AG$1,AG$2)</f>
        <v>#NAME?</v>
      </c>
      <c r="AH43" s="70" t="s">
        <v>244</v>
      </c>
    </row>
    <row r="44" ht="15.75" customHeight="1">
      <c r="A44" s="5">
        <v>241.0</v>
      </c>
      <c r="B44" s="90" t="s">
        <v>10</v>
      </c>
      <c r="C44" s="90" t="s">
        <v>17</v>
      </c>
      <c r="D44" s="90" t="s">
        <v>31</v>
      </c>
      <c r="E44" s="91" t="s">
        <v>81</v>
      </c>
      <c r="F44" s="20">
        <f>1-'resp Tr Num'!F41</f>
        <v>0</v>
      </c>
      <c r="G44" s="20">
        <f>1-'resp Tr Num'!G41</f>
        <v>0</v>
      </c>
      <c r="H44" s="20">
        <f>1-'resp Tr Num'!H41</f>
        <v>1</v>
      </c>
      <c r="I44" s="20">
        <f>1-'resp Tr Num'!I41</f>
        <v>1</v>
      </c>
      <c r="J44" s="92" t="str">
        <f>f_log('resp Tr Num'!J41,J$1,J$2)</f>
        <v>#NAME?</v>
      </c>
      <c r="K44" s="92" t="str">
        <f>f_log('resp Tr Num'!K41,K$1,K$2)</f>
        <v>#NAME?</v>
      </c>
      <c r="L44" s="20">
        <f>1-'resp Tr Num'!L41</f>
        <v>0</v>
      </c>
      <c r="M44" s="20"/>
      <c r="N44" s="92" t="str">
        <f>f_log('resp Tr Num'!N41,N$1,N$2)</f>
        <v>#NAME?</v>
      </c>
      <c r="O44" s="92" t="str">
        <f>f_log('resp Tr Num'!O41,O$1,O$2)</f>
        <v>#NAME?</v>
      </c>
      <c r="P44" s="92" t="str">
        <f>f_log('resp Tr Num'!P41,P$1,P$2)</f>
        <v>#NAME?</v>
      </c>
      <c r="Q44" s="20">
        <f>1-'resp Tr Num'!Q41</f>
        <v>1</v>
      </c>
      <c r="R44" s="20">
        <f>1-'resp Tr Num'!R41</f>
        <v>1</v>
      </c>
      <c r="S44" s="20">
        <f>1-'resp Tr Num'!S41</f>
        <v>1</v>
      </c>
      <c r="T44" s="92" t="str">
        <f>f_log('resp Tr Num'!T41,T$1,T$2)</f>
        <v>#NAME?</v>
      </c>
      <c r="U44" s="20">
        <f>1-'resp Tr Num'!U41</f>
        <v>1</v>
      </c>
      <c r="V44" s="20">
        <f>1-'resp Tr Num'!V41</f>
        <v>1</v>
      </c>
      <c r="W44" s="20">
        <f>1-'resp Tr Num'!W41</f>
        <v>0</v>
      </c>
      <c r="X44" s="20">
        <f>1-'resp Tr Num'!X41</f>
        <v>1</v>
      </c>
      <c r="Y44" s="20">
        <f>1-'resp Tr Num'!Y41</f>
        <v>0</v>
      </c>
      <c r="Z44" s="20">
        <f>1-'resp Tr Num'!Z41</f>
        <v>1</v>
      </c>
      <c r="AA44" s="20">
        <f>1-'resp Tr Num'!AA41</f>
        <v>1</v>
      </c>
      <c r="AB44" s="92" t="str">
        <f>f_log('resp Tr Num'!AB41,AB$1,AB$2)</f>
        <v>#NAME?</v>
      </c>
      <c r="AC44" s="92" t="str">
        <f>f_log('resp Tr Num'!AC41,AC$1,AC$2)</f>
        <v>#NAME?</v>
      </c>
      <c r="AD44" s="92" t="str">
        <f>f_log('resp Tr Num'!AD41,AD$1,AD$2)</f>
        <v>#NAME?</v>
      </c>
      <c r="AE44" s="20">
        <f>'resp Tr Num'!AE41</f>
        <v>1</v>
      </c>
      <c r="AF44" s="20">
        <f>1-'resp Tr Num'!AF41</f>
        <v>1</v>
      </c>
      <c r="AG44" s="92" t="str">
        <f>f_log('resp Tr Num'!AH41,AG$1,AG$2)</f>
        <v>#NAME?</v>
      </c>
      <c r="AH44" s="70" t="s">
        <v>244</v>
      </c>
    </row>
    <row r="45" ht="15.75" customHeight="1">
      <c r="A45" s="5">
        <v>257.0</v>
      </c>
      <c r="B45" s="90" t="s">
        <v>10</v>
      </c>
      <c r="C45" s="90" t="s">
        <v>13</v>
      </c>
      <c r="D45" s="90" t="s">
        <v>26</v>
      </c>
      <c r="E45" s="91" t="s">
        <v>82</v>
      </c>
      <c r="F45" s="20">
        <f>1-'resp Tr Num'!F42</f>
        <v>0</v>
      </c>
      <c r="G45" s="20">
        <f>1-'resp Tr Num'!G42</f>
        <v>0</v>
      </c>
      <c r="H45" s="20">
        <f>1-'resp Tr Num'!H42</f>
        <v>1</v>
      </c>
      <c r="I45" s="20">
        <f>1-'resp Tr Num'!I42</f>
        <v>1</v>
      </c>
      <c r="J45" s="92" t="str">
        <f>f_log('resp Tr Num'!J42,J$1,J$2)</f>
        <v>#NAME?</v>
      </c>
      <c r="K45" s="92" t="str">
        <f>f_log('resp Tr Num'!K42,K$1,K$2)</f>
        <v>#NAME?</v>
      </c>
      <c r="L45" s="20">
        <f>1-'resp Tr Num'!L42</f>
        <v>0</v>
      </c>
      <c r="M45" s="20"/>
      <c r="N45" s="92" t="str">
        <f>f_log('resp Tr Num'!N42,N$1,N$2)</f>
        <v>#NAME?</v>
      </c>
      <c r="O45" s="92" t="str">
        <f>f_log('resp Tr Num'!O42,O$1,O$2)</f>
        <v>#NAME?</v>
      </c>
      <c r="P45" s="92" t="str">
        <f>f_log('resp Tr Num'!P42,P$1,P$2)</f>
        <v>#NAME?</v>
      </c>
      <c r="Q45" s="20">
        <f>1-'resp Tr Num'!Q42</f>
        <v>1</v>
      </c>
      <c r="R45" s="20">
        <f>1-'resp Tr Num'!R42</f>
        <v>1</v>
      </c>
      <c r="S45" s="20">
        <f>1-'resp Tr Num'!S42</f>
        <v>1</v>
      </c>
      <c r="T45" s="92" t="str">
        <f>f_log('resp Tr Num'!T42,T$1,T$2)</f>
        <v>#NAME?</v>
      </c>
      <c r="U45" s="20">
        <f>1-'resp Tr Num'!U42</f>
        <v>1</v>
      </c>
      <c r="V45" s="20">
        <f>1-'resp Tr Num'!V42</f>
        <v>1</v>
      </c>
      <c r="W45" s="20">
        <f>1-'resp Tr Num'!W42</f>
        <v>1</v>
      </c>
      <c r="X45" s="20">
        <f>1-'resp Tr Num'!X42</f>
        <v>1</v>
      </c>
      <c r="Y45" s="20">
        <f>1-'resp Tr Num'!Y42</f>
        <v>1</v>
      </c>
      <c r="Z45" s="20">
        <f>1-'resp Tr Num'!Z42</f>
        <v>1</v>
      </c>
      <c r="AA45" s="20">
        <f>1-'resp Tr Num'!AA42</f>
        <v>1</v>
      </c>
      <c r="AB45" s="92" t="str">
        <f>f_log('resp Tr Num'!AB42,AB$1,AB$2)</f>
        <v>#NAME?</v>
      </c>
      <c r="AC45" s="92" t="str">
        <f>f_log('resp Tr Num'!AC42,AC$1,AC$2)</f>
        <v>#NAME?</v>
      </c>
      <c r="AD45" s="92" t="str">
        <f>f_log('resp Tr Num'!AD42,AD$1,AD$2)</f>
        <v>#NAME?</v>
      </c>
      <c r="AE45" s="20">
        <f>'resp Tr Num'!AE42</f>
        <v>0</v>
      </c>
      <c r="AF45" s="20">
        <f>1-'resp Tr Num'!AF42</f>
        <v>1</v>
      </c>
      <c r="AG45" s="92" t="str">
        <f>f_log('resp Tr Num'!AH42,AG$1,AG$2)</f>
        <v>#NAME?</v>
      </c>
      <c r="AH45" s="70" t="s">
        <v>244</v>
      </c>
    </row>
    <row r="46" ht="15.75" customHeight="1">
      <c r="A46" s="5">
        <v>264.0</v>
      </c>
      <c r="B46" s="90" t="s">
        <v>10</v>
      </c>
      <c r="C46" s="90" t="s">
        <v>13</v>
      </c>
      <c r="D46" s="90" t="s">
        <v>34</v>
      </c>
      <c r="E46" s="91" t="s">
        <v>83</v>
      </c>
      <c r="F46" s="20">
        <f>1-'resp Tr Num'!F43</f>
        <v>0</v>
      </c>
      <c r="G46" s="20">
        <f>1-'resp Tr Num'!G43</f>
        <v>0</v>
      </c>
      <c r="H46" s="20">
        <f>1-'resp Tr Num'!H43</f>
        <v>1</v>
      </c>
      <c r="I46" s="20">
        <f>1-'resp Tr Num'!I43</f>
        <v>1</v>
      </c>
      <c r="J46" s="92" t="str">
        <f>f_log('resp Tr Num'!J43,J$1,J$2)</f>
        <v>#NAME?</v>
      </c>
      <c r="K46" s="92" t="str">
        <f>f_log('resp Tr Num'!K43,K$1,K$2)</f>
        <v>#NAME?</v>
      </c>
      <c r="L46" s="20">
        <f>1-'resp Tr Num'!L43</f>
        <v>0</v>
      </c>
      <c r="M46" s="20"/>
      <c r="N46" s="92" t="str">
        <f>f_log('resp Tr Num'!N43,N$1,N$2)</f>
        <v>#NAME?</v>
      </c>
      <c r="O46" s="92" t="str">
        <f>f_log('resp Tr Num'!O43,O$1,O$2)</f>
        <v>#NAME?</v>
      </c>
      <c r="P46" s="92" t="str">
        <f>f_log('resp Tr Num'!P43,P$1,P$2)</f>
        <v>#NAME?</v>
      </c>
      <c r="Q46" s="20">
        <f>1-'resp Tr Num'!Q43</f>
        <v>1</v>
      </c>
      <c r="R46" s="20">
        <f>1-'resp Tr Num'!R43</f>
        <v>1</v>
      </c>
      <c r="S46" s="20">
        <f>1-'resp Tr Num'!S43</f>
        <v>1</v>
      </c>
      <c r="T46" s="92" t="str">
        <f>f_log('resp Tr Num'!T43,T$1,T$2)</f>
        <v>#NAME?</v>
      </c>
      <c r="U46" s="20">
        <f>1-'resp Tr Num'!U43</f>
        <v>1</v>
      </c>
      <c r="V46" s="20">
        <f>1-'resp Tr Num'!V43</f>
        <v>1</v>
      </c>
      <c r="W46" s="20">
        <f>1-'resp Tr Num'!W43</f>
        <v>0</v>
      </c>
      <c r="X46" s="20">
        <f>1-'resp Tr Num'!X43</f>
        <v>1</v>
      </c>
      <c r="Y46" s="20">
        <f>1-'resp Tr Num'!Y43</f>
        <v>0</v>
      </c>
      <c r="Z46" s="20">
        <f>1-'resp Tr Num'!Z43</f>
        <v>1</v>
      </c>
      <c r="AA46" s="20">
        <f>1-'resp Tr Num'!AA43</f>
        <v>1</v>
      </c>
      <c r="AB46" s="92" t="str">
        <f>f_log('resp Tr Num'!AB43,AB$1,AB$2)</f>
        <v>#NAME?</v>
      </c>
      <c r="AC46" s="92" t="str">
        <f>f_log('resp Tr Num'!AC43,AC$1,AC$2)</f>
        <v>#NAME?</v>
      </c>
      <c r="AD46" s="92" t="str">
        <f>f_log('resp Tr Num'!AD43,AD$1,AD$2)</f>
        <v>#NAME?</v>
      </c>
      <c r="AE46" s="20">
        <f>'resp Tr Num'!AE43</f>
        <v>0</v>
      </c>
      <c r="AF46" s="20">
        <f>1-'resp Tr Num'!AF43</f>
        <v>1</v>
      </c>
      <c r="AG46" s="92" t="str">
        <f>f_log('resp Tr Num'!AH43,AG$1,AG$2)</f>
        <v>#NAME?</v>
      </c>
      <c r="AH46" s="70" t="s">
        <v>244</v>
      </c>
    </row>
    <row r="47" ht="15.75" customHeight="1">
      <c r="A47" s="5">
        <v>4315.0</v>
      </c>
      <c r="B47" s="90" t="s">
        <v>10</v>
      </c>
      <c r="C47" s="90" t="s">
        <v>15</v>
      </c>
      <c r="D47" s="90" t="s">
        <v>32</v>
      </c>
      <c r="E47" s="91" t="s">
        <v>84</v>
      </c>
      <c r="F47" s="20">
        <f>1-'resp Tr Num'!F44</f>
        <v>0</v>
      </c>
      <c r="G47" s="20">
        <f>1-'resp Tr Num'!G44</f>
        <v>0</v>
      </c>
      <c r="H47" s="20">
        <f>1-'resp Tr Num'!H44</f>
        <v>1</v>
      </c>
      <c r="I47" s="20">
        <f>1-'resp Tr Num'!I44</f>
        <v>1</v>
      </c>
      <c r="J47" s="92" t="str">
        <f>f_log('resp Tr Num'!J44,J$1,J$2)</f>
        <v>#NAME?</v>
      </c>
      <c r="K47" s="92" t="str">
        <f>f_log('resp Tr Num'!K44,K$1,K$2)</f>
        <v>#NAME?</v>
      </c>
      <c r="L47" s="20">
        <f>1-'resp Tr Num'!L44</f>
        <v>1</v>
      </c>
      <c r="M47" s="20"/>
      <c r="N47" s="92" t="str">
        <f>f_log('resp Tr Num'!N44,N$1,N$2)</f>
        <v>#NAME?</v>
      </c>
      <c r="O47" s="92" t="str">
        <f>f_log('resp Tr Num'!O44,O$1,O$2)</f>
        <v>#NAME?</v>
      </c>
      <c r="P47" s="92" t="str">
        <f>f_log('resp Tr Num'!P44,P$1,P$2)</f>
        <v>#NAME?</v>
      </c>
      <c r="Q47" s="20">
        <f>1-'resp Tr Num'!Q44</f>
        <v>1</v>
      </c>
      <c r="R47" s="20">
        <f>1-'resp Tr Num'!R44</f>
        <v>1</v>
      </c>
      <c r="S47" s="20">
        <f>1-'resp Tr Num'!S44</f>
        <v>1</v>
      </c>
      <c r="T47" s="92" t="str">
        <f>f_log('resp Tr Num'!T44,T$1,T$2)</f>
        <v>#NAME?</v>
      </c>
      <c r="U47" s="20">
        <f>1-'resp Tr Num'!U44</f>
        <v>1</v>
      </c>
      <c r="V47" s="20">
        <f>1-'resp Tr Num'!V44</f>
        <v>1</v>
      </c>
      <c r="W47" s="20">
        <f>1-'resp Tr Num'!W44</f>
        <v>1</v>
      </c>
      <c r="X47" s="20">
        <f>1-'resp Tr Num'!X44</f>
        <v>1</v>
      </c>
      <c r="Y47" s="20">
        <f>1-'resp Tr Num'!Y44</f>
        <v>1</v>
      </c>
      <c r="Z47" s="20">
        <f>1-'resp Tr Num'!Z44</f>
        <v>1</v>
      </c>
      <c r="AA47" s="20">
        <f>1-'resp Tr Num'!AA44</f>
        <v>1</v>
      </c>
      <c r="AB47" s="92" t="str">
        <f>f_log('resp Tr Num'!AB44,AB$1,AB$2)</f>
        <v>#NAME?</v>
      </c>
      <c r="AC47" s="92" t="str">
        <f>f_log('resp Tr Num'!AC44,AC$1,AC$2)</f>
        <v>#NAME?</v>
      </c>
      <c r="AD47" s="92" t="str">
        <f>f_log('resp Tr Num'!AD44,AD$1,AD$2)</f>
        <v>#NAME?</v>
      </c>
      <c r="AE47" s="20">
        <f>'resp Tr Num'!AE44</f>
        <v>1</v>
      </c>
      <c r="AF47" s="20">
        <f>1-'resp Tr Num'!AF44</f>
        <v>1</v>
      </c>
      <c r="AG47" s="92" t="str">
        <f>f_log('resp Tr Num'!AH44,AG$1,AG$2)</f>
        <v>#NAME?</v>
      </c>
      <c r="AH47" s="70" t="s">
        <v>244</v>
      </c>
    </row>
    <row r="48" ht="15.75" customHeight="1">
      <c r="A48" s="5">
        <v>4438.0</v>
      </c>
      <c r="B48" s="90" t="s">
        <v>10</v>
      </c>
      <c r="C48" s="90" t="s">
        <v>18</v>
      </c>
      <c r="D48" s="90" t="s">
        <v>35</v>
      </c>
      <c r="E48" s="91" t="s">
        <v>85</v>
      </c>
      <c r="F48" s="20">
        <f>1-'resp Tr Num'!F45</f>
        <v>0</v>
      </c>
      <c r="G48" s="20">
        <f>1-'resp Tr Num'!G45</f>
        <v>1</v>
      </c>
      <c r="H48" s="20">
        <f>1-'resp Tr Num'!H45</f>
        <v>1</v>
      </c>
      <c r="I48" s="20">
        <f>1-'resp Tr Num'!I45</f>
        <v>1</v>
      </c>
      <c r="J48" s="92" t="str">
        <f>f_log('resp Tr Num'!J45,J$1,J$2)</f>
        <v>#NAME?</v>
      </c>
      <c r="K48" s="92" t="str">
        <f>f_log('resp Tr Num'!K45,K$1,K$2)</f>
        <v>#NAME?</v>
      </c>
      <c r="L48" s="20">
        <f>1-'resp Tr Num'!L45</f>
        <v>0</v>
      </c>
      <c r="M48" s="20"/>
      <c r="N48" s="92" t="str">
        <f>f_log('resp Tr Num'!N45,N$1,N$2)</f>
        <v>#NAME?</v>
      </c>
      <c r="O48" s="92" t="str">
        <f>f_log('resp Tr Num'!O45,O$1,O$2)</f>
        <v>#NAME?</v>
      </c>
      <c r="P48" s="92" t="str">
        <f>f_log('resp Tr Num'!P45,P$1,P$2)</f>
        <v>#NAME?</v>
      </c>
      <c r="Q48" s="20">
        <f>1-'resp Tr Num'!Q45</f>
        <v>1</v>
      </c>
      <c r="R48" s="20">
        <f>1-'resp Tr Num'!R45</f>
        <v>1</v>
      </c>
      <c r="S48" s="20">
        <f>1-'resp Tr Num'!S45</f>
        <v>1</v>
      </c>
      <c r="T48" s="92" t="str">
        <f>f_log('resp Tr Num'!T45,T$1,T$2)</f>
        <v>#NAME?</v>
      </c>
      <c r="U48" s="20">
        <f>1-'resp Tr Num'!U45</f>
        <v>1</v>
      </c>
      <c r="V48" s="20">
        <f>1-'resp Tr Num'!V45</f>
        <v>1</v>
      </c>
      <c r="W48" s="20">
        <f>1-'resp Tr Num'!W45</f>
        <v>1</v>
      </c>
      <c r="X48" s="20">
        <f>1-'resp Tr Num'!X45</f>
        <v>1</v>
      </c>
      <c r="Y48" s="20">
        <f>1-'resp Tr Num'!Y45</f>
        <v>0</v>
      </c>
      <c r="Z48" s="20">
        <f>1-'resp Tr Num'!Z45</f>
        <v>1</v>
      </c>
      <c r="AA48" s="20">
        <f>1-'resp Tr Num'!AA45</f>
        <v>1</v>
      </c>
      <c r="AB48" s="92" t="str">
        <f>f_log('resp Tr Num'!AB45,AB$1,AB$2)</f>
        <v>#NAME?</v>
      </c>
      <c r="AC48" s="92" t="str">
        <f>f_log('resp Tr Num'!AC45,AC$1,AC$2)</f>
        <v>#NAME?</v>
      </c>
      <c r="AD48" s="92" t="str">
        <f>f_log('resp Tr Num'!AD45,AD$1,AD$2)</f>
        <v>#NAME?</v>
      </c>
      <c r="AE48" s="20">
        <f>'resp Tr Num'!AE45</f>
        <v>0</v>
      </c>
      <c r="AF48" s="20">
        <f>1-'resp Tr Num'!AF45</f>
        <v>1</v>
      </c>
      <c r="AG48" s="92" t="str">
        <f>f_log('resp Tr Num'!AH45,AG$1,AG$2)</f>
        <v>#NAME?</v>
      </c>
      <c r="AH48" s="70" t="s">
        <v>244</v>
      </c>
    </row>
    <row r="49" ht="15.75" customHeight="1">
      <c r="A49" s="5">
        <v>4778.0</v>
      </c>
      <c r="B49" s="90" t="s">
        <v>10</v>
      </c>
      <c r="C49" s="90" t="s">
        <v>17</v>
      </c>
      <c r="D49" s="90" t="s">
        <v>32</v>
      </c>
      <c r="E49" s="91" t="s">
        <v>86</v>
      </c>
      <c r="F49" s="20">
        <f>1-'resp Tr Num'!F46</f>
        <v>0</v>
      </c>
      <c r="G49" s="20">
        <f>1-'resp Tr Num'!G46</f>
        <v>1</v>
      </c>
      <c r="H49" s="20">
        <f>1-'resp Tr Num'!H46</f>
        <v>1</v>
      </c>
      <c r="I49" s="20">
        <f>1-'resp Tr Num'!I46</f>
        <v>1</v>
      </c>
      <c r="J49" s="92" t="str">
        <f>f_log('resp Tr Num'!J46,J$1,J$2)</f>
        <v>#NAME?</v>
      </c>
      <c r="K49" s="92" t="str">
        <f>f_log('resp Tr Num'!K46,K$1,K$2)</f>
        <v>#NAME?</v>
      </c>
      <c r="L49" s="20">
        <f>1-'resp Tr Num'!L46</f>
        <v>0</v>
      </c>
      <c r="M49" s="20"/>
      <c r="N49" s="92" t="str">
        <f>f_log('resp Tr Num'!N46,N$1,N$2)</f>
        <v>#NAME?</v>
      </c>
      <c r="O49" s="92" t="str">
        <f>f_log('resp Tr Num'!O46,O$1,O$2)</f>
        <v>#NAME?</v>
      </c>
      <c r="P49" s="92" t="str">
        <f>f_log('resp Tr Num'!P46,P$1,P$2)</f>
        <v>#NAME?</v>
      </c>
      <c r="Q49" s="20">
        <f>1-'resp Tr Num'!Q46</f>
        <v>1</v>
      </c>
      <c r="R49" s="20">
        <f>1-'resp Tr Num'!R46</f>
        <v>1</v>
      </c>
      <c r="S49" s="20">
        <f>1-'resp Tr Num'!S46</f>
        <v>1</v>
      </c>
      <c r="T49" s="92" t="str">
        <f>f_log('resp Tr Num'!T46,T$1,T$2)</f>
        <v>#NAME?</v>
      </c>
      <c r="U49" s="20">
        <f>1-'resp Tr Num'!U46</f>
        <v>1</v>
      </c>
      <c r="V49" s="20">
        <f>1-'resp Tr Num'!V46</f>
        <v>1</v>
      </c>
      <c r="W49" s="20">
        <f>1-'resp Tr Num'!W46</f>
        <v>1</v>
      </c>
      <c r="X49" s="20">
        <f>1-'resp Tr Num'!X46</f>
        <v>1</v>
      </c>
      <c r="Y49" s="20">
        <f>1-'resp Tr Num'!Y46</f>
        <v>1</v>
      </c>
      <c r="Z49" s="20">
        <f>1-'resp Tr Num'!Z46</f>
        <v>1</v>
      </c>
      <c r="AA49" s="20">
        <f>1-'resp Tr Num'!AA46</f>
        <v>1</v>
      </c>
      <c r="AB49" s="92" t="str">
        <f>f_log('resp Tr Num'!AB46,AB$1,AB$2)</f>
        <v>#NAME?</v>
      </c>
      <c r="AC49" s="92" t="str">
        <f>f_log('resp Tr Num'!AC46,AC$1,AC$2)</f>
        <v>#NAME?</v>
      </c>
      <c r="AD49" s="92" t="str">
        <f>f_log('resp Tr Num'!AD46,AD$1,AD$2)</f>
        <v>#NAME?</v>
      </c>
      <c r="AE49" s="20">
        <f>'resp Tr Num'!AE46</f>
        <v>0</v>
      </c>
      <c r="AF49" s="20">
        <f>1-'resp Tr Num'!AF46</f>
        <v>1</v>
      </c>
      <c r="AG49" s="92" t="str">
        <f>f_log('resp Tr Num'!AH46,AG$1,AG$2)</f>
        <v>#NAME?</v>
      </c>
      <c r="AH49" s="70" t="s">
        <v>244</v>
      </c>
    </row>
    <row r="50" ht="15.75" customHeight="1">
      <c r="A50" s="5">
        <v>220.0</v>
      </c>
      <c r="B50" s="90" t="s">
        <v>10</v>
      </c>
      <c r="C50" s="90" t="s">
        <v>17</v>
      </c>
      <c r="D50" s="90" t="s">
        <v>36</v>
      </c>
      <c r="E50" s="91" t="s">
        <v>87</v>
      </c>
      <c r="F50" s="20">
        <f>1-'resp Tr Num'!F47</f>
        <v>0</v>
      </c>
      <c r="G50" s="20">
        <f>1-'resp Tr Num'!G47</f>
        <v>0</v>
      </c>
      <c r="H50" s="20">
        <f>1-'resp Tr Num'!H47</f>
        <v>1</v>
      </c>
      <c r="I50" s="20">
        <f>1-'resp Tr Num'!I47</f>
        <v>1</v>
      </c>
      <c r="J50" s="92" t="str">
        <f>f_log('resp Tr Num'!J47,J$1,J$2)</f>
        <v>#NAME?</v>
      </c>
      <c r="K50" s="92" t="str">
        <f>f_log('resp Tr Num'!K47,K$1,K$2)</f>
        <v>#NAME?</v>
      </c>
      <c r="L50" s="20">
        <f>1-'resp Tr Num'!L47</f>
        <v>0</v>
      </c>
      <c r="M50" s="20"/>
      <c r="N50" s="92" t="str">
        <f>f_log('resp Tr Num'!N47,N$1,N$2)</f>
        <v>#NAME?</v>
      </c>
      <c r="O50" s="92" t="str">
        <f>f_log('resp Tr Num'!O47,O$1,O$2)</f>
        <v>#NAME?</v>
      </c>
      <c r="P50" s="92" t="str">
        <f>f_log('resp Tr Num'!P47,P$1,P$2)</f>
        <v>#NAME?</v>
      </c>
      <c r="Q50" s="20">
        <f>1-'resp Tr Num'!Q47</f>
        <v>1</v>
      </c>
      <c r="R50" s="20">
        <f>1-'resp Tr Num'!R47</f>
        <v>1</v>
      </c>
      <c r="S50" s="20">
        <f>1-'resp Tr Num'!S47</f>
        <v>1</v>
      </c>
      <c r="T50" s="92" t="str">
        <f>f_log('resp Tr Num'!T47,T$1,T$2)</f>
        <v>#NAME?</v>
      </c>
      <c r="U50" s="20">
        <f>1-'resp Tr Num'!U47</f>
        <v>1</v>
      </c>
      <c r="V50" s="20">
        <f>1-'resp Tr Num'!V47</f>
        <v>1</v>
      </c>
      <c r="W50" s="20">
        <f>1-'resp Tr Num'!W47</f>
        <v>1</v>
      </c>
      <c r="X50" s="20">
        <f>1-'resp Tr Num'!X47</f>
        <v>1</v>
      </c>
      <c r="Y50" s="20">
        <f>1-'resp Tr Num'!Y47</f>
        <v>0</v>
      </c>
      <c r="Z50" s="20">
        <f>1-'resp Tr Num'!Z47</f>
        <v>1</v>
      </c>
      <c r="AA50" s="20">
        <f>1-'resp Tr Num'!AA47</f>
        <v>1</v>
      </c>
      <c r="AB50" s="92" t="str">
        <f>f_log('resp Tr Num'!AB47,AB$1,AB$2)</f>
        <v>#NAME?</v>
      </c>
      <c r="AC50" s="92" t="str">
        <f>f_log('resp Tr Num'!AC47,AC$1,AC$2)</f>
        <v>#NAME?</v>
      </c>
      <c r="AD50" s="92" t="str">
        <f>f_log('resp Tr Num'!AD47,AD$1,AD$2)</f>
        <v>#NAME?</v>
      </c>
      <c r="AE50" s="20">
        <f>'resp Tr Num'!AE47</f>
        <v>1</v>
      </c>
      <c r="AF50" s="20">
        <f>1-'resp Tr Num'!AF47</f>
        <v>1</v>
      </c>
      <c r="AG50" s="92" t="str">
        <f>f_log('resp Tr Num'!AH47,AG$1,AG$2)</f>
        <v>#NAME?</v>
      </c>
      <c r="AH50" s="70" t="s">
        <v>244</v>
      </c>
    </row>
    <row r="51" ht="15.75" customHeight="1">
      <c r="A51" s="5">
        <v>222.0</v>
      </c>
      <c r="B51" s="90" t="s">
        <v>10</v>
      </c>
      <c r="C51" s="90" t="s">
        <v>17</v>
      </c>
      <c r="D51" s="90" t="s">
        <v>36</v>
      </c>
      <c r="E51" s="91" t="s">
        <v>88</v>
      </c>
      <c r="F51" s="20">
        <f>1-'resp Tr Num'!F48</f>
        <v>0</v>
      </c>
      <c r="G51" s="20">
        <f>1-'resp Tr Num'!G48</f>
        <v>0</v>
      </c>
      <c r="H51" s="20">
        <f>1-'resp Tr Num'!H48</f>
        <v>1</v>
      </c>
      <c r="I51" s="20">
        <f>1-'resp Tr Num'!I48</f>
        <v>1</v>
      </c>
      <c r="J51" s="92" t="str">
        <f>f_log('resp Tr Num'!J48,J$1,J$2)</f>
        <v>#NAME?</v>
      </c>
      <c r="K51" s="92" t="str">
        <f>f_log('resp Tr Num'!K48,K$1,K$2)</f>
        <v>#NAME?</v>
      </c>
      <c r="L51" s="20">
        <f>1-'resp Tr Num'!L48</f>
        <v>0</v>
      </c>
      <c r="M51" s="20"/>
      <c r="N51" s="92" t="str">
        <f>f_log('resp Tr Num'!N48,N$1,N$2)</f>
        <v>#NAME?</v>
      </c>
      <c r="O51" s="92" t="str">
        <f>f_log('resp Tr Num'!O48,O$1,O$2)</f>
        <v>#NAME?</v>
      </c>
      <c r="P51" s="92" t="str">
        <f>f_log('resp Tr Num'!P48,P$1,P$2)</f>
        <v>#NAME?</v>
      </c>
      <c r="Q51" s="20">
        <f>1-'resp Tr Num'!Q48</f>
        <v>1</v>
      </c>
      <c r="R51" s="20">
        <f>1-'resp Tr Num'!R48</f>
        <v>1</v>
      </c>
      <c r="S51" s="20">
        <f>1-'resp Tr Num'!S48</f>
        <v>0</v>
      </c>
      <c r="T51" s="92" t="str">
        <f>f_log('resp Tr Num'!T48,T$1,T$2)</f>
        <v>#NAME?</v>
      </c>
      <c r="U51" s="20">
        <f>1-'resp Tr Num'!U48</f>
        <v>1</v>
      </c>
      <c r="V51" s="20">
        <f>1-'resp Tr Num'!V48</f>
        <v>1</v>
      </c>
      <c r="W51" s="20">
        <f>1-'resp Tr Num'!W48</f>
        <v>0</v>
      </c>
      <c r="X51" s="20">
        <f>1-'resp Tr Num'!X48</f>
        <v>1</v>
      </c>
      <c r="Y51" s="20">
        <f>1-'resp Tr Num'!Y48</f>
        <v>0</v>
      </c>
      <c r="Z51" s="20">
        <f>1-'resp Tr Num'!Z48</f>
        <v>1</v>
      </c>
      <c r="AA51" s="20">
        <f>1-'resp Tr Num'!AA48</f>
        <v>1</v>
      </c>
      <c r="AB51" s="92" t="str">
        <f>f_log('resp Tr Num'!AB48,AB$1,AB$2)</f>
        <v>#NAME?</v>
      </c>
      <c r="AC51" s="92" t="str">
        <f>f_log('resp Tr Num'!AC48,AC$1,AC$2)</f>
        <v>#NAME?</v>
      </c>
      <c r="AD51" s="92" t="str">
        <f>f_log('resp Tr Num'!AD48,AD$1,AD$2)</f>
        <v>#NAME?</v>
      </c>
      <c r="AE51" s="20">
        <f>'resp Tr Num'!AE48</f>
        <v>1</v>
      </c>
      <c r="AF51" s="20">
        <f>1-'resp Tr Num'!AF48</f>
        <v>0</v>
      </c>
      <c r="AG51" s="92" t="str">
        <f>f_log('resp Tr Num'!AH48,AG$1,AG$2)</f>
        <v>#NAME?</v>
      </c>
      <c r="AH51" s="70" t="s">
        <v>244</v>
      </c>
    </row>
    <row r="52" ht="15.75" customHeight="1">
      <c r="A52" s="5">
        <v>223.0</v>
      </c>
      <c r="B52" s="90" t="s">
        <v>10</v>
      </c>
      <c r="C52" s="90" t="s">
        <v>17</v>
      </c>
      <c r="D52" s="90" t="s">
        <v>36</v>
      </c>
      <c r="E52" s="91" t="s">
        <v>89</v>
      </c>
      <c r="F52" s="20">
        <f>1-'resp Tr Num'!F49</f>
        <v>0</v>
      </c>
      <c r="G52" s="20">
        <f>1-'resp Tr Num'!G49</f>
        <v>0</v>
      </c>
      <c r="H52" s="20">
        <f>1-'resp Tr Num'!H49</f>
        <v>1</v>
      </c>
      <c r="I52" s="20">
        <f>1-'resp Tr Num'!I49</f>
        <v>1</v>
      </c>
      <c r="J52" s="92" t="str">
        <f>f_log('resp Tr Num'!J49,J$1,J$2)</f>
        <v>#NAME?</v>
      </c>
      <c r="K52" s="92" t="str">
        <f>f_log('resp Tr Num'!K49,K$1,K$2)</f>
        <v>#NAME?</v>
      </c>
      <c r="L52" s="20">
        <f>1-'resp Tr Num'!L49</f>
        <v>0</v>
      </c>
      <c r="M52" s="20"/>
      <c r="N52" s="92" t="str">
        <f>f_log('resp Tr Num'!N49,N$1,N$2)</f>
        <v>#NAME?</v>
      </c>
      <c r="O52" s="92" t="str">
        <f>f_log('resp Tr Num'!O49,O$1,O$2)</f>
        <v>#NAME?</v>
      </c>
      <c r="P52" s="92" t="str">
        <f>f_log('resp Tr Num'!P49,P$1,P$2)</f>
        <v>#NAME?</v>
      </c>
      <c r="Q52" s="20">
        <f>1-'resp Tr Num'!Q49</f>
        <v>1</v>
      </c>
      <c r="R52" s="20">
        <f>1-'resp Tr Num'!R49</f>
        <v>1</v>
      </c>
      <c r="S52" s="20">
        <f>1-'resp Tr Num'!S49</f>
        <v>1</v>
      </c>
      <c r="T52" s="92" t="str">
        <f>f_log('resp Tr Num'!T49,T$1,T$2)</f>
        <v>#NAME?</v>
      </c>
      <c r="U52" s="20">
        <f>1-'resp Tr Num'!U49</f>
        <v>1</v>
      </c>
      <c r="V52" s="20">
        <f>1-'resp Tr Num'!V49</f>
        <v>1</v>
      </c>
      <c r="W52" s="20">
        <f>1-'resp Tr Num'!W49</f>
        <v>0</v>
      </c>
      <c r="X52" s="20">
        <f>1-'resp Tr Num'!X49</f>
        <v>1</v>
      </c>
      <c r="Y52" s="20">
        <f>1-'resp Tr Num'!Y49</f>
        <v>0</v>
      </c>
      <c r="Z52" s="20">
        <f>1-'resp Tr Num'!Z49</f>
        <v>1</v>
      </c>
      <c r="AA52" s="20">
        <f>1-'resp Tr Num'!AA49</f>
        <v>0</v>
      </c>
      <c r="AB52" s="92" t="str">
        <f>f_log('resp Tr Num'!AB49,AB$1,AB$2)</f>
        <v>#NAME?</v>
      </c>
      <c r="AC52" s="92" t="str">
        <f>f_log('resp Tr Num'!AC49,AC$1,AC$2)</f>
        <v>#NAME?</v>
      </c>
      <c r="AD52" s="92" t="str">
        <f>f_log('resp Tr Num'!AD49,AD$1,AD$2)</f>
        <v>#NAME?</v>
      </c>
      <c r="AE52" s="20">
        <f>'resp Tr Num'!AE49</f>
        <v>1</v>
      </c>
      <c r="AF52" s="20">
        <f>1-'resp Tr Num'!AF49</f>
        <v>1</v>
      </c>
      <c r="AG52" s="92" t="str">
        <f>f_log('resp Tr Num'!AH49,AG$1,AG$2)</f>
        <v>#NAME?</v>
      </c>
      <c r="AH52" s="70" t="s">
        <v>244</v>
      </c>
    </row>
    <row r="53" ht="15.75" customHeight="1">
      <c r="A53" s="5">
        <v>229.0</v>
      </c>
      <c r="B53" s="90" t="s">
        <v>10</v>
      </c>
      <c r="C53" s="90" t="s">
        <v>17</v>
      </c>
      <c r="D53" s="90" t="s">
        <v>32</v>
      </c>
      <c r="E53" s="91" t="s">
        <v>90</v>
      </c>
      <c r="F53" s="20">
        <f>1-'resp Tr Num'!F50</f>
        <v>1</v>
      </c>
      <c r="G53" s="20">
        <f>1-'resp Tr Num'!G50</f>
        <v>0</v>
      </c>
      <c r="H53" s="20">
        <f>1-'resp Tr Num'!H50</f>
        <v>1</v>
      </c>
      <c r="I53" s="20">
        <f>1-'resp Tr Num'!I50</f>
        <v>1</v>
      </c>
      <c r="J53" s="92" t="str">
        <f>f_log('resp Tr Num'!J50,J$1,J$2)</f>
        <v>#NAME?</v>
      </c>
      <c r="K53" s="92" t="str">
        <f>f_log('resp Tr Num'!K50,K$1,K$2)</f>
        <v>#NAME?</v>
      </c>
      <c r="L53" s="20">
        <f>1-'resp Tr Num'!L50</f>
        <v>0</v>
      </c>
      <c r="M53" s="20"/>
      <c r="N53" s="92" t="str">
        <f>f_log('resp Tr Num'!N50,N$1,N$2)</f>
        <v>#NAME?</v>
      </c>
      <c r="O53" s="92" t="str">
        <f>f_log('resp Tr Num'!O50,O$1,O$2)</f>
        <v>#NAME?</v>
      </c>
      <c r="P53" s="92" t="str">
        <f>f_log('resp Tr Num'!P50,P$1,P$2)</f>
        <v>#NAME?</v>
      </c>
      <c r="Q53" s="20">
        <f>1-'resp Tr Num'!Q50</f>
        <v>1</v>
      </c>
      <c r="R53" s="20">
        <f>1-'resp Tr Num'!R50</f>
        <v>1</v>
      </c>
      <c r="S53" s="20">
        <f>1-'resp Tr Num'!S50</f>
        <v>1</v>
      </c>
      <c r="T53" s="92" t="str">
        <f>f_log('resp Tr Num'!T50,T$1,T$2)</f>
        <v>#NAME?</v>
      </c>
      <c r="U53" s="20">
        <f>1-'resp Tr Num'!U50</f>
        <v>1</v>
      </c>
      <c r="V53" s="20">
        <f>1-'resp Tr Num'!V50</f>
        <v>1</v>
      </c>
      <c r="W53" s="20">
        <f>1-'resp Tr Num'!W50</f>
        <v>0</v>
      </c>
      <c r="X53" s="20">
        <f>1-'resp Tr Num'!X50</f>
        <v>1</v>
      </c>
      <c r="Y53" s="20">
        <f>1-'resp Tr Num'!Y50</f>
        <v>0</v>
      </c>
      <c r="Z53" s="20">
        <f>1-'resp Tr Num'!Z50</f>
        <v>1</v>
      </c>
      <c r="AA53" s="20">
        <f>1-'resp Tr Num'!AA50</f>
        <v>1</v>
      </c>
      <c r="AB53" s="92" t="str">
        <f>f_log('resp Tr Num'!AB50,AB$1,AB$2)</f>
        <v>#NAME?</v>
      </c>
      <c r="AC53" s="92" t="str">
        <f>f_log('resp Tr Num'!AC50,AC$1,AC$2)</f>
        <v>#NAME?</v>
      </c>
      <c r="AD53" s="92" t="str">
        <f>f_log('resp Tr Num'!AD50,AD$1,AD$2)</f>
        <v>#NAME?</v>
      </c>
      <c r="AE53" s="20">
        <f>'resp Tr Num'!AE50</f>
        <v>0</v>
      </c>
      <c r="AF53" s="20">
        <f>1-'resp Tr Num'!AF50</f>
        <v>1</v>
      </c>
      <c r="AG53" s="92" t="str">
        <f>f_log('resp Tr Num'!AH50,AG$1,AG$2)</f>
        <v>#NAME?</v>
      </c>
      <c r="AH53" s="70" t="s">
        <v>244</v>
      </c>
    </row>
    <row r="54" ht="15.75" customHeight="1">
      <c r="A54" s="5">
        <v>232.0</v>
      </c>
      <c r="B54" s="90" t="s">
        <v>10</v>
      </c>
      <c r="C54" s="90" t="s">
        <v>17</v>
      </c>
      <c r="D54" s="90" t="s">
        <v>32</v>
      </c>
      <c r="E54" s="91" t="s">
        <v>91</v>
      </c>
      <c r="F54" s="20">
        <f>1-'resp Tr Num'!F51</f>
        <v>0</v>
      </c>
      <c r="G54" s="20">
        <f>1-'resp Tr Num'!G51</f>
        <v>0</v>
      </c>
      <c r="H54" s="20">
        <f>1-'resp Tr Num'!H51</f>
        <v>1</v>
      </c>
      <c r="I54" s="20">
        <f>1-'resp Tr Num'!I51</f>
        <v>1</v>
      </c>
      <c r="J54" s="92" t="str">
        <f>f_log('resp Tr Num'!J51,J$1,J$2)</f>
        <v>#NAME?</v>
      </c>
      <c r="K54" s="92" t="str">
        <f>f_log('resp Tr Num'!K51,K$1,K$2)</f>
        <v>#NAME?</v>
      </c>
      <c r="L54" s="20">
        <f>1-'resp Tr Num'!L51</f>
        <v>0</v>
      </c>
      <c r="M54" s="20"/>
      <c r="N54" s="92" t="str">
        <f>f_log('resp Tr Num'!N51,N$1,N$2)</f>
        <v>#NAME?</v>
      </c>
      <c r="O54" s="92" t="str">
        <f>f_log('resp Tr Num'!O51,O$1,O$2)</f>
        <v>#NAME?</v>
      </c>
      <c r="P54" s="92" t="str">
        <f>f_log('resp Tr Num'!P51,P$1,P$2)</f>
        <v>#NAME?</v>
      </c>
      <c r="Q54" s="20">
        <f>1-'resp Tr Num'!Q51</f>
        <v>1</v>
      </c>
      <c r="R54" s="20">
        <f>1-'resp Tr Num'!R51</f>
        <v>1</v>
      </c>
      <c r="S54" s="20">
        <f>1-'resp Tr Num'!S51</f>
        <v>1</v>
      </c>
      <c r="T54" s="92" t="str">
        <f>f_log('resp Tr Num'!T51,T$1,T$2)</f>
        <v>#NAME?</v>
      </c>
      <c r="U54" s="20">
        <f>1-'resp Tr Num'!U51</f>
        <v>1</v>
      </c>
      <c r="V54" s="20">
        <f>1-'resp Tr Num'!V51</f>
        <v>1</v>
      </c>
      <c r="W54" s="20">
        <f>1-'resp Tr Num'!W51</f>
        <v>1</v>
      </c>
      <c r="X54" s="20">
        <f>1-'resp Tr Num'!X51</f>
        <v>1</v>
      </c>
      <c r="Y54" s="20">
        <f>1-'resp Tr Num'!Y51</f>
        <v>1</v>
      </c>
      <c r="Z54" s="20">
        <f>1-'resp Tr Num'!Z51</f>
        <v>1</v>
      </c>
      <c r="AA54" s="20">
        <f>1-'resp Tr Num'!AA51</f>
        <v>1</v>
      </c>
      <c r="AB54" s="92" t="str">
        <f>f_log('resp Tr Num'!AB51,AB$1,AB$2)</f>
        <v>#NAME?</v>
      </c>
      <c r="AC54" s="92" t="str">
        <f>f_log('resp Tr Num'!AC51,AC$1,AC$2)</f>
        <v>#NAME?</v>
      </c>
      <c r="AD54" s="92" t="str">
        <f>f_log('resp Tr Num'!AD51,AD$1,AD$2)</f>
        <v>#NAME?</v>
      </c>
      <c r="AE54" s="20">
        <f>'resp Tr Num'!AE51</f>
        <v>0</v>
      </c>
      <c r="AF54" s="20">
        <f>1-'resp Tr Num'!AF51</f>
        <v>1</v>
      </c>
      <c r="AG54" s="92" t="str">
        <f>f_log('resp Tr Num'!AH51,AG$1,AG$2)</f>
        <v>#NAME?</v>
      </c>
      <c r="AH54" s="70" t="s">
        <v>244</v>
      </c>
    </row>
    <row r="55" ht="15.75" customHeight="1">
      <c r="A55" s="5">
        <v>235.0</v>
      </c>
      <c r="B55" s="90" t="s">
        <v>10</v>
      </c>
      <c r="C55" s="90" t="s">
        <v>17</v>
      </c>
      <c r="D55" s="90" t="s">
        <v>33</v>
      </c>
      <c r="E55" s="91" t="s">
        <v>92</v>
      </c>
      <c r="F55" s="20">
        <f>1-'resp Tr Num'!F52</f>
        <v>0</v>
      </c>
      <c r="G55" s="20">
        <f>1-'resp Tr Num'!G52</f>
        <v>0</v>
      </c>
      <c r="H55" s="20">
        <f>1-'resp Tr Num'!H52</f>
        <v>1</v>
      </c>
      <c r="I55" s="20">
        <f>1-'resp Tr Num'!I52</f>
        <v>1</v>
      </c>
      <c r="J55" s="92" t="str">
        <f>f_log('resp Tr Num'!J52,J$1,J$2)</f>
        <v>#NAME?</v>
      </c>
      <c r="K55" s="92" t="str">
        <f>f_log('resp Tr Num'!K52,K$1,K$2)</f>
        <v>#NAME?</v>
      </c>
      <c r="L55" s="20">
        <f>1-'resp Tr Num'!L52</f>
        <v>0</v>
      </c>
      <c r="M55" s="20"/>
      <c r="N55" s="92" t="str">
        <f>f_log('resp Tr Num'!N52,N$1,N$2)</f>
        <v>#NAME?</v>
      </c>
      <c r="O55" s="92" t="str">
        <f>f_log('resp Tr Num'!O52,O$1,O$2)</f>
        <v>#NAME?</v>
      </c>
      <c r="P55" s="92" t="str">
        <f>f_log('resp Tr Num'!P52,P$1,P$2)</f>
        <v>#NAME?</v>
      </c>
      <c r="Q55" s="20">
        <f>1-'resp Tr Num'!Q52</f>
        <v>1</v>
      </c>
      <c r="R55" s="20">
        <f>1-'resp Tr Num'!R52</f>
        <v>1</v>
      </c>
      <c r="S55" s="20">
        <f>1-'resp Tr Num'!S52</f>
        <v>1</v>
      </c>
      <c r="T55" s="92" t="str">
        <f>f_log('resp Tr Num'!T52,T$1,T$2)</f>
        <v>#NAME?</v>
      </c>
      <c r="U55" s="20">
        <f>1-'resp Tr Num'!U52</f>
        <v>1</v>
      </c>
      <c r="V55" s="20">
        <f>1-'resp Tr Num'!V52</f>
        <v>1</v>
      </c>
      <c r="W55" s="20">
        <f>1-'resp Tr Num'!W52</f>
        <v>1</v>
      </c>
      <c r="X55" s="20">
        <f>1-'resp Tr Num'!X52</f>
        <v>1</v>
      </c>
      <c r="Y55" s="20">
        <f>1-'resp Tr Num'!Y52</f>
        <v>0</v>
      </c>
      <c r="Z55" s="20">
        <f>1-'resp Tr Num'!Z52</f>
        <v>1</v>
      </c>
      <c r="AA55" s="20">
        <f>1-'resp Tr Num'!AA52</f>
        <v>1</v>
      </c>
      <c r="AB55" s="92" t="str">
        <f>f_log('resp Tr Num'!AB52,AB$1,AB$2)</f>
        <v>#NAME?</v>
      </c>
      <c r="AC55" s="92" t="str">
        <f>f_log('resp Tr Num'!AC52,AC$1,AC$2)</f>
        <v>#NAME?</v>
      </c>
      <c r="AD55" s="92" t="str">
        <f>f_log('resp Tr Num'!AD52,AD$1,AD$2)</f>
        <v>#NAME?</v>
      </c>
      <c r="AE55" s="20">
        <f>'resp Tr Num'!AE52</f>
        <v>0</v>
      </c>
      <c r="AF55" s="20">
        <f>1-'resp Tr Num'!AF52</f>
        <v>1</v>
      </c>
      <c r="AG55" s="92" t="str">
        <f>f_log('resp Tr Num'!AH52,AG$1,AG$2)</f>
        <v>#NAME?</v>
      </c>
      <c r="AH55" s="70" t="s">
        <v>244</v>
      </c>
    </row>
    <row r="56" ht="15.75" customHeight="1">
      <c r="A56" s="5">
        <v>238.0</v>
      </c>
      <c r="B56" s="90" t="s">
        <v>10</v>
      </c>
      <c r="C56" s="90" t="s">
        <v>17</v>
      </c>
      <c r="D56" s="90" t="s">
        <v>33</v>
      </c>
      <c r="E56" s="91" t="s">
        <v>93</v>
      </c>
      <c r="F56" s="20">
        <f>1-'resp Tr Num'!F53</f>
        <v>0</v>
      </c>
      <c r="G56" s="20">
        <f>1-'resp Tr Num'!G53</f>
        <v>0</v>
      </c>
      <c r="H56" s="20">
        <f>1-'resp Tr Num'!H53</f>
        <v>1</v>
      </c>
      <c r="I56" s="20">
        <f>1-'resp Tr Num'!I53</f>
        <v>1</v>
      </c>
      <c r="J56" s="92" t="str">
        <f>f_log('resp Tr Num'!J53,J$1,J$2)</f>
        <v>#NAME?</v>
      </c>
      <c r="K56" s="92" t="str">
        <f>f_log('resp Tr Num'!K53,K$1,K$2)</f>
        <v>#NAME?</v>
      </c>
      <c r="L56" s="20">
        <f>1-'resp Tr Num'!L53</f>
        <v>0</v>
      </c>
      <c r="M56" s="20"/>
      <c r="N56" s="92" t="str">
        <f>f_log('resp Tr Num'!N53,N$1,N$2)</f>
        <v>#NAME?</v>
      </c>
      <c r="O56" s="92" t="str">
        <f>f_log('resp Tr Num'!O53,O$1,O$2)</f>
        <v>#NAME?</v>
      </c>
      <c r="P56" s="92" t="str">
        <f>f_log('resp Tr Num'!P53,P$1,P$2)</f>
        <v>#NAME?</v>
      </c>
      <c r="Q56" s="20">
        <f>1-'resp Tr Num'!Q53</f>
        <v>1</v>
      </c>
      <c r="R56" s="20">
        <f>1-'resp Tr Num'!R53</f>
        <v>1</v>
      </c>
      <c r="S56" s="20">
        <f>1-'resp Tr Num'!S53</f>
        <v>1</v>
      </c>
      <c r="T56" s="92" t="str">
        <f>f_log('resp Tr Num'!T53,T$1,T$2)</f>
        <v>#NAME?</v>
      </c>
      <c r="U56" s="20">
        <f>1-'resp Tr Num'!U53</f>
        <v>1</v>
      </c>
      <c r="V56" s="20">
        <f>1-'resp Tr Num'!V53</f>
        <v>1</v>
      </c>
      <c r="W56" s="20">
        <f>1-'resp Tr Num'!W53</f>
        <v>1</v>
      </c>
      <c r="X56" s="20">
        <f>1-'resp Tr Num'!X53</f>
        <v>1</v>
      </c>
      <c r="Y56" s="20">
        <f>1-'resp Tr Num'!Y53</f>
        <v>1</v>
      </c>
      <c r="Z56" s="20">
        <f>1-'resp Tr Num'!Z53</f>
        <v>1</v>
      </c>
      <c r="AA56" s="20">
        <f>1-'resp Tr Num'!AA53</f>
        <v>1</v>
      </c>
      <c r="AB56" s="92" t="str">
        <f>f_log('resp Tr Num'!AB53,AB$1,AB$2)</f>
        <v>#NAME?</v>
      </c>
      <c r="AC56" s="92" t="str">
        <f>f_log('resp Tr Num'!AC53,AC$1,AC$2)</f>
        <v>#NAME?</v>
      </c>
      <c r="AD56" s="92" t="str">
        <f>f_log('resp Tr Num'!AD53,AD$1,AD$2)</f>
        <v>#NAME?</v>
      </c>
      <c r="AE56" s="20">
        <f>'resp Tr Num'!AE53</f>
        <v>1</v>
      </c>
      <c r="AF56" s="20">
        <f>1-'resp Tr Num'!AF53</f>
        <v>1</v>
      </c>
      <c r="AG56" s="92" t="str">
        <f>f_log('resp Tr Num'!AH53,AG$1,AG$2)</f>
        <v>#NAME?</v>
      </c>
      <c r="AH56" s="70" t="s">
        <v>244</v>
      </c>
    </row>
    <row r="57" ht="15.75" customHeight="1">
      <c r="A57" s="5">
        <v>244.0</v>
      </c>
      <c r="B57" s="90" t="s">
        <v>10</v>
      </c>
      <c r="C57" s="90" t="s">
        <v>17</v>
      </c>
      <c r="D57" s="90" t="s">
        <v>31</v>
      </c>
      <c r="E57" s="91" t="s">
        <v>94</v>
      </c>
      <c r="F57" s="20">
        <f>1-'resp Tr Num'!F54</f>
        <v>0</v>
      </c>
      <c r="G57" s="20">
        <f>1-'resp Tr Num'!G54</f>
        <v>0</v>
      </c>
      <c r="H57" s="20">
        <f>1-'resp Tr Num'!H54</f>
        <v>1</v>
      </c>
      <c r="I57" s="20">
        <f>1-'resp Tr Num'!I54</f>
        <v>1</v>
      </c>
      <c r="J57" s="92" t="str">
        <f>f_log('resp Tr Num'!J54,J$1,J$2)</f>
        <v>#NAME?</v>
      </c>
      <c r="K57" s="92" t="str">
        <f>f_log('resp Tr Num'!K54,K$1,K$2)</f>
        <v>#NAME?</v>
      </c>
      <c r="L57" s="20">
        <f>1-'resp Tr Num'!L54</f>
        <v>0</v>
      </c>
      <c r="M57" s="20"/>
      <c r="N57" s="92" t="str">
        <f>f_log('resp Tr Num'!N54,N$1,N$2)</f>
        <v>#NAME?</v>
      </c>
      <c r="O57" s="92" t="str">
        <f>f_log('resp Tr Num'!O54,O$1,O$2)</f>
        <v>#NAME?</v>
      </c>
      <c r="P57" s="92" t="str">
        <f>f_log('resp Tr Num'!P54,P$1,P$2)</f>
        <v>#NAME?</v>
      </c>
      <c r="Q57" s="20">
        <f>1-'resp Tr Num'!Q54</f>
        <v>1</v>
      </c>
      <c r="R57" s="20">
        <f>1-'resp Tr Num'!R54</f>
        <v>1</v>
      </c>
      <c r="S57" s="20">
        <f>1-'resp Tr Num'!S54</f>
        <v>1</v>
      </c>
      <c r="T57" s="92" t="str">
        <f>f_log('resp Tr Num'!T54,T$1,T$2)</f>
        <v>#NAME?</v>
      </c>
      <c r="U57" s="20">
        <f>1-'resp Tr Num'!U54</f>
        <v>1</v>
      </c>
      <c r="V57" s="20">
        <f>1-'resp Tr Num'!V54</f>
        <v>1</v>
      </c>
      <c r="W57" s="20">
        <f>1-'resp Tr Num'!W54</f>
        <v>1</v>
      </c>
      <c r="X57" s="20">
        <f>1-'resp Tr Num'!X54</f>
        <v>1</v>
      </c>
      <c r="Y57" s="20">
        <f>1-'resp Tr Num'!Y54</f>
        <v>1</v>
      </c>
      <c r="Z57" s="20">
        <f>1-'resp Tr Num'!Z54</f>
        <v>1</v>
      </c>
      <c r="AA57" s="20">
        <f>1-'resp Tr Num'!AA54</f>
        <v>1</v>
      </c>
      <c r="AB57" s="92" t="str">
        <f>f_log('resp Tr Num'!AB54,AB$1,AB$2)</f>
        <v>#NAME?</v>
      </c>
      <c r="AC57" s="92" t="str">
        <f>f_log('resp Tr Num'!AC54,AC$1,AC$2)</f>
        <v>#NAME?</v>
      </c>
      <c r="AD57" s="92" t="str">
        <f>f_log('resp Tr Num'!AD54,AD$1,AD$2)</f>
        <v>#NAME?</v>
      </c>
      <c r="AE57" s="20">
        <f>'resp Tr Num'!AE54</f>
        <v>1</v>
      </c>
      <c r="AF57" s="20">
        <f>1-'resp Tr Num'!AF54</f>
        <v>1</v>
      </c>
      <c r="AG57" s="92" t="str">
        <f>f_log('resp Tr Num'!AH54,AG$1,AG$2)</f>
        <v>#NAME?</v>
      </c>
      <c r="AH57" s="70" t="s">
        <v>244</v>
      </c>
    </row>
    <row r="58" ht="15.75" customHeight="1">
      <c r="A58" s="5">
        <v>221.0</v>
      </c>
      <c r="B58" s="90" t="s">
        <v>10</v>
      </c>
      <c r="C58" s="90" t="s">
        <v>17</v>
      </c>
      <c r="D58" s="90" t="s">
        <v>36</v>
      </c>
      <c r="E58" s="91" t="s">
        <v>95</v>
      </c>
      <c r="F58" s="20">
        <f>1-'resp Tr Num'!F55</f>
        <v>0</v>
      </c>
      <c r="G58" s="20">
        <f>1-'resp Tr Num'!G55</f>
        <v>0</v>
      </c>
      <c r="H58" s="20">
        <f>1-'resp Tr Num'!H55</f>
        <v>1</v>
      </c>
      <c r="I58" s="20">
        <f>1-'resp Tr Num'!I55</f>
        <v>1</v>
      </c>
      <c r="J58" s="92" t="str">
        <f>f_log('resp Tr Num'!J55,J$1,J$2)</f>
        <v>#NAME?</v>
      </c>
      <c r="K58" s="92" t="str">
        <f>f_log('resp Tr Num'!K55,K$1,K$2)</f>
        <v>#NAME?</v>
      </c>
      <c r="L58" s="20">
        <f>1-'resp Tr Num'!L55</f>
        <v>0</v>
      </c>
      <c r="M58" s="20"/>
      <c r="N58" s="92" t="str">
        <f>f_log('resp Tr Num'!N55,N$1,N$2)</f>
        <v>#NAME?</v>
      </c>
      <c r="O58" s="92" t="str">
        <f>f_log('resp Tr Num'!O55,O$1,O$2)</f>
        <v>#NAME?</v>
      </c>
      <c r="P58" s="92" t="str">
        <f>f_log('resp Tr Num'!P55,P$1,P$2)</f>
        <v>#NAME?</v>
      </c>
      <c r="Q58" s="20">
        <f>1-'resp Tr Num'!Q55</f>
        <v>1</v>
      </c>
      <c r="R58" s="20">
        <f>1-'resp Tr Num'!R55</f>
        <v>1</v>
      </c>
      <c r="S58" s="20">
        <f>1-'resp Tr Num'!S55</f>
        <v>1</v>
      </c>
      <c r="T58" s="92" t="str">
        <f>f_log('resp Tr Num'!T55,T$1,T$2)</f>
        <v>#NAME?</v>
      </c>
      <c r="U58" s="20">
        <f>1-'resp Tr Num'!U55</f>
        <v>1</v>
      </c>
      <c r="V58" s="20">
        <f>1-'resp Tr Num'!V55</f>
        <v>1</v>
      </c>
      <c r="W58" s="20">
        <f>1-'resp Tr Num'!W55</f>
        <v>1</v>
      </c>
      <c r="X58" s="20">
        <f>1-'resp Tr Num'!X55</f>
        <v>1</v>
      </c>
      <c r="Y58" s="20">
        <f>1-'resp Tr Num'!Y55</f>
        <v>0</v>
      </c>
      <c r="Z58" s="20">
        <f>1-'resp Tr Num'!Z55</f>
        <v>1</v>
      </c>
      <c r="AA58" s="20">
        <f>1-'resp Tr Num'!AA55</f>
        <v>1</v>
      </c>
      <c r="AB58" s="92" t="str">
        <f>f_log('resp Tr Num'!AB55,AB$1,AB$2)</f>
        <v>#NAME?</v>
      </c>
      <c r="AC58" s="92" t="str">
        <f>f_log('resp Tr Num'!AC55,AC$1,AC$2)</f>
        <v>#NAME?</v>
      </c>
      <c r="AD58" s="92" t="str">
        <f>f_log('resp Tr Num'!AD55,AD$1,AD$2)</f>
        <v>#NAME?</v>
      </c>
      <c r="AE58" s="20">
        <f>'resp Tr Num'!AE55</f>
        <v>1</v>
      </c>
      <c r="AF58" s="20">
        <f>1-'resp Tr Num'!AF55</f>
        <v>1</v>
      </c>
      <c r="AG58" s="92" t="str">
        <f>f_log('resp Tr Num'!AH55,AG$1,AG$2)</f>
        <v>#NAME?</v>
      </c>
      <c r="AH58" s="70" t="s">
        <v>244</v>
      </c>
    </row>
    <row r="59" ht="15.75" customHeight="1">
      <c r="A59" s="5">
        <v>224.0</v>
      </c>
      <c r="B59" s="90" t="s">
        <v>10</v>
      </c>
      <c r="C59" s="90" t="s">
        <v>17</v>
      </c>
      <c r="D59" s="90" t="s">
        <v>36</v>
      </c>
      <c r="E59" s="91" t="s">
        <v>96</v>
      </c>
      <c r="F59" s="20">
        <f>1-'resp Tr Num'!F56</f>
        <v>0</v>
      </c>
      <c r="G59" s="20">
        <f>1-'resp Tr Num'!G56</f>
        <v>0</v>
      </c>
      <c r="H59" s="20">
        <f>1-'resp Tr Num'!H56</f>
        <v>0</v>
      </c>
      <c r="I59" s="20">
        <f>1-'resp Tr Num'!I56</f>
        <v>1</v>
      </c>
      <c r="J59" s="92" t="str">
        <f>f_log('resp Tr Num'!J56,J$1,J$2)</f>
        <v>#NAME?</v>
      </c>
      <c r="K59" s="92" t="str">
        <f>f_log('resp Tr Num'!K56,K$1,K$2)</f>
        <v>#NAME?</v>
      </c>
      <c r="L59" s="20">
        <f>1-'resp Tr Num'!L56</f>
        <v>0</v>
      </c>
      <c r="M59" s="20"/>
      <c r="N59" s="92" t="str">
        <f>f_log('resp Tr Num'!N56,N$1,N$2)</f>
        <v>#NAME?</v>
      </c>
      <c r="O59" s="92" t="str">
        <f>f_log('resp Tr Num'!O56,O$1,O$2)</f>
        <v>#NAME?</v>
      </c>
      <c r="P59" s="92" t="str">
        <f>f_log('resp Tr Num'!P56,P$1,P$2)</f>
        <v>#NAME?</v>
      </c>
      <c r="Q59" s="20">
        <f>1-'resp Tr Num'!Q56</f>
        <v>1</v>
      </c>
      <c r="R59" s="20">
        <f>1-'resp Tr Num'!R56</f>
        <v>1</v>
      </c>
      <c r="S59" s="20">
        <f>1-'resp Tr Num'!S56</f>
        <v>1</v>
      </c>
      <c r="T59" s="92" t="str">
        <f>f_log('resp Tr Num'!T56,T$1,T$2)</f>
        <v>#NAME?</v>
      </c>
      <c r="U59" s="20">
        <f>1-'resp Tr Num'!U56</f>
        <v>1</v>
      </c>
      <c r="V59" s="20">
        <f>1-'resp Tr Num'!V56</f>
        <v>1</v>
      </c>
      <c r="W59" s="20">
        <f>1-'resp Tr Num'!W56</f>
        <v>0</v>
      </c>
      <c r="X59" s="20">
        <f>1-'resp Tr Num'!X56</f>
        <v>1</v>
      </c>
      <c r="Y59" s="20">
        <f>1-'resp Tr Num'!Y56</f>
        <v>0</v>
      </c>
      <c r="Z59" s="20">
        <f>1-'resp Tr Num'!Z56</f>
        <v>1</v>
      </c>
      <c r="AA59" s="20">
        <f>1-'resp Tr Num'!AA56</f>
        <v>1</v>
      </c>
      <c r="AB59" s="92" t="str">
        <f>f_log('resp Tr Num'!AB56,AB$1,AB$2)</f>
        <v>#NAME?</v>
      </c>
      <c r="AC59" s="92" t="str">
        <f>f_log('resp Tr Num'!AC56,AC$1,AC$2)</f>
        <v>#NAME?</v>
      </c>
      <c r="AD59" s="92" t="str">
        <f>f_log('resp Tr Num'!AD56,AD$1,AD$2)</f>
        <v>#NAME?</v>
      </c>
      <c r="AE59" s="20">
        <f>'resp Tr Num'!AE56</f>
        <v>1</v>
      </c>
      <c r="AF59" s="20">
        <f>1-'resp Tr Num'!AF56</f>
        <v>1</v>
      </c>
      <c r="AG59" s="92" t="str">
        <f>f_log('resp Tr Num'!AH56,AG$1,AG$2)</f>
        <v>#NAME?</v>
      </c>
      <c r="AH59" s="70" t="s">
        <v>244</v>
      </c>
    </row>
    <row r="60" ht="15.75" customHeight="1">
      <c r="A60" s="5">
        <v>228.0</v>
      </c>
      <c r="B60" s="90" t="s">
        <v>10</v>
      </c>
      <c r="C60" s="90" t="s">
        <v>17</v>
      </c>
      <c r="D60" s="90" t="s">
        <v>32</v>
      </c>
      <c r="E60" s="91" t="s">
        <v>97</v>
      </c>
      <c r="F60" s="20">
        <f>1-'resp Tr Num'!F57</f>
        <v>0</v>
      </c>
      <c r="G60" s="20">
        <f>1-'resp Tr Num'!G57</f>
        <v>1</v>
      </c>
      <c r="H60" s="20">
        <f>1-'resp Tr Num'!H57</f>
        <v>1</v>
      </c>
      <c r="I60" s="20">
        <f>1-'resp Tr Num'!I57</f>
        <v>1</v>
      </c>
      <c r="J60" s="92" t="str">
        <f>f_log('resp Tr Num'!J57,J$1,J$2)</f>
        <v>#NAME?</v>
      </c>
      <c r="K60" s="92" t="str">
        <f>f_log('resp Tr Num'!K57,K$1,K$2)</f>
        <v>#NAME?</v>
      </c>
      <c r="L60" s="20">
        <f>1-'resp Tr Num'!L57</f>
        <v>0</v>
      </c>
      <c r="M60" s="20"/>
      <c r="N60" s="92" t="str">
        <f>f_log('resp Tr Num'!N57,N$1,N$2)</f>
        <v>#NAME?</v>
      </c>
      <c r="O60" s="92" t="str">
        <f>f_log('resp Tr Num'!O57,O$1,O$2)</f>
        <v>#NAME?</v>
      </c>
      <c r="P60" s="92" t="str">
        <f>f_log('resp Tr Num'!P57,P$1,P$2)</f>
        <v>#NAME?</v>
      </c>
      <c r="Q60" s="20">
        <f>1-'resp Tr Num'!Q57</f>
        <v>1</v>
      </c>
      <c r="R60" s="20">
        <f>1-'resp Tr Num'!R57</f>
        <v>1</v>
      </c>
      <c r="S60" s="20">
        <f>1-'resp Tr Num'!S57</f>
        <v>1</v>
      </c>
      <c r="T60" s="92" t="str">
        <f>f_log('resp Tr Num'!T57,T$1,T$2)</f>
        <v>#NAME?</v>
      </c>
      <c r="U60" s="20">
        <f>1-'resp Tr Num'!U57</f>
        <v>1</v>
      </c>
      <c r="V60" s="20">
        <f>1-'resp Tr Num'!V57</f>
        <v>1</v>
      </c>
      <c r="W60" s="20">
        <f>1-'resp Tr Num'!W57</f>
        <v>1</v>
      </c>
      <c r="X60" s="20">
        <f>1-'resp Tr Num'!X57</f>
        <v>1</v>
      </c>
      <c r="Y60" s="20">
        <f>1-'resp Tr Num'!Y57</f>
        <v>0</v>
      </c>
      <c r="Z60" s="20">
        <f>1-'resp Tr Num'!Z57</f>
        <v>1</v>
      </c>
      <c r="AA60" s="20">
        <f>1-'resp Tr Num'!AA57</f>
        <v>1</v>
      </c>
      <c r="AB60" s="92" t="str">
        <f>f_log('resp Tr Num'!AB57,AB$1,AB$2)</f>
        <v>#NAME?</v>
      </c>
      <c r="AC60" s="92" t="str">
        <f>f_log('resp Tr Num'!AC57,AC$1,AC$2)</f>
        <v>#NAME?</v>
      </c>
      <c r="AD60" s="92" t="str">
        <f>f_log('resp Tr Num'!AD57,AD$1,AD$2)</f>
        <v>#NAME?</v>
      </c>
      <c r="AE60" s="20">
        <f>'resp Tr Num'!AE57</f>
        <v>0</v>
      </c>
      <c r="AF60" s="20">
        <f>1-'resp Tr Num'!AF57</f>
        <v>1</v>
      </c>
      <c r="AG60" s="92" t="str">
        <f>f_log('resp Tr Num'!AH57,AG$1,AG$2)</f>
        <v>#NAME?</v>
      </c>
      <c r="AH60" s="70" t="s">
        <v>244</v>
      </c>
    </row>
    <row r="61" ht="15.75" customHeight="1">
      <c r="A61" s="5">
        <v>233.0</v>
      </c>
      <c r="B61" s="90" t="s">
        <v>10</v>
      </c>
      <c r="C61" s="90" t="s">
        <v>17</v>
      </c>
      <c r="D61" s="90" t="s">
        <v>32</v>
      </c>
      <c r="E61" s="91" t="s">
        <v>98</v>
      </c>
      <c r="F61" s="20">
        <f>1-'resp Tr Num'!F58</f>
        <v>0</v>
      </c>
      <c r="G61" s="20">
        <f>1-'resp Tr Num'!G58</f>
        <v>0</v>
      </c>
      <c r="H61" s="20">
        <f>1-'resp Tr Num'!H58</f>
        <v>0</v>
      </c>
      <c r="I61" s="20">
        <f>1-'resp Tr Num'!I58</f>
        <v>1</v>
      </c>
      <c r="J61" s="92" t="str">
        <f>f_log('resp Tr Num'!J58,J$1,J$2)</f>
        <v>#NAME?</v>
      </c>
      <c r="K61" s="92" t="str">
        <f>f_log('resp Tr Num'!K58,K$1,K$2)</f>
        <v>#NAME?</v>
      </c>
      <c r="L61" s="20">
        <f>1-'resp Tr Num'!L58</f>
        <v>0</v>
      </c>
      <c r="M61" s="20"/>
      <c r="N61" s="92" t="str">
        <f>f_log('resp Tr Num'!N58,N$1,N$2)</f>
        <v>#NAME?</v>
      </c>
      <c r="O61" s="92" t="str">
        <f>f_log('resp Tr Num'!O58,O$1,O$2)</f>
        <v>#NAME?</v>
      </c>
      <c r="P61" s="92" t="str">
        <f>f_log('resp Tr Num'!P58,P$1,P$2)</f>
        <v>#NAME?</v>
      </c>
      <c r="Q61" s="20">
        <f>1-'resp Tr Num'!Q58</f>
        <v>1</v>
      </c>
      <c r="R61" s="20">
        <f>1-'resp Tr Num'!R58</f>
        <v>0</v>
      </c>
      <c r="S61" s="20">
        <f>1-'resp Tr Num'!S58</f>
        <v>1</v>
      </c>
      <c r="T61" s="92" t="str">
        <f>f_log('resp Tr Num'!T58,T$1,T$2)</f>
        <v>#NAME?</v>
      </c>
      <c r="U61" s="20">
        <f>1-'resp Tr Num'!U58</f>
        <v>0</v>
      </c>
      <c r="V61" s="20">
        <f>1-'resp Tr Num'!V58</f>
        <v>1</v>
      </c>
      <c r="W61" s="20">
        <f>1-'resp Tr Num'!W58</f>
        <v>0</v>
      </c>
      <c r="X61" s="20">
        <f>1-'resp Tr Num'!X58</f>
        <v>1</v>
      </c>
      <c r="Y61" s="20">
        <f>1-'resp Tr Num'!Y58</f>
        <v>0</v>
      </c>
      <c r="Z61" s="20">
        <f>1-'resp Tr Num'!Z58</f>
        <v>1</v>
      </c>
      <c r="AA61" s="20">
        <f>1-'resp Tr Num'!AA58</f>
        <v>1</v>
      </c>
      <c r="AB61" s="92" t="str">
        <f>f_log('resp Tr Num'!AB58,AB$1,AB$2)</f>
        <v>#NAME?</v>
      </c>
      <c r="AC61" s="92" t="str">
        <f>f_log('resp Tr Num'!AC58,AC$1,AC$2)</f>
        <v>#NAME?</v>
      </c>
      <c r="AD61" s="92" t="str">
        <f>f_log('resp Tr Num'!AD58,AD$1,AD$2)</f>
        <v>#NAME?</v>
      </c>
      <c r="AE61" s="20">
        <f>'resp Tr Num'!AE58</f>
        <v>0</v>
      </c>
      <c r="AF61" s="20">
        <f>1-'resp Tr Num'!AF58</f>
        <v>1</v>
      </c>
      <c r="AG61" s="92" t="str">
        <f>f_log('resp Tr Num'!AH58,AG$1,AG$2)</f>
        <v>#NAME?</v>
      </c>
      <c r="AH61" s="70" t="s">
        <v>244</v>
      </c>
    </row>
    <row r="62" ht="15.75" customHeight="1">
      <c r="A62" s="5">
        <v>236.0</v>
      </c>
      <c r="B62" s="90" t="s">
        <v>10</v>
      </c>
      <c r="C62" s="90" t="s">
        <v>17</v>
      </c>
      <c r="D62" s="90" t="s">
        <v>33</v>
      </c>
      <c r="E62" s="91" t="s">
        <v>99</v>
      </c>
      <c r="F62" s="20">
        <f>1-'resp Tr Num'!F59</f>
        <v>1</v>
      </c>
      <c r="G62" s="20">
        <f>1-'resp Tr Num'!G59</f>
        <v>0</v>
      </c>
      <c r="H62" s="20">
        <f>1-'resp Tr Num'!H59</f>
        <v>0</v>
      </c>
      <c r="I62" s="20">
        <f>1-'resp Tr Num'!I59</f>
        <v>1</v>
      </c>
      <c r="J62" s="92" t="str">
        <f>f_log('resp Tr Num'!J59,J$1,J$2)</f>
        <v>#NAME?</v>
      </c>
      <c r="K62" s="92" t="str">
        <f>f_log('resp Tr Num'!K59,K$1,K$2)</f>
        <v>#NAME?</v>
      </c>
      <c r="L62" s="20">
        <f>1-'resp Tr Num'!L59</f>
        <v>0</v>
      </c>
      <c r="M62" s="20"/>
      <c r="N62" s="92" t="str">
        <f>f_log('resp Tr Num'!N59,N$1,N$2)</f>
        <v>#NAME?</v>
      </c>
      <c r="O62" s="92" t="str">
        <f>f_log('resp Tr Num'!O59,O$1,O$2)</f>
        <v>#NAME?</v>
      </c>
      <c r="P62" s="92" t="str">
        <f>f_log('resp Tr Num'!P59,P$1,P$2)</f>
        <v>#NAME?</v>
      </c>
      <c r="Q62" s="20">
        <f>1-'resp Tr Num'!Q59</f>
        <v>1</v>
      </c>
      <c r="R62" s="20">
        <f>1-'resp Tr Num'!R59</f>
        <v>1</v>
      </c>
      <c r="S62" s="20">
        <f>1-'resp Tr Num'!S59</f>
        <v>1</v>
      </c>
      <c r="T62" s="92" t="str">
        <f>f_log('resp Tr Num'!T59,T$1,T$2)</f>
        <v>#NAME?</v>
      </c>
      <c r="U62" s="20">
        <f>1-'resp Tr Num'!U59</f>
        <v>1</v>
      </c>
      <c r="V62" s="20">
        <f>1-'resp Tr Num'!V59</f>
        <v>1</v>
      </c>
      <c r="W62" s="20">
        <f>1-'resp Tr Num'!W59</f>
        <v>0</v>
      </c>
      <c r="X62" s="20">
        <f>1-'resp Tr Num'!X59</f>
        <v>1</v>
      </c>
      <c r="Y62" s="20">
        <f>1-'resp Tr Num'!Y59</f>
        <v>1</v>
      </c>
      <c r="Z62" s="20">
        <f>1-'resp Tr Num'!Z59</f>
        <v>1</v>
      </c>
      <c r="AA62" s="20">
        <f>1-'resp Tr Num'!AA59</f>
        <v>1</v>
      </c>
      <c r="AB62" s="92" t="str">
        <f>f_log('resp Tr Num'!AB59,AB$1,AB$2)</f>
        <v>#NAME?</v>
      </c>
      <c r="AC62" s="92" t="str">
        <f>f_log('resp Tr Num'!AC59,AC$1,AC$2)</f>
        <v>#NAME?</v>
      </c>
      <c r="AD62" s="92" t="str">
        <f>f_log('resp Tr Num'!AD59,AD$1,AD$2)</f>
        <v>#NAME?</v>
      </c>
      <c r="AE62" s="20">
        <f>'resp Tr Num'!AE59</f>
        <v>0</v>
      </c>
      <c r="AF62" s="20">
        <f>1-'resp Tr Num'!AF59</f>
        <v>1</v>
      </c>
      <c r="AG62" s="92" t="str">
        <f>f_log('resp Tr Num'!AH59,AG$1,AG$2)</f>
        <v>#NAME?</v>
      </c>
      <c r="AH62" s="70" t="s">
        <v>244</v>
      </c>
    </row>
    <row r="63" ht="15.75" customHeight="1">
      <c r="A63" s="5">
        <v>237.0</v>
      </c>
      <c r="B63" s="90" t="s">
        <v>10</v>
      </c>
      <c r="C63" s="90" t="s">
        <v>19</v>
      </c>
      <c r="D63" s="90" t="s">
        <v>32</v>
      </c>
      <c r="E63" s="91" t="s">
        <v>100</v>
      </c>
      <c r="F63" s="20">
        <f>1-'resp Tr Num'!F60</f>
        <v>0</v>
      </c>
      <c r="G63" s="20">
        <f>1-'resp Tr Num'!G60</f>
        <v>1</v>
      </c>
      <c r="H63" s="20">
        <f>1-'resp Tr Num'!H60</f>
        <v>1</v>
      </c>
      <c r="I63" s="20">
        <f>1-'resp Tr Num'!I60</f>
        <v>1</v>
      </c>
      <c r="J63" s="92" t="str">
        <f>f_log('resp Tr Num'!J60,J$1,J$2)</f>
        <v>#NAME?</v>
      </c>
      <c r="K63" s="92" t="str">
        <f>f_log('resp Tr Num'!K60,K$1,K$2)</f>
        <v>#NAME?</v>
      </c>
      <c r="L63" s="20">
        <f>1-'resp Tr Num'!L60</f>
        <v>0</v>
      </c>
      <c r="M63" s="20"/>
      <c r="N63" s="92" t="str">
        <f>f_log('resp Tr Num'!N60,N$1,N$2)</f>
        <v>#NAME?</v>
      </c>
      <c r="O63" s="92" t="str">
        <f>f_log('resp Tr Num'!O60,O$1,O$2)</f>
        <v>#NAME?</v>
      </c>
      <c r="P63" s="92" t="str">
        <f>f_log('resp Tr Num'!P60,P$1,P$2)</f>
        <v>#NAME?</v>
      </c>
      <c r="Q63" s="20">
        <f>1-'resp Tr Num'!Q60</f>
        <v>1</v>
      </c>
      <c r="R63" s="20">
        <f>1-'resp Tr Num'!R60</f>
        <v>1</v>
      </c>
      <c r="S63" s="20">
        <f>1-'resp Tr Num'!S60</f>
        <v>1</v>
      </c>
      <c r="T63" s="92" t="str">
        <f>f_log('resp Tr Num'!T60,T$1,T$2)</f>
        <v>#NAME?</v>
      </c>
      <c r="U63" s="20">
        <f>1-'resp Tr Num'!U60</f>
        <v>1</v>
      </c>
      <c r="V63" s="20">
        <f>1-'resp Tr Num'!V60</f>
        <v>1</v>
      </c>
      <c r="W63" s="20">
        <f>1-'resp Tr Num'!W60</f>
        <v>0</v>
      </c>
      <c r="X63" s="20">
        <f>1-'resp Tr Num'!X60</f>
        <v>1</v>
      </c>
      <c r="Y63" s="20">
        <f>1-'resp Tr Num'!Y60</f>
        <v>1</v>
      </c>
      <c r="Z63" s="20">
        <f>1-'resp Tr Num'!Z60</f>
        <v>1</v>
      </c>
      <c r="AA63" s="20">
        <f>1-'resp Tr Num'!AA60</f>
        <v>1</v>
      </c>
      <c r="AB63" s="92" t="str">
        <f>f_log('resp Tr Num'!AB60,AB$1,AB$2)</f>
        <v>#NAME?</v>
      </c>
      <c r="AC63" s="92" t="str">
        <f>f_log('resp Tr Num'!AC60,AC$1,AC$2)</f>
        <v>#NAME?</v>
      </c>
      <c r="AD63" s="92" t="str">
        <f>f_log('resp Tr Num'!AD60,AD$1,AD$2)</f>
        <v>#NAME?</v>
      </c>
      <c r="AE63" s="20">
        <f>'resp Tr Num'!AE60</f>
        <v>0</v>
      </c>
      <c r="AF63" s="20">
        <f>1-'resp Tr Num'!AF60</f>
        <v>1</v>
      </c>
      <c r="AG63" s="92" t="str">
        <f>f_log('resp Tr Num'!AH60,AG$1,AG$2)</f>
        <v>#NAME?</v>
      </c>
      <c r="AH63" s="70" t="s">
        <v>244</v>
      </c>
    </row>
    <row r="64" ht="15.75" customHeight="1">
      <c r="A64" s="5">
        <v>243.0</v>
      </c>
      <c r="B64" s="90" t="s">
        <v>10</v>
      </c>
      <c r="C64" s="90" t="s">
        <v>17</v>
      </c>
      <c r="D64" s="90" t="s">
        <v>31</v>
      </c>
      <c r="E64" s="91" t="s">
        <v>102</v>
      </c>
      <c r="F64" s="20">
        <f>1-'resp Tr Num'!F61</f>
        <v>0</v>
      </c>
      <c r="G64" s="20">
        <f>1-'resp Tr Num'!G61</f>
        <v>0</v>
      </c>
      <c r="H64" s="20">
        <f>1-'resp Tr Num'!H61</f>
        <v>1</v>
      </c>
      <c r="I64" s="20">
        <f>1-'resp Tr Num'!I61</f>
        <v>1</v>
      </c>
      <c r="J64" s="92" t="str">
        <f>f_log('resp Tr Num'!J61,J$1,J$2)</f>
        <v>#NAME?</v>
      </c>
      <c r="K64" s="92" t="str">
        <f>f_log('resp Tr Num'!K61,K$1,K$2)</f>
        <v>#NAME?</v>
      </c>
      <c r="L64" s="20">
        <f>1-'resp Tr Num'!L61</f>
        <v>0</v>
      </c>
      <c r="M64" s="20"/>
      <c r="N64" s="92" t="str">
        <f>f_log('resp Tr Num'!N61,N$1,N$2)</f>
        <v>#NAME?</v>
      </c>
      <c r="O64" s="92" t="str">
        <f>f_log('resp Tr Num'!O61,O$1,O$2)</f>
        <v>#NAME?</v>
      </c>
      <c r="P64" s="92" t="str">
        <f>f_log('resp Tr Num'!P61,P$1,P$2)</f>
        <v>#NAME?</v>
      </c>
      <c r="Q64" s="20">
        <f>1-'resp Tr Num'!Q61</f>
        <v>1</v>
      </c>
      <c r="R64" s="20">
        <f>1-'resp Tr Num'!R61</f>
        <v>1</v>
      </c>
      <c r="S64" s="20">
        <f>1-'resp Tr Num'!S61</f>
        <v>1</v>
      </c>
      <c r="T64" s="92" t="str">
        <f>f_log('resp Tr Num'!T61,T$1,T$2)</f>
        <v>#NAME?</v>
      </c>
      <c r="U64" s="20">
        <f>1-'resp Tr Num'!U61</f>
        <v>1</v>
      </c>
      <c r="V64" s="20">
        <f>1-'resp Tr Num'!V61</f>
        <v>1</v>
      </c>
      <c r="W64" s="20">
        <f>1-'resp Tr Num'!W61</f>
        <v>1</v>
      </c>
      <c r="X64" s="20">
        <f>1-'resp Tr Num'!X61</f>
        <v>1</v>
      </c>
      <c r="Y64" s="20">
        <f>1-'resp Tr Num'!Y61</f>
        <v>1</v>
      </c>
      <c r="Z64" s="20">
        <f>1-'resp Tr Num'!Z61</f>
        <v>1</v>
      </c>
      <c r="AA64" s="20">
        <f>1-'resp Tr Num'!AA61</f>
        <v>1</v>
      </c>
      <c r="AB64" s="92" t="str">
        <f>f_log('resp Tr Num'!AB61,AB$1,AB$2)</f>
        <v>#NAME?</v>
      </c>
      <c r="AC64" s="92" t="str">
        <f>f_log('resp Tr Num'!AC61,AC$1,AC$2)</f>
        <v>#NAME?</v>
      </c>
      <c r="AD64" s="92" t="str">
        <f>f_log('resp Tr Num'!AD61,AD$1,AD$2)</f>
        <v>#NAME?</v>
      </c>
      <c r="AE64" s="20">
        <f>'resp Tr Num'!AE61</f>
        <v>1</v>
      </c>
      <c r="AF64" s="20">
        <f>1-'resp Tr Num'!AF61</f>
        <v>1</v>
      </c>
      <c r="AG64" s="92" t="str">
        <f>f_log('resp Tr Num'!AH61,AG$1,AG$2)</f>
        <v>#NAME?</v>
      </c>
      <c r="AH64" s="70" t="s">
        <v>244</v>
      </c>
    </row>
    <row r="65" ht="15.75" customHeight="1">
      <c r="A65" s="5">
        <v>4578.0</v>
      </c>
      <c r="B65" s="90" t="s">
        <v>10</v>
      </c>
      <c r="C65" s="90" t="s">
        <v>17</v>
      </c>
      <c r="D65" s="90" t="s">
        <v>36</v>
      </c>
      <c r="E65" s="91" t="s">
        <v>103</v>
      </c>
      <c r="F65" s="20">
        <f>1-'resp Tr Num'!F62</f>
        <v>0</v>
      </c>
      <c r="G65" s="20">
        <f>1-'resp Tr Num'!G62</f>
        <v>0</v>
      </c>
      <c r="H65" s="20">
        <f>1-'resp Tr Num'!H62</f>
        <v>0</v>
      </c>
      <c r="I65" s="20">
        <f>1-'resp Tr Num'!I62</f>
        <v>1</v>
      </c>
      <c r="J65" s="92" t="str">
        <f>f_log('resp Tr Num'!J62,J$1,J$2)</f>
        <v>#NAME?</v>
      </c>
      <c r="K65" s="92" t="str">
        <f>f_log('resp Tr Num'!K62,K$1,K$2)</f>
        <v>#NAME?</v>
      </c>
      <c r="L65" s="20">
        <f>1-'resp Tr Num'!L62</f>
        <v>0</v>
      </c>
      <c r="M65" s="20"/>
      <c r="N65" s="92" t="str">
        <f>f_log('resp Tr Num'!N62,N$1,N$2)</f>
        <v>#NAME?</v>
      </c>
      <c r="O65" s="92" t="str">
        <f>f_log('resp Tr Num'!O62,O$1,O$2)</f>
        <v>#NAME?</v>
      </c>
      <c r="P65" s="92" t="str">
        <f>f_log('resp Tr Num'!P62,P$1,P$2)</f>
        <v>#NAME?</v>
      </c>
      <c r="Q65" s="20">
        <f>1-'resp Tr Num'!Q62</f>
        <v>0</v>
      </c>
      <c r="R65" s="20">
        <f>1-'resp Tr Num'!R62</f>
        <v>1</v>
      </c>
      <c r="S65" s="20">
        <f>1-'resp Tr Num'!S62</f>
        <v>1</v>
      </c>
      <c r="T65" s="92" t="str">
        <f>f_log('resp Tr Num'!T62,T$1,T$2)</f>
        <v>#NAME?</v>
      </c>
      <c r="U65" s="20">
        <f>1-'resp Tr Num'!U62</f>
        <v>1</v>
      </c>
      <c r="V65" s="20">
        <f>1-'resp Tr Num'!V62</f>
        <v>1</v>
      </c>
      <c r="W65" s="20">
        <f>1-'resp Tr Num'!W62</f>
        <v>1</v>
      </c>
      <c r="X65" s="20">
        <f>1-'resp Tr Num'!X62</f>
        <v>1</v>
      </c>
      <c r="Y65" s="20">
        <f>1-'resp Tr Num'!Y62</f>
        <v>1</v>
      </c>
      <c r="Z65" s="20">
        <f>1-'resp Tr Num'!Z62</f>
        <v>1</v>
      </c>
      <c r="AA65" s="20">
        <f>1-'resp Tr Num'!AA62</f>
        <v>1</v>
      </c>
      <c r="AB65" s="92" t="str">
        <f>f_log('resp Tr Num'!AB62,AB$1,AB$2)</f>
        <v>#NAME?</v>
      </c>
      <c r="AC65" s="92" t="str">
        <f>f_log('resp Tr Num'!AC62,AC$1,AC$2)</f>
        <v>#NAME?</v>
      </c>
      <c r="AD65" s="92" t="str">
        <f>f_log('resp Tr Num'!AD62,AD$1,AD$2)</f>
        <v>#NAME?</v>
      </c>
      <c r="AE65" s="20">
        <f>'resp Tr Num'!AE62</f>
        <v>1</v>
      </c>
      <c r="AF65" s="20">
        <f>1-'resp Tr Num'!AF62</f>
        <v>1</v>
      </c>
      <c r="AG65" s="92" t="str">
        <f>f_log('resp Tr Num'!AH62,AG$1,AG$2)</f>
        <v>#NAME?</v>
      </c>
      <c r="AH65" s="70" t="s">
        <v>244</v>
      </c>
    </row>
    <row r="66" ht="15.75" customHeight="1">
      <c r="A66" s="5">
        <v>246.0</v>
      </c>
      <c r="B66" s="90" t="s">
        <v>10</v>
      </c>
      <c r="C66" s="90" t="s">
        <v>19</v>
      </c>
      <c r="D66" s="90" t="s">
        <v>19</v>
      </c>
      <c r="E66" s="91" t="s">
        <v>104</v>
      </c>
      <c r="F66" s="20">
        <f>1-'resp Tr Num'!F63</f>
        <v>0</v>
      </c>
      <c r="G66" s="20">
        <f>1-'resp Tr Num'!G63</f>
        <v>0</v>
      </c>
      <c r="H66" s="20">
        <f>1-'resp Tr Num'!H63</f>
        <v>1</v>
      </c>
      <c r="I66" s="20">
        <f>1-'resp Tr Num'!I63</f>
        <v>1</v>
      </c>
      <c r="J66" s="92" t="str">
        <f>f_log('resp Tr Num'!J63,J$1,J$2)</f>
        <v>#NAME?</v>
      </c>
      <c r="K66" s="92" t="str">
        <f>f_log('resp Tr Num'!K63,K$1,K$2)</f>
        <v>#NAME?</v>
      </c>
      <c r="L66" s="20">
        <f>1-'resp Tr Num'!L63</f>
        <v>0</v>
      </c>
      <c r="M66" s="20"/>
      <c r="N66" s="92" t="str">
        <f>f_log('resp Tr Num'!N63,N$1,N$2)</f>
        <v>#NAME?</v>
      </c>
      <c r="O66" s="92" t="str">
        <f>f_log('resp Tr Num'!O63,O$1,O$2)</f>
        <v>#NAME?</v>
      </c>
      <c r="P66" s="92" t="str">
        <f>f_log('resp Tr Num'!P63,P$1,P$2)</f>
        <v>#NAME?</v>
      </c>
      <c r="Q66" s="20">
        <f>1-'resp Tr Num'!Q63</f>
        <v>1</v>
      </c>
      <c r="R66" s="20">
        <f>1-'resp Tr Num'!R63</f>
        <v>1</v>
      </c>
      <c r="S66" s="20">
        <f>1-'resp Tr Num'!S63</f>
        <v>1</v>
      </c>
      <c r="T66" s="92" t="str">
        <f>f_log('resp Tr Num'!T63,T$1,T$2)</f>
        <v>#NAME?</v>
      </c>
      <c r="U66" s="20">
        <f>1-'resp Tr Num'!U63</f>
        <v>1</v>
      </c>
      <c r="V66" s="20">
        <f>1-'resp Tr Num'!V63</f>
        <v>1</v>
      </c>
      <c r="W66" s="20">
        <f>1-'resp Tr Num'!W63</f>
        <v>1</v>
      </c>
      <c r="X66" s="20">
        <f>1-'resp Tr Num'!X63</f>
        <v>1</v>
      </c>
      <c r="Y66" s="20">
        <f>1-'resp Tr Num'!Y63</f>
        <v>1</v>
      </c>
      <c r="Z66" s="20">
        <f>1-'resp Tr Num'!Z63</f>
        <v>1</v>
      </c>
      <c r="AA66" s="20">
        <f>1-'resp Tr Num'!AA63</f>
        <v>1</v>
      </c>
      <c r="AB66" s="92" t="str">
        <f>f_log('resp Tr Num'!AB63,AB$1,AB$2)</f>
        <v>#NAME?</v>
      </c>
      <c r="AC66" s="92" t="str">
        <f>f_log('resp Tr Num'!AC63,AC$1,AC$2)</f>
        <v>#NAME?</v>
      </c>
      <c r="AD66" s="92" t="str">
        <f>f_log('resp Tr Num'!AD63,AD$1,AD$2)</f>
        <v>#NAME?</v>
      </c>
      <c r="AE66" s="20">
        <f>'resp Tr Num'!AE63</f>
        <v>1</v>
      </c>
      <c r="AF66" s="20">
        <f>1-'resp Tr Num'!AF63</f>
        <v>1</v>
      </c>
      <c r="AG66" s="92" t="str">
        <f>f_log('resp Tr Num'!AH63,AG$1,AG$2)</f>
        <v>#NAME?</v>
      </c>
      <c r="AH66" s="70" t="s">
        <v>244</v>
      </c>
    </row>
    <row r="67" ht="15.75" customHeight="1">
      <c r="A67" s="5">
        <v>247.0</v>
      </c>
      <c r="B67" s="90" t="s">
        <v>10</v>
      </c>
      <c r="C67" s="90" t="s">
        <v>19</v>
      </c>
      <c r="D67" s="90" t="s">
        <v>19</v>
      </c>
      <c r="E67" s="91" t="s">
        <v>105</v>
      </c>
      <c r="F67" s="20">
        <f>1-'resp Tr Num'!F64</f>
        <v>0</v>
      </c>
      <c r="G67" s="20">
        <f>1-'resp Tr Num'!G64</f>
        <v>0</v>
      </c>
      <c r="H67" s="20">
        <f>1-'resp Tr Num'!H64</f>
        <v>1</v>
      </c>
      <c r="I67" s="20">
        <f>1-'resp Tr Num'!I64</f>
        <v>1</v>
      </c>
      <c r="J67" s="92" t="str">
        <f>f_log('resp Tr Num'!J64,J$1,J$2)</f>
        <v>#NAME?</v>
      </c>
      <c r="K67" s="92" t="str">
        <f>f_log('resp Tr Num'!K64,K$1,K$2)</f>
        <v>#NAME?</v>
      </c>
      <c r="L67" s="20">
        <f>1-'resp Tr Num'!L64</f>
        <v>0</v>
      </c>
      <c r="M67" s="20"/>
      <c r="N67" s="92" t="str">
        <f>f_log('resp Tr Num'!N64,N$1,N$2)</f>
        <v>#NAME?</v>
      </c>
      <c r="O67" s="92" t="str">
        <f>f_log('resp Tr Num'!O64,O$1,O$2)</f>
        <v>#NAME?</v>
      </c>
      <c r="P67" s="92" t="str">
        <f>f_log('resp Tr Num'!P64,P$1,P$2)</f>
        <v>#NAME?</v>
      </c>
      <c r="Q67" s="20">
        <f>1-'resp Tr Num'!Q64</f>
        <v>1</v>
      </c>
      <c r="R67" s="20">
        <f>1-'resp Tr Num'!R64</f>
        <v>1</v>
      </c>
      <c r="S67" s="20">
        <f>1-'resp Tr Num'!S64</f>
        <v>1</v>
      </c>
      <c r="T67" s="92" t="str">
        <f>f_log('resp Tr Num'!T64,T$1,T$2)</f>
        <v>#NAME?</v>
      </c>
      <c r="U67" s="20">
        <f>1-'resp Tr Num'!U64</f>
        <v>1</v>
      </c>
      <c r="V67" s="20">
        <f>1-'resp Tr Num'!V64</f>
        <v>1</v>
      </c>
      <c r="W67" s="20">
        <f>1-'resp Tr Num'!W64</f>
        <v>0</v>
      </c>
      <c r="X67" s="20">
        <f>1-'resp Tr Num'!X64</f>
        <v>1</v>
      </c>
      <c r="Y67" s="20">
        <f>1-'resp Tr Num'!Y64</f>
        <v>0</v>
      </c>
      <c r="Z67" s="20">
        <f>1-'resp Tr Num'!Z64</f>
        <v>1</v>
      </c>
      <c r="AA67" s="20">
        <f>1-'resp Tr Num'!AA64</f>
        <v>1</v>
      </c>
      <c r="AB67" s="92" t="str">
        <f>f_log('resp Tr Num'!AB64,AB$1,AB$2)</f>
        <v>#NAME?</v>
      </c>
      <c r="AC67" s="92" t="str">
        <f>f_log('resp Tr Num'!AC64,AC$1,AC$2)</f>
        <v>#NAME?</v>
      </c>
      <c r="AD67" s="92" t="str">
        <f>f_log('resp Tr Num'!AD64,AD$1,AD$2)</f>
        <v>#NAME?</v>
      </c>
      <c r="AE67" s="20">
        <f>'resp Tr Num'!AE64</f>
        <v>0</v>
      </c>
      <c r="AF67" s="20">
        <f>1-'resp Tr Num'!AF64</f>
        <v>1</v>
      </c>
      <c r="AG67" s="92" t="str">
        <f>f_log('resp Tr Num'!AH64,AG$1,AG$2)</f>
        <v>#NAME?</v>
      </c>
      <c r="AH67" s="70" t="s">
        <v>244</v>
      </c>
    </row>
    <row r="68" ht="15.75" customHeight="1">
      <c r="A68" s="5">
        <v>248.0</v>
      </c>
      <c r="B68" s="90" t="s">
        <v>10</v>
      </c>
      <c r="C68" s="90" t="s">
        <v>19</v>
      </c>
      <c r="D68" s="90" t="s">
        <v>25</v>
      </c>
      <c r="E68" s="91" t="s">
        <v>106</v>
      </c>
      <c r="F68" s="20">
        <f>1-'resp Tr Num'!F65</f>
        <v>0</v>
      </c>
      <c r="G68" s="20">
        <f>1-'resp Tr Num'!G65</f>
        <v>0</v>
      </c>
      <c r="H68" s="20">
        <f>1-'resp Tr Num'!H65</f>
        <v>1</v>
      </c>
      <c r="I68" s="20">
        <f>1-'resp Tr Num'!I65</f>
        <v>1</v>
      </c>
      <c r="J68" s="92" t="str">
        <f>f_log('resp Tr Num'!J65,J$1,J$2)</f>
        <v>#NAME?</v>
      </c>
      <c r="K68" s="92" t="str">
        <f>f_log('resp Tr Num'!K65,K$1,K$2)</f>
        <v>#NAME?</v>
      </c>
      <c r="L68" s="20">
        <f>1-'resp Tr Num'!L65</f>
        <v>0</v>
      </c>
      <c r="M68" s="20"/>
      <c r="N68" s="92" t="str">
        <f>f_log('resp Tr Num'!N65,N$1,N$2)</f>
        <v>#NAME?</v>
      </c>
      <c r="O68" s="92" t="str">
        <f>f_log('resp Tr Num'!O65,O$1,O$2)</f>
        <v>#NAME?</v>
      </c>
      <c r="P68" s="92" t="str">
        <f>f_log('resp Tr Num'!P65,P$1,P$2)</f>
        <v>#NAME?</v>
      </c>
      <c r="Q68" s="20">
        <f>1-'resp Tr Num'!Q65</f>
        <v>1</v>
      </c>
      <c r="R68" s="20">
        <f>1-'resp Tr Num'!R65</f>
        <v>1</v>
      </c>
      <c r="S68" s="20">
        <f>1-'resp Tr Num'!S65</f>
        <v>1</v>
      </c>
      <c r="T68" s="92" t="str">
        <f>f_log('resp Tr Num'!T65,T$1,T$2)</f>
        <v>#NAME?</v>
      </c>
      <c r="U68" s="20">
        <f>1-'resp Tr Num'!U65</f>
        <v>1</v>
      </c>
      <c r="V68" s="20">
        <f>1-'resp Tr Num'!V65</f>
        <v>1</v>
      </c>
      <c r="W68" s="20">
        <f>1-'resp Tr Num'!W65</f>
        <v>0</v>
      </c>
      <c r="X68" s="20">
        <f>1-'resp Tr Num'!X65</f>
        <v>1</v>
      </c>
      <c r="Y68" s="20">
        <f>1-'resp Tr Num'!Y65</f>
        <v>0</v>
      </c>
      <c r="Z68" s="20">
        <f>1-'resp Tr Num'!Z65</f>
        <v>1</v>
      </c>
      <c r="AA68" s="20">
        <f>1-'resp Tr Num'!AA65</f>
        <v>1</v>
      </c>
      <c r="AB68" s="92" t="str">
        <f>f_log('resp Tr Num'!AB65,AB$1,AB$2)</f>
        <v>#NAME?</v>
      </c>
      <c r="AC68" s="92" t="str">
        <f>f_log('resp Tr Num'!AC65,AC$1,AC$2)</f>
        <v>#NAME?</v>
      </c>
      <c r="AD68" s="92" t="str">
        <f>f_log('resp Tr Num'!AD65,AD$1,AD$2)</f>
        <v>#NAME?</v>
      </c>
      <c r="AE68" s="20">
        <f>'resp Tr Num'!AE65</f>
        <v>0</v>
      </c>
      <c r="AF68" s="20">
        <f>1-'resp Tr Num'!AF65</f>
        <v>1</v>
      </c>
      <c r="AG68" s="92" t="str">
        <f>f_log('resp Tr Num'!AH65,AG$1,AG$2)</f>
        <v>#NAME?</v>
      </c>
      <c r="AH68" s="70" t="s">
        <v>244</v>
      </c>
    </row>
    <row r="69" ht="15.75" customHeight="1">
      <c r="A69" s="5">
        <v>249.0</v>
      </c>
      <c r="B69" s="90" t="s">
        <v>10</v>
      </c>
      <c r="C69" s="90" t="s">
        <v>19</v>
      </c>
      <c r="D69" s="90" t="s">
        <v>26</v>
      </c>
      <c r="E69" s="91" t="s">
        <v>107</v>
      </c>
      <c r="F69" s="20">
        <f>1-'resp Tr Num'!F66</f>
        <v>0</v>
      </c>
      <c r="G69" s="20">
        <f>1-'resp Tr Num'!G66</f>
        <v>0</v>
      </c>
      <c r="H69" s="20">
        <f>1-'resp Tr Num'!H66</f>
        <v>1</v>
      </c>
      <c r="I69" s="20">
        <f>1-'resp Tr Num'!I66</f>
        <v>1</v>
      </c>
      <c r="J69" s="92" t="str">
        <f>f_log('resp Tr Num'!J66,J$1,J$2)</f>
        <v>#NAME?</v>
      </c>
      <c r="K69" s="92" t="str">
        <f>f_log('resp Tr Num'!K66,K$1,K$2)</f>
        <v>#NAME?</v>
      </c>
      <c r="L69" s="20">
        <f>1-'resp Tr Num'!L66</f>
        <v>0</v>
      </c>
      <c r="M69" s="20"/>
      <c r="N69" s="92" t="str">
        <f>f_log('resp Tr Num'!N66,N$1,N$2)</f>
        <v>#NAME?</v>
      </c>
      <c r="O69" s="92" t="str">
        <f>f_log('resp Tr Num'!O66,O$1,O$2)</f>
        <v>#NAME?</v>
      </c>
      <c r="P69" s="92" t="str">
        <f>f_log('resp Tr Num'!P66,P$1,P$2)</f>
        <v>#NAME?</v>
      </c>
      <c r="Q69" s="20">
        <f>1-'resp Tr Num'!Q66</f>
        <v>1</v>
      </c>
      <c r="R69" s="20">
        <f>1-'resp Tr Num'!R66</f>
        <v>1</v>
      </c>
      <c r="S69" s="20">
        <f>1-'resp Tr Num'!S66</f>
        <v>0</v>
      </c>
      <c r="T69" s="92" t="str">
        <f>f_log('resp Tr Num'!T66,T$1,T$2)</f>
        <v>#NAME?</v>
      </c>
      <c r="U69" s="20">
        <f>1-'resp Tr Num'!U66</f>
        <v>1</v>
      </c>
      <c r="V69" s="20">
        <f>1-'resp Tr Num'!V66</f>
        <v>1</v>
      </c>
      <c r="W69" s="20">
        <f>1-'resp Tr Num'!W66</f>
        <v>0</v>
      </c>
      <c r="X69" s="20">
        <f>1-'resp Tr Num'!X66</f>
        <v>1</v>
      </c>
      <c r="Y69" s="20">
        <f>1-'resp Tr Num'!Y66</f>
        <v>0</v>
      </c>
      <c r="Z69" s="20">
        <f>1-'resp Tr Num'!Z66</f>
        <v>1</v>
      </c>
      <c r="AA69" s="20">
        <f>1-'resp Tr Num'!AA66</f>
        <v>1</v>
      </c>
      <c r="AB69" s="92" t="str">
        <f>f_log('resp Tr Num'!AB66,AB$1,AB$2)</f>
        <v>#NAME?</v>
      </c>
      <c r="AC69" s="92" t="str">
        <f>f_log('resp Tr Num'!AC66,AC$1,AC$2)</f>
        <v>#NAME?</v>
      </c>
      <c r="AD69" s="92" t="str">
        <f>f_log('resp Tr Num'!AD66,AD$1,AD$2)</f>
        <v>#NAME?</v>
      </c>
      <c r="AE69" s="20">
        <f>'resp Tr Num'!AE66</f>
        <v>0</v>
      </c>
      <c r="AF69" s="20">
        <f>1-'resp Tr Num'!AF66</f>
        <v>1</v>
      </c>
      <c r="AG69" s="92" t="str">
        <f>f_log('resp Tr Num'!AH66,AG$1,AG$2)</f>
        <v>#NAME?</v>
      </c>
      <c r="AH69" s="70" t="s">
        <v>244</v>
      </c>
    </row>
    <row r="70" ht="15.75" customHeight="1">
      <c r="A70" s="5">
        <v>250.0</v>
      </c>
      <c r="B70" s="90" t="s">
        <v>10</v>
      </c>
      <c r="C70" s="90" t="s">
        <v>19</v>
      </c>
      <c r="D70" s="90" t="s">
        <v>25</v>
      </c>
      <c r="E70" s="91" t="s">
        <v>108</v>
      </c>
      <c r="F70" s="20">
        <f>1-'resp Tr Num'!F67</f>
        <v>0</v>
      </c>
      <c r="G70" s="20">
        <f>1-'resp Tr Num'!G67</f>
        <v>0</v>
      </c>
      <c r="H70" s="20">
        <f>1-'resp Tr Num'!H67</f>
        <v>1</v>
      </c>
      <c r="I70" s="20">
        <f>1-'resp Tr Num'!I67</f>
        <v>1</v>
      </c>
      <c r="J70" s="92" t="str">
        <f>f_log('resp Tr Num'!J67,J$1,J$2)</f>
        <v>#NAME?</v>
      </c>
      <c r="K70" s="92" t="str">
        <f>f_log('resp Tr Num'!K67,K$1,K$2)</f>
        <v>#NAME?</v>
      </c>
      <c r="L70" s="20">
        <f>1-'resp Tr Num'!L67</f>
        <v>0</v>
      </c>
      <c r="M70" s="20"/>
      <c r="N70" s="92" t="str">
        <f>f_log('resp Tr Num'!N67,N$1,N$2)</f>
        <v>#NAME?</v>
      </c>
      <c r="O70" s="92" t="str">
        <f>f_log('resp Tr Num'!O67,O$1,O$2)</f>
        <v>#NAME?</v>
      </c>
      <c r="P70" s="92" t="str">
        <f>f_log('resp Tr Num'!P67,P$1,P$2)</f>
        <v>#NAME?</v>
      </c>
      <c r="Q70" s="20">
        <f>1-'resp Tr Num'!Q67</f>
        <v>1</v>
      </c>
      <c r="R70" s="20">
        <f>1-'resp Tr Num'!R67</f>
        <v>1</v>
      </c>
      <c r="S70" s="20">
        <f>1-'resp Tr Num'!S67</f>
        <v>1</v>
      </c>
      <c r="T70" s="92" t="str">
        <f>f_log('resp Tr Num'!T67,T$1,T$2)</f>
        <v>#NAME?</v>
      </c>
      <c r="U70" s="20">
        <f>1-'resp Tr Num'!U67</f>
        <v>1</v>
      </c>
      <c r="V70" s="20">
        <f>1-'resp Tr Num'!V67</f>
        <v>1</v>
      </c>
      <c r="W70" s="20">
        <f>1-'resp Tr Num'!W67</f>
        <v>0</v>
      </c>
      <c r="X70" s="20">
        <f>1-'resp Tr Num'!X67</f>
        <v>1</v>
      </c>
      <c r="Y70" s="20">
        <f>1-'resp Tr Num'!Y67</f>
        <v>0</v>
      </c>
      <c r="Z70" s="20">
        <f>1-'resp Tr Num'!Z67</f>
        <v>1</v>
      </c>
      <c r="AA70" s="20">
        <f>1-'resp Tr Num'!AA67</f>
        <v>1</v>
      </c>
      <c r="AB70" s="92" t="str">
        <f>f_log('resp Tr Num'!AB67,AB$1,AB$2)</f>
        <v>#NAME?</v>
      </c>
      <c r="AC70" s="92" t="str">
        <f>f_log('resp Tr Num'!AC67,AC$1,AC$2)</f>
        <v>#NAME?</v>
      </c>
      <c r="AD70" s="92" t="str">
        <f>f_log('resp Tr Num'!AD67,AD$1,AD$2)</f>
        <v>#NAME?</v>
      </c>
      <c r="AE70" s="20">
        <f>'resp Tr Num'!AE67</f>
        <v>0</v>
      </c>
      <c r="AF70" s="20">
        <f>1-'resp Tr Num'!AF67</f>
        <v>1</v>
      </c>
      <c r="AG70" s="92" t="str">
        <f>f_log('resp Tr Num'!AH67,AG$1,AG$2)</f>
        <v>#NAME?</v>
      </c>
      <c r="AH70" s="70" t="s">
        <v>244</v>
      </c>
    </row>
    <row r="71" ht="15.75" customHeight="1">
      <c r="A71" s="5">
        <v>254.0</v>
      </c>
      <c r="B71" s="90" t="s">
        <v>10</v>
      </c>
      <c r="C71" s="90" t="s">
        <v>19</v>
      </c>
      <c r="D71" s="90" t="s">
        <v>28</v>
      </c>
      <c r="E71" s="91" t="s">
        <v>109</v>
      </c>
      <c r="F71" s="20">
        <f>1-'resp Tr Num'!F68</f>
        <v>0</v>
      </c>
      <c r="G71" s="20">
        <f>1-'resp Tr Num'!G68</f>
        <v>0</v>
      </c>
      <c r="H71" s="20">
        <f>1-'resp Tr Num'!H68</f>
        <v>1</v>
      </c>
      <c r="I71" s="20">
        <f>1-'resp Tr Num'!I68</f>
        <v>1</v>
      </c>
      <c r="J71" s="92" t="str">
        <f>f_log('resp Tr Num'!J68,J$1,J$2)</f>
        <v>#NAME?</v>
      </c>
      <c r="K71" s="92" t="str">
        <f>f_log('resp Tr Num'!K68,K$1,K$2)</f>
        <v>#NAME?</v>
      </c>
      <c r="L71" s="20">
        <f>1-'resp Tr Num'!L68</f>
        <v>0</v>
      </c>
      <c r="M71" s="20"/>
      <c r="N71" s="92" t="str">
        <f>f_log('resp Tr Num'!N68,N$1,N$2)</f>
        <v>#NAME?</v>
      </c>
      <c r="O71" s="92" t="str">
        <f>f_log('resp Tr Num'!O68,O$1,O$2)</f>
        <v>#NAME?</v>
      </c>
      <c r="P71" s="92" t="str">
        <f>f_log('resp Tr Num'!P68,P$1,P$2)</f>
        <v>#NAME?</v>
      </c>
      <c r="Q71" s="20">
        <f>1-'resp Tr Num'!Q68</f>
        <v>1</v>
      </c>
      <c r="R71" s="20">
        <f>1-'resp Tr Num'!R68</f>
        <v>1</v>
      </c>
      <c r="S71" s="20">
        <f>1-'resp Tr Num'!S68</f>
        <v>1</v>
      </c>
      <c r="T71" s="92" t="str">
        <f>f_log('resp Tr Num'!T68,T$1,T$2)</f>
        <v>#NAME?</v>
      </c>
      <c r="U71" s="20">
        <f>1-'resp Tr Num'!U68</f>
        <v>1</v>
      </c>
      <c r="V71" s="20">
        <f>1-'resp Tr Num'!V68</f>
        <v>1</v>
      </c>
      <c r="W71" s="20">
        <f>1-'resp Tr Num'!W68</f>
        <v>1</v>
      </c>
      <c r="X71" s="20">
        <f>1-'resp Tr Num'!X68</f>
        <v>1</v>
      </c>
      <c r="Y71" s="20">
        <f>1-'resp Tr Num'!Y68</f>
        <v>0</v>
      </c>
      <c r="Z71" s="20">
        <f>1-'resp Tr Num'!Z68</f>
        <v>1</v>
      </c>
      <c r="AA71" s="20">
        <f>1-'resp Tr Num'!AA68</f>
        <v>1</v>
      </c>
      <c r="AB71" s="92" t="str">
        <f>f_log('resp Tr Num'!AB68,AB$1,AB$2)</f>
        <v>#NAME?</v>
      </c>
      <c r="AC71" s="92" t="str">
        <f>f_log('resp Tr Num'!AC68,AC$1,AC$2)</f>
        <v>#NAME?</v>
      </c>
      <c r="AD71" s="92" t="str">
        <f>f_log('resp Tr Num'!AD68,AD$1,AD$2)</f>
        <v>#NAME?</v>
      </c>
      <c r="AE71" s="20">
        <f>'resp Tr Num'!AE68</f>
        <v>1</v>
      </c>
      <c r="AF71" s="20">
        <f>1-'resp Tr Num'!AF68</f>
        <v>1</v>
      </c>
      <c r="AG71" s="92" t="str">
        <f>f_log('resp Tr Num'!AH68,AG$1,AG$2)</f>
        <v>#NAME?</v>
      </c>
      <c r="AH71" s="70" t="s">
        <v>244</v>
      </c>
    </row>
    <row r="72" ht="15.75" customHeight="1">
      <c r="A72" s="5">
        <v>255.0</v>
      </c>
      <c r="B72" s="90" t="s">
        <v>10</v>
      </c>
      <c r="C72" s="90" t="s">
        <v>19</v>
      </c>
      <c r="D72" s="90" t="s">
        <v>28</v>
      </c>
      <c r="E72" s="91" t="s">
        <v>110</v>
      </c>
      <c r="F72" s="20">
        <f>1-'resp Tr Num'!F69</f>
        <v>0</v>
      </c>
      <c r="G72" s="20">
        <f>1-'resp Tr Num'!G69</f>
        <v>0</v>
      </c>
      <c r="H72" s="20">
        <f>1-'resp Tr Num'!H69</f>
        <v>1</v>
      </c>
      <c r="I72" s="20">
        <f>1-'resp Tr Num'!I69</f>
        <v>1</v>
      </c>
      <c r="J72" s="92" t="str">
        <f>f_log('resp Tr Num'!J69,J$1,J$2)</f>
        <v>#NAME?</v>
      </c>
      <c r="K72" s="92" t="str">
        <f>f_log('resp Tr Num'!K69,K$1,K$2)</f>
        <v>#NAME?</v>
      </c>
      <c r="L72" s="20">
        <f>1-'resp Tr Num'!L69</f>
        <v>0</v>
      </c>
      <c r="M72" s="20"/>
      <c r="N72" s="92" t="str">
        <f>f_log('resp Tr Num'!N69,N$1,N$2)</f>
        <v>#NAME?</v>
      </c>
      <c r="O72" s="92" t="str">
        <f>f_log('resp Tr Num'!O69,O$1,O$2)</f>
        <v>#NAME?</v>
      </c>
      <c r="P72" s="92" t="str">
        <f>f_log('resp Tr Num'!P69,P$1,P$2)</f>
        <v>#NAME?</v>
      </c>
      <c r="Q72" s="20">
        <f>1-'resp Tr Num'!Q69</f>
        <v>1</v>
      </c>
      <c r="R72" s="20">
        <f>1-'resp Tr Num'!R69</f>
        <v>1</v>
      </c>
      <c r="S72" s="20">
        <f>1-'resp Tr Num'!S69</f>
        <v>1</v>
      </c>
      <c r="T72" s="92" t="str">
        <f>f_log('resp Tr Num'!T69,T$1,T$2)</f>
        <v>#NAME?</v>
      </c>
      <c r="U72" s="20">
        <f>1-'resp Tr Num'!U69</f>
        <v>1</v>
      </c>
      <c r="V72" s="20">
        <f>1-'resp Tr Num'!V69</f>
        <v>1</v>
      </c>
      <c r="W72" s="20">
        <f>1-'resp Tr Num'!W69</f>
        <v>1</v>
      </c>
      <c r="X72" s="20">
        <f>1-'resp Tr Num'!X69</f>
        <v>1</v>
      </c>
      <c r="Y72" s="20">
        <f>1-'resp Tr Num'!Y69</f>
        <v>0</v>
      </c>
      <c r="Z72" s="20">
        <f>1-'resp Tr Num'!Z69</f>
        <v>1</v>
      </c>
      <c r="AA72" s="20">
        <f>1-'resp Tr Num'!AA69</f>
        <v>1</v>
      </c>
      <c r="AB72" s="92" t="str">
        <f>f_log('resp Tr Num'!AB69,AB$1,AB$2)</f>
        <v>#NAME?</v>
      </c>
      <c r="AC72" s="92" t="str">
        <f>f_log('resp Tr Num'!AC69,AC$1,AC$2)</f>
        <v>#NAME?</v>
      </c>
      <c r="AD72" s="92" t="str">
        <f>f_log('resp Tr Num'!AD69,AD$1,AD$2)</f>
        <v>#NAME?</v>
      </c>
      <c r="AE72" s="20">
        <f>'resp Tr Num'!AE69</f>
        <v>0</v>
      </c>
      <c r="AF72" s="20">
        <f>1-'resp Tr Num'!AF69</f>
        <v>1</v>
      </c>
      <c r="AG72" s="92" t="str">
        <f>f_log('resp Tr Num'!AH69,AG$1,AG$2)</f>
        <v>#NAME?</v>
      </c>
      <c r="AH72" s="70" t="s">
        <v>244</v>
      </c>
    </row>
    <row r="73" ht="15.75" customHeight="1">
      <c r="A73" s="5">
        <v>341.0</v>
      </c>
      <c r="B73" s="90" t="s">
        <v>14</v>
      </c>
      <c r="C73" s="90" t="s">
        <v>14</v>
      </c>
      <c r="D73" s="90" t="s">
        <v>37</v>
      </c>
      <c r="E73" s="91" t="s">
        <v>111</v>
      </c>
      <c r="F73" s="20">
        <f>1-'resp Tr Num'!F70</f>
        <v>0</v>
      </c>
      <c r="G73" s="20">
        <f>1-'resp Tr Num'!G70</f>
        <v>0</v>
      </c>
      <c r="H73" s="20">
        <f>1-'resp Tr Num'!H70</f>
        <v>1</v>
      </c>
      <c r="I73" s="20">
        <f>1-'resp Tr Num'!I70</f>
        <v>1</v>
      </c>
      <c r="J73" s="92" t="str">
        <f>f_log('resp Tr Num'!J70,J$1,J$2)</f>
        <v>#NAME?</v>
      </c>
      <c r="K73" s="92" t="str">
        <f>f_log('resp Tr Num'!K70,K$1,K$2)</f>
        <v>#NAME?</v>
      </c>
      <c r="L73" s="20">
        <f>1-'resp Tr Num'!L70</f>
        <v>0</v>
      </c>
      <c r="M73" s="20"/>
      <c r="N73" s="92" t="str">
        <f>f_log('resp Tr Num'!N70,N$1,N$2)</f>
        <v>#NAME?</v>
      </c>
      <c r="O73" s="92" t="str">
        <f>f_log('resp Tr Num'!O70,O$1,O$2)</f>
        <v>#NAME?</v>
      </c>
      <c r="P73" s="92" t="str">
        <f>f_log('resp Tr Num'!P70,P$1,P$2)</f>
        <v>#NAME?</v>
      </c>
      <c r="Q73" s="20">
        <f>1-'resp Tr Num'!Q70</f>
        <v>1</v>
      </c>
      <c r="R73" s="20">
        <f>1-'resp Tr Num'!R70</f>
        <v>0</v>
      </c>
      <c r="S73" s="20">
        <f>1-'resp Tr Num'!S70</f>
        <v>1</v>
      </c>
      <c r="T73" s="92" t="str">
        <f>f_log('resp Tr Num'!T70,T$1,T$2)</f>
        <v>#NAME?</v>
      </c>
      <c r="U73" s="20">
        <f>1-'resp Tr Num'!U70</f>
        <v>1</v>
      </c>
      <c r="V73" s="20">
        <f>1-'resp Tr Num'!V70</f>
        <v>1</v>
      </c>
      <c r="W73" s="20">
        <f>1-'resp Tr Num'!W70</f>
        <v>0</v>
      </c>
      <c r="X73" s="20">
        <f>1-'resp Tr Num'!X70</f>
        <v>1</v>
      </c>
      <c r="Y73" s="20">
        <f>1-'resp Tr Num'!Y70</f>
        <v>0</v>
      </c>
      <c r="Z73" s="20">
        <f>1-'resp Tr Num'!Z70</f>
        <v>1</v>
      </c>
      <c r="AA73" s="20">
        <f>1-'resp Tr Num'!AA70</f>
        <v>1</v>
      </c>
      <c r="AB73" s="92" t="str">
        <f>f_log('resp Tr Num'!AB70,AB$1,AB$2)</f>
        <v>#NAME?</v>
      </c>
      <c r="AC73" s="92" t="str">
        <f>f_log('resp Tr Num'!AC70,AC$1,AC$2)</f>
        <v>#NAME?</v>
      </c>
      <c r="AD73" s="92" t="str">
        <f>f_log('resp Tr Num'!AD70,AD$1,AD$2)</f>
        <v>#NAME?</v>
      </c>
      <c r="AE73" s="20">
        <f>'resp Tr Num'!AE70</f>
        <v>0</v>
      </c>
      <c r="AF73" s="20">
        <f>1-'resp Tr Num'!AF70</f>
        <v>1</v>
      </c>
      <c r="AG73" s="92" t="str">
        <f>f_log('resp Tr Num'!AH70,AG$1,AG$2)</f>
        <v>#NAME?</v>
      </c>
      <c r="AH73" s="70" t="s">
        <v>244</v>
      </c>
    </row>
    <row r="74" ht="15.75" customHeight="1">
      <c r="A74" s="5">
        <v>4329.0</v>
      </c>
      <c r="B74" s="90" t="s">
        <v>14</v>
      </c>
      <c r="C74" s="90" t="s">
        <v>14</v>
      </c>
      <c r="D74" s="90" t="s">
        <v>37</v>
      </c>
      <c r="E74" s="91" t="s">
        <v>112</v>
      </c>
      <c r="F74" s="20">
        <f>1-'resp Tr Num'!F71</f>
        <v>0</v>
      </c>
      <c r="G74" s="20">
        <f>1-'resp Tr Num'!G71</f>
        <v>0</v>
      </c>
      <c r="H74" s="20">
        <f>1-'resp Tr Num'!H71</f>
        <v>1</v>
      </c>
      <c r="I74" s="20">
        <f>1-'resp Tr Num'!I71</f>
        <v>1</v>
      </c>
      <c r="J74" s="92" t="str">
        <f>f_log('resp Tr Num'!J71,J$1,J$2)</f>
        <v>#NAME?</v>
      </c>
      <c r="K74" s="92" t="str">
        <f>f_log('resp Tr Num'!K71,K$1,K$2)</f>
        <v>#NAME?</v>
      </c>
      <c r="L74" s="20">
        <f>1-'resp Tr Num'!L71</f>
        <v>0</v>
      </c>
      <c r="M74" s="20"/>
      <c r="N74" s="92" t="str">
        <f>f_log('resp Tr Num'!N71,N$1,N$2)</f>
        <v>#NAME?</v>
      </c>
      <c r="O74" s="92" t="str">
        <f>f_log('resp Tr Num'!O71,O$1,O$2)</f>
        <v>#NAME?</v>
      </c>
      <c r="P74" s="92" t="str">
        <f>f_log('resp Tr Num'!P71,P$1,P$2)</f>
        <v>#NAME?</v>
      </c>
      <c r="Q74" s="20">
        <f>1-'resp Tr Num'!Q71</f>
        <v>0</v>
      </c>
      <c r="R74" s="20">
        <f>1-'resp Tr Num'!R71</f>
        <v>0</v>
      </c>
      <c r="S74" s="20">
        <f>1-'resp Tr Num'!S71</f>
        <v>1</v>
      </c>
      <c r="T74" s="92" t="str">
        <f>f_log('resp Tr Num'!T71,T$1,T$2)</f>
        <v>#NAME?</v>
      </c>
      <c r="U74" s="20">
        <f>1-'resp Tr Num'!U71</f>
        <v>1</v>
      </c>
      <c r="V74" s="20">
        <f>1-'resp Tr Num'!V71</f>
        <v>1</v>
      </c>
      <c r="W74" s="20">
        <f>1-'resp Tr Num'!W71</f>
        <v>1</v>
      </c>
      <c r="X74" s="20">
        <f>1-'resp Tr Num'!X71</f>
        <v>1</v>
      </c>
      <c r="Y74" s="20">
        <f>1-'resp Tr Num'!Y71</f>
        <v>0</v>
      </c>
      <c r="Z74" s="20">
        <f>1-'resp Tr Num'!Z71</f>
        <v>1</v>
      </c>
      <c r="AA74" s="20">
        <f>1-'resp Tr Num'!AA71</f>
        <v>1</v>
      </c>
      <c r="AB74" s="92" t="str">
        <f>f_log('resp Tr Num'!AB71,AB$1,AB$2)</f>
        <v>#NAME?</v>
      </c>
      <c r="AC74" s="92" t="str">
        <f>f_log('resp Tr Num'!AC71,AC$1,AC$2)</f>
        <v>#NAME?</v>
      </c>
      <c r="AD74" s="92" t="str">
        <f>f_log('resp Tr Num'!AD71,AD$1,AD$2)</f>
        <v>#NAME?</v>
      </c>
      <c r="AE74" s="20">
        <f>'resp Tr Num'!AE71</f>
        <v>0</v>
      </c>
      <c r="AF74" s="20">
        <f>1-'resp Tr Num'!AF71</f>
        <v>1</v>
      </c>
      <c r="AG74" s="92" t="str">
        <f>f_log('resp Tr Num'!AH71,AG$1,AG$2)</f>
        <v>#NAME?</v>
      </c>
      <c r="AH74" s="70" t="s">
        <v>244</v>
      </c>
    </row>
    <row r="75" ht="15.75" customHeight="1">
      <c r="A75" s="5">
        <v>4627.0</v>
      </c>
      <c r="B75" s="90" t="s">
        <v>14</v>
      </c>
      <c r="C75" s="90" t="s">
        <v>20</v>
      </c>
      <c r="D75" s="90" t="s">
        <v>38</v>
      </c>
      <c r="E75" s="91" t="s">
        <v>113</v>
      </c>
      <c r="F75" s="20">
        <f>1-'resp Tr Num'!F72</f>
        <v>0</v>
      </c>
      <c r="G75" s="20">
        <f>1-'resp Tr Num'!G72</f>
        <v>0</v>
      </c>
      <c r="H75" s="20">
        <f>1-'resp Tr Num'!H72</f>
        <v>1</v>
      </c>
      <c r="I75" s="20">
        <f>1-'resp Tr Num'!I72</f>
        <v>1</v>
      </c>
      <c r="J75" s="92" t="str">
        <f>f_log('resp Tr Num'!J72,J$1,J$2)</f>
        <v>#NAME?</v>
      </c>
      <c r="K75" s="92" t="str">
        <f>f_log('resp Tr Num'!K72,K$1,K$2)</f>
        <v>#NAME?</v>
      </c>
      <c r="L75" s="20">
        <f>1-'resp Tr Num'!L72</f>
        <v>0</v>
      </c>
      <c r="M75" s="20"/>
      <c r="N75" s="92" t="str">
        <f>f_log('resp Tr Num'!N72,N$1,N$2)</f>
        <v>#NAME?</v>
      </c>
      <c r="O75" s="92" t="str">
        <f>f_log('resp Tr Num'!O72,O$1,O$2)</f>
        <v>#NAME?</v>
      </c>
      <c r="P75" s="92" t="str">
        <f>f_log('resp Tr Num'!P72,P$1,P$2)</f>
        <v>#NAME?</v>
      </c>
      <c r="Q75" s="20">
        <f>1-'resp Tr Num'!Q72</f>
        <v>1</v>
      </c>
      <c r="R75" s="20">
        <f>1-'resp Tr Num'!R72</f>
        <v>0</v>
      </c>
      <c r="S75" s="20">
        <f>1-'resp Tr Num'!S72</f>
        <v>1</v>
      </c>
      <c r="T75" s="92" t="str">
        <f>f_log('resp Tr Num'!T72,T$1,T$2)</f>
        <v>#NAME?</v>
      </c>
      <c r="U75" s="20">
        <f>1-'resp Tr Num'!U72</f>
        <v>1</v>
      </c>
      <c r="V75" s="20">
        <f>1-'resp Tr Num'!V72</f>
        <v>1</v>
      </c>
      <c r="W75" s="20">
        <f>1-'resp Tr Num'!W72</f>
        <v>1</v>
      </c>
      <c r="X75" s="20">
        <f>1-'resp Tr Num'!X72</f>
        <v>1</v>
      </c>
      <c r="Y75" s="20">
        <f>1-'resp Tr Num'!Y72</f>
        <v>0</v>
      </c>
      <c r="Z75" s="20">
        <f>1-'resp Tr Num'!Z72</f>
        <v>1</v>
      </c>
      <c r="AA75" s="20">
        <f>1-'resp Tr Num'!AA72</f>
        <v>1</v>
      </c>
      <c r="AB75" s="92" t="str">
        <f>f_log('resp Tr Num'!AB72,AB$1,AB$2)</f>
        <v>#NAME?</v>
      </c>
      <c r="AC75" s="92" t="str">
        <f>f_log('resp Tr Num'!AC72,AC$1,AC$2)</f>
        <v>#NAME?</v>
      </c>
      <c r="AD75" s="92" t="str">
        <f>f_log('resp Tr Num'!AD72,AD$1,AD$2)</f>
        <v>#NAME?</v>
      </c>
      <c r="AE75" s="20">
        <f>'resp Tr Num'!AE72</f>
        <v>0</v>
      </c>
      <c r="AF75" s="20">
        <f>1-'resp Tr Num'!AF72</f>
        <v>1</v>
      </c>
      <c r="AG75" s="92" t="str">
        <f>f_log('resp Tr Num'!AH72,AG$1,AG$2)</f>
        <v>#NAME?</v>
      </c>
      <c r="AH75" s="70" t="s">
        <v>244</v>
      </c>
    </row>
    <row r="76" ht="15.75" customHeight="1">
      <c r="A76" s="5">
        <v>621.0</v>
      </c>
      <c r="B76" s="90" t="s">
        <v>14</v>
      </c>
      <c r="C76" s="90" t="s">
        <v>14</v>
      </c>
      <c r="D76" s="90" t="s">
        <v>39</v>
      </c>
      <c r="E76" s="91" t="s">
        <v>114</v>
      </c>
      <c r="F76" s="20">
        <f>1-'resp Tr Num'!F73</f>
        <v>0</v>
      </c>
      <c r="G76" s="20">
        <f>1-'resp Tr Num'!G73</f>
        <v>0</v>
      </c>
      <c r="H76" s="20">
        <f>1-'resp Tr Num'!H73</f>
        <v>1</v>
      </c>
      <c r="I76" s="20">
        <f>1-'resp Tr Num'!I73</f>
        <v>1</v>
      </c>
      <c r="J76" s="92" t="str">
        <f>f_log('resp Tr Num'!J73,J$1,J$2)</f>
        <v>#NAME?</v>
      </c>
      <c r="K76" s="92" t="str">
        <f>f_log('resp Tr Num'!K73,K$1,K$2)</f>
        <v>#NAME?</v>
      </c>
      <c r="L76" s="20">
        <f>1-'resp Tr Num'!L73</f>
        <v>0</v>
      </c>
      <c r="M76" s="20"/>
      <c r="N76" s="92" t="str">
        <f>f_log('resp Tr Num'!N73,N$1,N$2)</f>
        <v>#NAME?</v>
      </c>
      <c r="O76" s="92" t="str">
        <f>f_log('resp Tr Num'!O73,O$1,O$2)</f>
        <v>#NAME?</v>
      </c>
      <c r="P76" s="92" t="str">
        <f>f_log('resp Tr Num'!P73,P$1,P$2)</f>
        <v>#NAME?</v>
      </c>
      <c r="Q76" s="20">
        <f>1-'resp Tr Num'!Q73</f>
        <v>1</v>
      </c>
      <c r="R76" s="20">
        <f>1-'resp Tr Num'!R73</f>
        <v>0</v>
      </c>
      <c r="S76" s="20">
        <f>1-'resp Tr Num'!S73</f>
        <v>1</v>
      </c>
      <c r="T76" s="92" t="str">
        <f>f_log('resp Tr Num'!T73,T$1,T$2)</f>
        <v>#NAME?</v>
      </c>
      <c r="U76" s="20">
        <f>1-'resp Tr Num'!U73</f>
        <v>1</v>
      </c>
      <c r="V76" s="20">
        <f>1-'resp Tr Num'!V73</f>
        <v>1</v>
      </c>
      <c r="W76" s="20">
        <f>1-'resp Tr Num'!W73</f>
        <v>1</v>
      </c>
      <c r="X76" s="20">
        <f>1-'resp Tr Num'!X73</f>
        <v>1</v>
      </c>
      <c r="Y76" s="20">
        <f>1-'resp Tr Num'!Y73</f>
        <v>0</v>
      </c>
      <c r="Z76" s="20">
        <f>1-'resp Tr Num'!Z73</f>
        <v>1</v>
      </c>
      <c r="AA76" s="20">
        <f>1-'resp Tr Num'!AA73</f>
        <v>1</v>
      </c>
      <c r="AB76" s="92" t="str">
        <f>f_log('resp Tr Num'!AB73,AB$1,AB$2)</f>
        <v>#NAME?</v>
      </c>
      <c r="AC76" s="92" t="str">
        <f>f_log('resp Tr Num'!AC73,AC$1,AC$2)</f>
        <v>#NAME?</v>
      </c>
      <c r="AD76" s="92" t="str">
        <f>f_log('resp Tr Num'!AD73,AD$1,AD$2)</f>
        <v>#NAME?</v>
      </c>
      <c r="AE76" s="20">
        <f>'resp Tr Num'!AE73</f>
        <v>0</v>
      </c>
      <c r="AF76" s="20">
        <f>1-'resp Tr Num'!AF73</f>
        <v>1</v>
      </c>
      <c r="AG76" s="92" t="str">
        <f>f_log('resp Tr Num'!AH73,AG$1,AG$2)</f>
        <v>#NAME?</v>
      </c>
      <c r="AH76" s="70" t="s">
        <v>244</v>
      </c>
    </row>
    <row r="77" ht="15.75" customHeight="1">
      <c r="A77" s="5">
        <v>626.0</v>
      </c>
      <c r="B77" s="90" t="s">
        <v>14</v>
      </c>
      <c r="C77" s="90" t="s">
        <v>20</v>
      </c>
      <c r="D77" s="123" t="s">
        <v>39</v>
      </c>
      <c r="E77" s="91" t="s">
        <v>115</v>
      </c>
      <c r="F77" s="20">
        <f>1-'resp Tr Num'!F74</f>
        <v>0</v>
      </c>
      <c r="G77" s="20">
        <f>1-'resp Tr Num'!G74</f>
        <v>0</v>
      </c>
      <c r="H77" s="20">
        <f>1-'resp Tr Num'!H74</f>
        <v>1</v>
      </c>
      <c r="I77" s="20">
        <f>1-'resp Tr Num'!I74</f>
        <v>1</v>
      </c>
      <c r="J77" s="92" t="str">
        <f>f_log('resp Tr Num'!J74,J$1,J$2)</f>
        <v>#NAME?</v>
      </c>
      <c r="K77" s="92" t="str">
        <f>f_log('resp Tr Num'!K74,K$1,K$2)</f>
        <v>#NAME?</v>
      </c>
      <c r="L77" s="20">
        <f>1-'resp Tr Num'!L74</f>
        <v>0</v>
      </c>
      <c r="M77" s="20"/>
      <c r="N77" s="92" t="str">
        <f>f_log('resp Tr Num'!N74,N$1,N$2)</f>
        <v>#NAME?</v>
      </c>
      <c r="O77" s="92" t="str">
        <f>f_log('resp Tr Num'!O74,O$1,O$2)</f>
        <v>#NAME?</v>
      </c>
      <c r="P77" s="92" t="str">
        <f>f_log('resp Tr Num'!P74,P$1,P$2)</f>
        <v>#NAME?</v>
      </c>
      <c r="Q77" s="20">
        <f>1-'resp Tr Num'!Q74</f>
        <v>1</v>
      </c>
      <c r="R77" s="20">
        <f>1-'resp Tr Num'!R74</f>
        <v>0</v>
      </c>
      <c r="S77" s="20">
        <f>1-'resp Tr Num'!S74</f>
        <v>1</v>
      </c>
      <c r="T77" s="92" t="str">
        <f>f_log('resp Tr Num'!T74,T$1,T$2)</f>
        <v>#NAME?</v>
      </c>
      <c r="U77" s="20">
        <f>1-'resp Tr Num'!U74</f>
        <v>1</v>
      </c>
      <c r="V77" s="20">
        <f>1-'resp Tr Num'!V74</f>
        <v>1</v>
      </c>
      <c r="W77" s="20">
        <f>1-'resp Tr Num'!W74</f>
        <v>1</v>
      </c>
      <c r="X77" s="20">
        <f>1-'resp Tr Num'!X74</f>
        <v>1</v>
      </c>
      <c r="Y77" s="20">
        <f>1-'resp Tr Num'!Y74</f>
        <v>0</v>
      </c>
      <c r="Z77" s="20">
        <f>1-'resp Tr Num'!Z74</f>
        <v>1</v>
      </c>
      <c r="AA77" s="20">
        <f>1-'resp Tr Num'!AA74</f>
        <v>1</v>
      </c>
      <c r="AB77" s="92" t="str">
        <f>f_log('resp Tr Num'!AB74,AB$1,AB$2)</f>
        <v>#NAME?</v>
      </c>
      <c r="AC77" s="92" t="str">
        <f>f_log('resp Tr Num'!AC74,AC$1,AC$2)</f>
        <v>#NAME?</v>
      </c>
      <c r="AD77" s="92" t="str">
        <f>f_log('resp Tr Num'!AD74,AD$1,AD$2)</f>
        <v>#NAME?</v>
      </c>
      <c r="AE77" s="20">
        <f>'resp Tr Num'!AE74</f>
        <v>0</v>
      </c>
      <c r="AF77" s="20">
        <f>1-'resp Tr Num'!AF74</f>
        <v>1</v>
      </c>
      <c r="AG77" s="92" t="str">
        <f>f_log('resp Tr Num'!AH74,AG$1,AG$2)</f>
        <v>#NAME?</v>
      </c>
      <c r="AH77" s="70" t="s">
        <v>244</v>
      </c>
    </row>
    <row r="78" ht="15.75" customHeight="1">
      <c r="A78" s="5">
        <v>627.0</v>
      </c>
      <c r="B78" s="90" t="s">
        <v>14</v>
      </c>
      <c r="C78" s="90" t="s">
        <v>14</v>
      </c>
      <c r="D78" s="90" t="s">
        <v>39</v>
      </c>
      <c r="E78" s="91" t="s">
        <v>116</v>
      </c>
      <c r="F78" s="20">
        <f>1-'resp Tr Num'!F75</f>
        <v>0</v>
      </c>
      <c r="G78" s="20">
        <f>1-'resp Tr Num'!G75</f>
        <v>0</v>
      </c>
      <c r="H78" s="20">
        <f>1-'resp Tr Num'!H75</f>
        <v>1</v>
      </c>
      <c r="I78" s="20">
        <f>1-'resp Tr Num'!I75</f>
        <v>1</v>
      </c>
      <c r="J78" s="92" t="str">
        <f>f_log('resp Tr Num'!J75,J$1,J$2)</f>
        <v>#NAME?</v>
      </c>
      <c r="K78" s="92" t="str">
        <f>f_log('resp Tr Num'!K75,K$1,K$2)</f>
        <v>#NAME?</v>
      </c>
      <c r="L78" s="20">
        <f>1-'resp Tr Num'!L75</f>
        <v>0</v>
      </c>
      <c r="M78" s="20"/>
      <c r="N78" s="92" t="str">
        <f>f_log('resp Tr Num'!N75,N$1,N$2)</f>
        <v>#NAME?</v>
      </c>
      <c r="O78" s="92" t="str">
        <f>f_log('resp Tr Num'!O75,O$1,O$2)</f>
        <v>#NAME?</v>
      </c>
      <c r="P78" s="92" t="str">
        <f>f_log('resp Tr Num'!P75,P$1,P$2)</f>
        <v>#NAME?</v>
      </c>
      <c r="Q78" s="20">
        <f>1-'resp Tr Num'!Q75</f>
        <v>1</v>
      </c>
      <c r="R78" s="20">
        <f>1-'resp Tr Num'!R75</f>
        <v>0</v>
      </c>
      <c r="S78" s="20">
        <f>1-'resp Tr Num'!S75</f>
        <v>1</v>
      </c>
      <c r="T78" s="92" t="str">
        <f>f_log('resp Tr Num'!T75,T$1,T$2)</f>
        <v>#NAME?</v>
      </c>
      <c r="U78" s="20">
        <f>1-'resp Tr Num'!U75</f>
        <v>1</v>
      </c>
      <c r="V78" s="20">
        <f>1-'resp Tr Num'!V75</f>
        <v>1</v>
      </c>
      <c r="W78" s="20">
        <f>1-'resp Tr Num'!W75</f>
        <v>0</v>
      </c>
      <c r="X78" s="20">
        <f>1-'resp Tr Num'!X75</f>
        <v>1</v>
      </c>
      <c r="Y78" s="20">
        <f>1-'resp Tr Num'!Y75</f>
        <v>0</v>
      </c>
      <c r="Z78" s="20">
        <f>1-'resp Tr Num'!Z75</f>
        <v>1</v>
      </c>
      <c r="AA78" s="20">
        <f>1-'resp Tr Num'!AA75</f>
        <v>1</v>
      </c>
      <c r="AB78" s="92" t="str">
        <f>f_log('resp Tr Num'!AB75,AB$1,AB$2)</f>
        <v>#NAME?</v>
      </c>
      <c r="AC78" s="92" t="str">
        <f>f_log('resp Tr Num'!AC75,AC$1,AC$2)</f>
        <v>#NAME?</v>
      </c>
      <c r="AD78" s="92" t="str">
        <f>f_log('resp Tr Num'!AD75,AD$1,AD$2)</f>
        <v>#NAME?</v>
      </c>
      <c r="AE78" s="20">
        <f>'resp Tr Num'!AE75</f>
        <v>0</v>
      </c>
      <c r="AF78" s="20">
        <f>1-'resp Tr Num'!AF75</f>
        <v>1</v>
      </c>
      <c r="AG78" s="92" t="str">
        <f>f_log('resp Tr Num'!AH75,AG$1,AG$2)</f>
        <v>#NAME?</v>
      </c>
      <c r="AH78" s="70" t="s">
        <v>244</v>
      </c>
    </row>
    <row r="79" ht="15.75" customHeight="1">
      <c r="A79" s="5">
        <v>628.0</v>
      </c>
      <c r="B79" s="90" t="s">
        <v>14</v>
      </c>
      <c r="C79" s="90" t="s">
        <v>20</v>
      </c>
      <c r="D79" s="90" t="s">
        <v>39</v>
      </c>
      <c r="E79" s="91" t="s">
        <v>117</v>
      </c>
      <c r="F79" s="20">
        <f>1-'resp Tr Num'!F76</f>
        <v>0</v>
      </c>
      <c r="G79" s="20">
        <f>1-'resp Tr Num'!G76</f>
        <v>0</v>
      </c>
      <c r="H79" s="20">
        <f>1-'resp Tr Num'!H76</f>
        <v>1</v>
      </c>
      <c r="I79" s="20">
        <f>1-'resp Tr Num'!I76</f>
        <v>1</v>
      </c>
      <c r="J79" s="92" t="str">
        <f>f_log('resp Tr Num'!J76,J$1,J$2)</f>
        <v>#NAME?</v>
      </c>
      <c r="K79" s="92" t="str">
        <f>f_log('resp Tr Num'!K76,K$1,K$2)</f>
        <v>#NAME?</v>
      </c>
      <c r="L79" s="20">
        <f>1-'resp Tr Num'!L76</f>
        <v>0</v>
      </c>
      <c r="M79" s="20"/>
      <c r="N79" s="92" t="str">
        <f>f_log('resp Tr Num'!N76,N$1,N$2)</f>
        <v>#NAME?</v>
      </c>
      <c r="O79" s="92" t="str">
        <f>f_log('resp Tr Num'!O76,O$1,O$2)</f>
        <v>#NAME?</v>
      </c>
      <c r="P79" s="92" t="str">
        <f>f_log('resp Tr Num'!P76,P$1,P$2)</f>
        <v>#NAME?</v>
      </c>
      <c r="Q79" s="20">
        <f>1-'resp Tr Num'!Q76</f>
        <v>0</v>
      </c>
      <c r="R79" s="20">
        <f>1-'resp Tr Num'!R76</f>
        <v>0</v>
      </c>
      <c r="S79" s="20">
        <f>1-'resp Tr Num'!S76</f>
        <v>1</v>
      </c>
      <c r="T79" s="92" t="str">
        <f>f_log('resp Tr Num'!T76,T$1,T$2)</f>
        <v>#NAME?</v>
      </c>
      <c r="U79" s="20">
        <f>1-'resp Tr Num'!U76</f>
        <v>1</v>
      </c>
      <c r="V79" s="20">
        <f>1-'resp Tr Num'!V76</f>
        <v>1</v>
      </c>
      <c r="W79" s="20">
        <f>1-'resp Tr Num'!W76</f>
        <v>1</v>
      </c>
      <c r="X79" s="20">
        <f>1-'resp Tr Num'!X76</f>
        <v>1</v>
      </c>
      <c r="Y79" s="20">
        <f>1-'resp Tr Num'!Y76</f>
        <v>0</v>
      </c>
      <c r="Z79" s="20">
        <f>1-'resp Tr Num'!Z76</f>
        <v>1</v>
      </c>
      <c r="AA79" s="20">
        <f>1-'resp Tr Num'!AA76</f>
        <v>1</v>
      </c>
      <c r="AB79" s="92" t="str">
        <f>f_log('resp Tr Num'!AB76,AB$1,AB$2)</f>
        <v>#NAME?</v>
      </c>
      <c r="AC79" s="92" t="str">
        <f>f_log('resp Tr Num'!AC76,AC$1,AC$2)</f>
        <v>#NAME?</v>
      </c>
      <c r="AD79" s="92" t="str">
        <f>f_log('resp Tr Num'!AD76,AD$1,AD$2)</f>
        <v>#NAME?</v>
      </c>
      <c r="AE79" s="20">
        <f>'resp Tr Num'!AE76</f>
        <v>0</v>
      </c>
      <c r="AF79" s="20">
        <f>1-'resp Tr Num'!AF76</f>
        <v>1</v>
      </c>
      <c r="AG79" s="92" t="str">
        <f>f_log('resp Tr Num'!AH76,AG$1,AG$2)</f>
        <v>#NAME?</v>
      </c>
      <c r="AH79" s="70" t="s">
        <v>244</v>
      </c>
    </row>
    <row r="80" ht="15.75" customHeight="1">
      <c r="A80" s="5">
        <v>629.0</v>
      </c>
      <c r="B80" s="90" t="s">
        <v>14</v>
      </c>
      <c r="C80" s="90" t="s">
        <v>20</v>
      </c>
      <c r="D80" s="90" t="s">
        <v>39</v>
      </c>
      <c r="E80" s="91" t="s">
        <v>118</v>
      </c>
      <c r="F80" s="20">
        <f>1-'resp Tr Num'!F77</f>
        <v>0</v>
      </c>
      <c r="G80" s="20">
        <f>1-'resp Tr Num'!G77</f>
        <v>0</v>
      </c>
      <c r="H80" s="20">
        <f>1-'resp Tr Num'!H77</f>
        <v>1</v>
      </c>
      <c r="I80" s="20">
        <f>1-'resp Tr Num'!I77</f>
        <v>1</v>
      </c>
      <c r="J80" s="92" t="str">
        <f>f_log('resp Tr Num'!J77,J$1,J$2)</f>
        <v>#NAME?</v>
      </c>
      <c r="K80" s="92" t="str">
        <f>f_log('resp Tr Num'!K77,K$1,K$2)</f>
        <v>#NAME?</v>
      </c>
      <c r="L80" s="20">
        <f>1-'resp Tr Num'!L77</f>
        <v>0</v>
      </c>
      <c r="M80" s="20"/>
      <c r="N80" s="92" t="str">
        <f>f_log('resp Tr Num'!N77,N$1,N$2)</f>
        <v>#NAME?</v>
      </c>
      <c r="O80" s="92" t="str">
        <f>f_log('resp Tr Num'!O77,O$1,O$2)</f>
        <v>#NAME?</v>
      </c>
      <c r="P80" s="92" t="str">
        <f>f_log('resp Tr Num'!P77,P$1,P$2)</f>
        <v>#NAME?</v>
      </c>
      <c r="Q80" s="20">
        <f>1-'resp Tr Num'!Q77</f>
        <v>1</v>
      </c>
      <c r="R80" s="20">
        <f>1-'resp Tr Num'!R77</f>
        <v>0</v>
      </c>
      <c r="S80" s="20">
        <f>1-'resp Tr Num'!S77</f>
        <v>1</v>
      </c>
      <c r="T80" s="92" t="str">
        <f>f_log('resp Tr Num'!T77,T$1,T$2)</f>
        <v>#NAME?</v>
      </c>
      <c r="U80" s="20">
        <f>1-'resp Tr Num'!U77</f>
        <v>1</v>
      </c>
      <c r="V80" s="20">
        <f>1-'resp Tr Num'!V77</f>
        <v>1</v>
      </c>
      <c r="W80" s="20">
        <f>1-'resp Tr Num'!W77</f>
        <v>1</v>
      </c>
      <c r="X80" s="20">
        <f>1-'resp Tr Num'!X77</f>
        <v>1</v>
      </c>
      <c r="Y80" s="20">
        <f>1-'resp Tr Num'!Y77</f>
        <v>0</v>
      </c>
      <c r="Z80" s="20">
        <f>1-'resp Tr Num'!Z77</f>
        <v>1</v>
      </c>
      <c r="AA80" s="20">
        <f>1-'resp Tr Num'!AA77</f>
        <v>1</v>
      </c>
      <c r="AB80" s="92" t="str">
        <f>f_log('resp Tr Num'!AB77,AB$1,AB$2)</f>
        <v>#NAME?</v>
      </c>
      <c r="AC80" s="92" t="str">
        <f>f_log('resp Tr Num'!AC77,AC$1,AC$2)</f>
        <v>#NAME?</v>
      </c>
      <c r="AD80" s="92" t="str">
        <f>f_log('resp Tr Num'!AD77,AD$1,AD$2)</f>
        <v>#NAME?</v>
      </c>
      <c r="AE80" s="20">
        <f>'resp Tr Num'!AE77</f>
        <v>0</v>
      </c>
      <c r="AF80" s="20">
        <f>1-'resp Tr Num'!AF77</f>
        <v>1</v>
      </c>
      <c r="AG80" s="92" t="str">
        <f>f_log('resp Tr Num'!AH77,AG$1,AG$2)</f>
        <v>#NAME?</v>
      </c>
      <c r="AH80" s="70" t="s">
        <v>244</v>
      </c>
    </row>
    <row r="81" ht="15.75" customHeight="1">
      <c r="A81" s="71"/>
      <c r="B81" s="93"/>
      <c r="C81" s="93"/>
      <c r="D81" s="93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</row>
    <row r="82" ht="15.0" customHeight="1">
      <c r="A82" s="71"/>
      <c r="B82" s="93"/>
      <c r="C82" s="93"/>
      <c r="D82" s="93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>
        <f t="shared" ref="Q82:AA82" si="1">COUNTIF(Q7:Q80,"SI")</f>
        <v>0</v>
      </c>
      <c r="R82" s="71">
        <f t="shared" si="1"/>
        <v>0</v>
      </c>
      <c r="S82" s="71">
        <f t="shared" si="1"/>
        <v>0</v>
      </c>
      <c r="T82" s="71">
        <f t="shared" si="1"/>
        <v>0</v>
      </c>
      <c r="U82" s="71">
        <f t="shared" si="1"/>
        <v>0</v>
      </c>
      <c r="V82" s="71">
        <f t="shared" si="1"/>
        <v>0</v>
      </c>
      <c r="W82" s="71">
        <f t="shared" si="1"/>
        <v>0</v>
      </c>
      <c r="X82" s="71">
        <f t="shared" si="1"/>
        <v>0</v>
      </c>
      <c r="Y82" s="71">
        <f t="shared" si="1"/>
        <v>0</v>
      </c>
      <c r="Z82" s="71">
        <f t="shared" si="1"/>
        <v>0</v>
      </c>
      <c r="AA82" s="71">
        <f t="shared" si="1"/>
        <v>0</v>
      </c>
      <c r="AB82" s="71"/>
      <c r="AC82" s="71"/>
      <c r="AD82" s="71"/>
      <c r="AE82" s="71">
        <f t="shared" ref="AE82:AF82" si="2">COUNTIF(AE7:AE80,"SI")</f>
        <v>0</v>
      </c>
      <c r="AF82" s="71">
        <f t="shared" si="2"/>
        <v>0</v>
      </c>
      <c r="AG82" s="71"/>
      <c r="AH82" s="71"/>
    </row>
    <row r="83" ht="15.0" customHeight="1">
      <c r="A83" s="71"/>
      <c r="B83" s="93"/>
      <c r="C83" s="93"/>
      <c r="D83" s="93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>
        <f t="shared" ref="Q83:AA83" si="3">COUNTIF(Q7:Q80,"NO")</f>
        <v>0</v>
      </c>
      <c r="R83" s="71">
        <f t="shared" si="3"/>
        <v>0</v>
      </c>
      <c r="S83" s="71">
        <f t="shared" si="3"/>
        <v>0</v>
      </c>
      <c r="T83" s="71">
        <f t="shared" si="3"/>
        <v>0</v>
      </c>
      <c r="U83" s="71">
        <f t="shared" si="3"/>
        <v>0</v>
      </c>
      <c r="V83" s="71">
        <f t="shared" si="3"/>
        <v>0</v>
      </c>
      <c r="W83" s="71">
        <f t="shared" si="3"/>
        <v>0</v>
      </c>
      <c r="X83" s="71">
        <f t="shared" si="3"/>
        <v>0</v>
      </c>
      <c r="Y83" s="71">
        <f t="shared" si="3"/>
        <v>0</v>
      </c>
      <c r="Z83" s="71">
        <f t="shared" si="3"/>
        <v>0</v>
      </c>
      <c r="AA83" s="71">
        <f t="shared" si="3"/>
        <v>0</v>
      </c>
      <c r="AB83" s="71"/>
      <c r="AC83" s="71"/>
      <c r="AD83" s="71"/>
      <c r="AE83" s="71">
        <f t="shared" ref="AE83:AF83" si="4">COUNTIF(AE7:AE80,"NO")</f>
        <v>0</v>
      </c>
      <c r="AF83" s="71">
        <f t="shared" si="4"/>
        <v>0</v>
      </c>
      <c r="AG83" s="71"/>
      <c r="AH83" s="71"/>
    </row>
    <row r="84" ht="15.75" customHeight="1">
      <c r="A84" s="71"/>
      <c r="B84" s="93"/>
      <c r="C84" s="93"/>
      <c r="D84" s="93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</row>
    <row r="85" ht="15.75" customHeight="1">
      <c r="A85" s="71"/>
      <c r="B85" s="93"/>
      <c r="C85" s="93"/>
      <c r="D85" s="93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</row>
    <row r="86" ht="15.75" customHeight="1">
      <c r="A86" s="71"/>
      <c r="B86" s="93"/>
      <c r="C86" s="93"/>
      <c r="D86" s="93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</row>
    <row r="87" ht="15.75" customHeight="1">
      <c r="A87" s="71"/>
      <c r="B87" s="93"/>
      <c r="C87" s="93"/>
      <c r="D87" s="93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</row>
    <row r="88" ht="15.75" customHeight="1">
      <c r="A88" s="71"/>
      <c r="B88" s="93"/>
      <c r="C88" s="93"/>
      <c r="D88" s="93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</row>
    <row r="89" ht="15.75" customHeight="1">
      <c r="A89" s="71"/>
      <c r="B89" s="93"/>
      <c r="C89" s="93"/>
      <c r="D89" s="93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</row>
    <row r="90" ht="15.75" customHeight="1">
      <c r="A90" s="71"/>
      <c r="B90" s="93"/>
      <c r="C90" s="93"/>
      <c r="D90" s="93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</row>
    <row r="91" ht="15.75" customHeight="1">
      <c r="A91" s="71"/>
      <c r="B91" s="93"/>
      <c r="C91" s="93"/>
      <c r="D91" s="93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</row>
    <row r="92" ht="15.75" customHeight="1">
      <c r="A92" s="71"/>
      <c r="B92" s="93"/>
      <c r="C92" s="93"/>
      <c r="D92" s="93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</row>
    <row r="93" ht="15.75" customHeight="1">
      <c r="A93" s="71"/>
      <c r="B93" s="93"/>
      <c r="C93" s="93"/>
      <c r="D93" s="93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</row>
    <row r="94" ht="15.75" customHeight="1">
      <c r="A94" s="71"/>
      <c r="B94" s="93"/>
      <c r="C94" s="93"/>
      <c r="D94" s="93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</row>
    <row r="95" ht="15.75" customHeight="1">
      <c r="A95" s="71"/>
      <c r="B95" s="93"/>
      <c r="C95" s="93"/>
      <c r="D95" s="93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</row>
    <row r="96" ht="15.75" customHeight="1">
      <c r="A96" s="71"/>
      <c r="B96" s="93"/>
      <c r="C96" s="93"/>
      <c r="D96" s="93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</row>
    <row r="97" ht="15.75" customHeight="1">
      <c r="A97" s="71"/>
      <c r="B97" s="93"/>
      <c r="C97" s="93"/>
      <c r="D97" s="93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</row>
    <row r="98" ht="15.75" customHeight="1">
      <c r="A98" s="71"/>
      <c r="B98" s="93"/>
      <c r="C98" s="93"/>
      <c r="D98" s="93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</row>
    <row r="99" ht="15.75" customHeight="1">
      <c r="A99" s="71"/>
      <c r="B99" s="93"/>
      <c r="C99" s="93"/>
      <c r="D99" s="93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</row>
    <row r="100" ht="15.75" customHeight="1">
      <c r="A100" s="71"/>
      <c r="B100" s="93"/>
      <c r="C100" s="93"/>
      <c r="D100" s="93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</row>
    <row r="101" ht="15.75" customHeight="1">
      <c r="A101" s="71"/>
      <c r="B101" s="93"/>
      <c r="C101" s="93"/>
      <c r="D101" s="93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</row>
    <row r="102" ht="15.75" customHeight="1">
      <c r="A102" s="71"/>
      <c r="B102" s="93"/>
      <c r="C102" s="93"/>
      <c r="D102" s="93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</row>
    <row r="103" ht="15.75" customHeight="1">
      <c r="A103" s="71"/>
      <c r="B103" s="93"/>
      <c r="C103" s="93"/>
      <c r="D103" s="93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</row>
    <row r="104" ht="15.75" customHeight="1">
      <c r="A104" s="71"/>
      <c r="B104" s="93"/>
      <c r="C104" s="93"/>
      <c r="D104" s="93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</row>
    <row r="105" ht="15.75" customHeight="1">
      <c r="A105" s="71"/>
      <c r="B105" s="93"/>
      <c r="C105" s="93"/>
      <c r="D105" s="93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</row>
    <row r="106" ht="15.75" customHeight="1">
      <c r="A106" s="71"/>
      <c r="B106" s="93"/>
      <c r="C106" s="93"/>
      <c r="D106" s="93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</row>
    <row r="107" ht="15.75" customHeight="1">
      <c r="A107" s="71"/>
      <c r="B107" s="93"/>
      <c r="C107" s="93"/>
      <c r="D107" s="93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</row>
    <row r="108" ht="15.75" customHeight="1">
      <c r="A108" s="71"/>
      <c r="B108" s="93"/>
      <c r="C108" s="93"/>
      <c r="D108" s="93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</row>
    <row r="109" ht="15.75" customHeight="1">
      <c r="A109" s="71"/>
      <c r="B109" s="93"/>
      <c r="C109" s="93"/>
      <c r="D109" s="93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</row>
    <row r="110" ht="15.75" customHeight="1">
      <c r="A110" s="71"/>
      <c r="B110" s="93"/>
      <c r="C110" s="93"/>
      <c r="D110" s="93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</row>
    <row r="111" ht="15.75" customHeight="1">
      <c r="A111" s="71"/>
      <c r="B111" s="93"/>
      <c r="C111" s="93"/>
      <c r="D111" s="93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</row>
    <row r="112" ht="15.75" customHeight="1">
      <c r="A112" s="71"/>
      <c r="B112" s="93"/>
      <c r="C112" s="93"/>
      <c r="D112" s="93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ht="15.75" customHeight="1">
      <c r="A113" s="71"/>
      <c r="B113" s="93"/>
      <c r="C113" s="93"/>
      <c r="D113" s="93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</row>
    <row r="114" ht="15.75" customHeight="1">
      <c r="A114" s="71"/>
      <c r="B114" s="93"/>
      <c r="C114" s="93"/>
      <c r="D114" s="93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</row>
    <row r="115" ht="15.75" customHeight="1">
      <c r="A115" s="71"/>
      <c r="B115" s="93"/>
      <c r="C115" s="93"/>
      <c r="D115" s="93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</row>
    <row r="116" ht="15.75" customHeight="1">
      <c r="A116" s="71"/>
      <c r="B116" s="93"/>
      <c r="C116" s="93"/>
      <c r="D116" s="93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</row>
    <row r="117" ht="15.75" customHeight="1">
      <c r="A117" s="71"/>
      <c r="B117" s="93"/>
      <c r="C117" s="93"/>
      <c r="D117" s="93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</row>
    <row r="118" ht="15.75" customHeight="1">
      <c r="A118" s="71"/>
      <c r="B118" s="93"/>
      <c r="C118" s="93"/>
      <c r="D118" s="93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</row>
    <row r="119" ht="15.75" customHeight="1">
      <c r="A119" s="71"/>
      <c r="B119" s="93"/>
      <c r="C119" s="93"/>
      <c r="D119" s="93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</row>
    <row r="120" ht="15.75" customHeight="1">
      <c r="A120" s="71"/>
      <c r="B120" s="93"/>
      <c r="C120" s="93"/>
      <c r="D120" s="93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</row>
    <row r="121" ht="15.75" customHeight="1">
      <c r="A121" s="71"/>
      <c r="B121" s="93"/>
      <c r="C121" s="93"/>
      <c r="D121" s="93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</row>
    <row r="122" ht="15.75" customHeight="1">
      <c r="A122" s="71"/>
      <c r="B122" s="93"/>
      <c r="C122" s="93"/>
      <c r="D122" s="93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</row>
    <row r="123" ht="15.75" customHeight="1">
      <c r="A123" s="71"/>
      <c r="B123" s="93"/>
      <c r="C123" s="93"/>
      <c r="D123" s="93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</row>
    <row r="124" ht="15.75" customHeight="1">
      <c r="A124" s="71"/>
      <c r="B124" s="93"/>
      <c r="C124" s="93"/>
      <c r="D124" s="93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</row>
    <row r="125" ht="15.75" customHeight="1">
      <c r="A125" s="71"/>
      <c r="B125" s="93"/>
      <c r="C125" s="93"/>
      <c r="D125" s="93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</row>
    <row r="126" ht="15.75" customHeight="1">
      <c r="A126" s="71"/>
      <c r="B126" s="93"/>
      <c r="C126" s="93"/>
      <c r="D126" s="93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</row>
    <row r="127" ht="15.75" customHeight="1">
      <c r="A127" s="71"/>
      <c r="B127" s="93"/>
      <c r="C127" s="93"/>
      <c r="D127" s="93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</row>
    <row r="128" ht="15.75" customHeight="1">
      <c r="A128" s="71"/>
      <c r="B128" s="93"/>
      <c r="C128" s="93"/>
      <c r="D128" s="93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</row>
    <row r="129" ht="15.75" customHeight="1">
      <c r="A129" s="71"/>
      <c r="B129" s="93"/>
      <c r="C129" s="93"/>
      <c r="D129" s="93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</row>
    <row r="130" ht="15.75" customHeight="1">
      <c r="A130" s="71"/>
      <c r="B130" s="93"/>
      <c r="C130" s="93"/>
      <c r="D130" s="93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</row>
    <row r="131" ht="15.75" customHeight="1">
      <c r="A131" s="71"/>
      <c r="B131" s="93"/>
      <c r="C131" s="93"/>
      <c r="D131" s="93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</row>
    <row r="132" ht="15.75" customHeight="1">
      <c r="A132" s="71"/>
      <c r="B132" s="93"/>
      <c r="C132" s="93"/>
      <c r="D132" s="93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</row>
    <row r="133" ht="15.75" customHeight="1">
      <c r="A133" s="71"/>
      <c r="B133" s="93"/>
      <c r="C133" s="93"/>
      <c r="D133" s="93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</row>
    <row r="134" ht="15.75" customHeight="1">
      <c r="A134" s="71"/>
      <c r="B134" s="93"/>
      <c r="C134" s="93"/>
      <c r="D134" s="93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</row>
    <row r="135" ht="15.75" customHeight="1">
      <c r="A135" s="71"/>
      <c r="B135" s="93"/>
      <c r="C135" s="93"/>
      <c r="D135" s="93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</row>
    <row r="136" ht="15.75" customHeight="1">
      <c r="A136" s="71"/>
      <c r="B136" s="93"/>
      <c r="C136" s="93"/>
      <c r="D136" s="93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</row>
    <row r="137" ht="15.75" customHeight="1">
      <c r="A137" s="71"/>
      <c r="B137" s="93"/>
      <c r="C137" s="93"/>
      <c r="D137" s="93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</row>
    <row r="138" ht="15.75" customHeight="1">
      <c r="A138" s="71"/>
      <c r="B138" s="93"/>
      <c r="C138" s="93"/>
      <c r="D138" s="93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</row>
    <row r="139" ht="15.75" customHeight="1">
      <c r="A139" s="71"/>
      <c r="B139" s="93"/>
      <c r="C139" s="93"/>
      <c r="D139" s="93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</row>
    <row r="140" ht="15.75" customHeight="1">
      <c r="A140" s="71"/>
      <c r="B140" s="93"/>
      <c r="C140" s="93"/>
      <c r="D140" s="93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</row>
    <row r="141" ht="15.75" customHeight="1">
      <c r="A141" s="71"/>
      <c r="B141" s="93"/>
      <c r="C141" s="93"/>
      <c r="D141" s="93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</row>
    <row r="142" ht="15.75" customHeight="1">
      <c r="A142" s="71"/>
      <c r="B142" s="93"/>
      <c r="C142" s="93"/>
      <c r="D142" s="93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</row>
    <row r="143" ht="15.75" customHeight="1">
      <c r="A143" s="71"/>
      <c r="B143" s="93"/>
      <c r="C143" s="93"/>
      <c r="D143" s="93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</row>
    <row r="144" ht="15.75" customHeight="1">
      <c r="A144" s="71"/>
      <c r="B144" s="93"/>
      <c r="C144" s="93"/>
      <c r="D144" s="93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</row>
    <row r="145" ht="15.75" customHeight="1">
      <c r="A145" s="71"/>
      <c r="B145" s="93"/>
      <c r="C145" s="93"/>
      <c r="D145" s="93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</row>
    <row r="146" ht="15.75" customHeight="1">
      <c r="A146" s="71"/>
      <c r="B146" s="93"/>
      <c r="C146" s="93"/>
      <c r="D146" s="93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</row>
    <row r="147" ht="15.75" customHeight="1">
      <c r="A147" s="71"/>
      <c r="B147" s="93"/>
      <c r="C147" s="93"/>
      <c r="D147" s="93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</row>
    <row r="148" ht="15.75" customHeight="1">
      <c r="A148" s="71"/>
      <c r="B148" s="93"/>
      <c r="C148" s="93"/>
      <c r="D148" s="93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</row>
    <row r="149" ht="15.75" customHeight="1">
      <c r="A149" s="71"/>
      <c r="B149" s="93"/>
      <c r="C149" s="93"/>
      <c r="D149" s="93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</row>
    <row r="150" ht="15.75" customHeight="1">
      <c r="A150" s="71"/>
      <c r="B150" s="93"/>
      <c r="C150" s="93"/>
      <c r="D150" s="93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</row>
    <row r="151" ht="15.75" customHeight="1">
      <c r="A151" s="71"/>
      <c r="B151" s="93"/>
      <c r="C151" s="93"/>
      <c r="D151" s="93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</row>
    <row r="152" ht="15.75" customHeight="1">
      <c r="A152" s="71"/>
      <c r="B152" s="93"/>
      <c r="C152" s="93"/>
      <c r="D152" s="93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</row>
    <row r="153" ht="15.75" customHeight="1">
      <c r="A153" s="71"/>
      <c r="B153" s="93"/>
      <c r="C153" s="93"/>
      <c r="D153" s="93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</row>
    <row r="154" ht="15.75" customHeight="1">
      <c r="A154" s="71"/>
      <c r="B154" s="93"/>
      <c r="C154" s="93"/>
      <c r="D154" s="93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</row>
    <row r="155" ht="15.75" customHeight="1">
      <c r="A155" s="71"/>
      <c r="B155" s="93"/>
      <c r="C155" s="93"/>
      <c r="D155" s="93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</row>
    <row r="156" ht="15.75" customHeight="1">
      <c r="A156" s="71"/>
      <c r="B156" s="93"/>
      <c r="C156" s="93"/>
      <c r="D156" s="93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</row>
    <row r="157" ht="15.75" customHeight="1">
      <c r="A157" s="71"/>
      <c r="B157" s="93"/>
      <c r="C157" s="93"/>
      <c r="D157" s="93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</row>
    <row r="158" ht="15.75" customHeight="1">
      <c r="A158" s="71"/>
      <c r="B158" s="93"/>
      <c r="C158" s="93"/>
      <c r="D158" s="93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</row>
    <row r="159" ht="15.75" customHeight="1">
      <c r="A159" s="71"/>
      <c r="B159" s="93"/>
      <c r="C159" s="93"/>
      <c r="D159" s="93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</row>
    <row r="160" ht="15.75" customHeight="1">
      <c r="A160" s="71"/>
      <c r="B160" s="93"/>
      <c r="C160" s="93"/>
      <c r="D160" s="93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</row>
    <row r="161" ht="15.75" customHeight="1">
      <c r="A161" s="71"/>
      <c r="B161" s="93"/>
      <c r="C161" s="93"/>
      <c r="D161" s="93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</row>
    <row r="162" ht="15.75" customHeight="1">
      <c r="A162" s="71"/>
      <c r="B162" s="93"/>
      <c r="C162" s="93"/>
      <c r="D162" s="93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</row>
    <row r="163" ht="15.75" customHeight="1">
      <c r="A163" s="71"/>
      <c r="B163" s="93"/>
      <c r="C163" s="93"/>
      <c r="D163" s="93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</row>
    <row r="164" ht="15.75" customHeight="1">
      <c r="A164" s="71"/>
      <c r="B164" s="93"/>
      <c r="C164" s="93"/>
      <c r="D164" s="93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</row>
    <row r="165" ht="15.75" customHeight="1">
      <c r="A165" s="71"/>
      <c r="B165" s="93"/>
      <c r="C165" s="93"/>
      <c r="D165" s="93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</row>
    <row r="166" ht="15.75" customHeight="1">
      <c r="A166" s="71"/>
      <c r="B166" s="93"/>
      <c r="C166" s="93"/>
      <c r="D166" s="93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</row>
    <row r="167" ht="15.75" customHeight="1">
      <c r="A167" s="71"/>
      <c r="B167" s="93"/>
      <c r="C167" s="93"/>
      <c r="D167" s="93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</row>
    <row r="168" ht="15.75" customHeight="1">
      <c r="A168" s="71"/>
      <c r="B168" s="93"/>
      <c r="C168" s="93"/>
      <c r="D168" s="93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</row>
    <row r="169" ht="15.75" customHeight="1">
      <c r="A169" s="71"/>
      <c r="B169" s="93"/>
      <c r="C169" s="93"/>
      <c r="D169" s="93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</row>
    <row r="170" ht="15.75" customHeight="1">
      <c r="A170" s="71"/>
      <c r="B170" s="93"/>
      <c r="C170" s="93"/>
      <c r="D170" s="93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</row>
    <row r="171" ht="15.75" customHeight="1">
      <c r="A171" s="71"/>
      <c r="B171" s="93"/>
      <c r="C171" s="93"/>
      <c r="D171" s="93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</row>
    <row r="172" ht="15.75" customHeight="1">
      <c r="A172" s="71"/>
      <c r="B172" s="93"/>
      <c r="C172" s="93"/>
      <c r="D172" s="93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</row>
    <row r="173" ht="15.75" customHeight="1">
      <c r="A173" s="71"/>
      <c r="B173" s="93"/>
      <c r="C173" s="93"/>
      <c r="D173" s="93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</row>
    <row r="174" ht="15.75" customHeight="1">
      <c r="A174" s="71"/>
      <c r="B174" s="93"/>
      <c r="C174" s="93"/>
      <c r="D174" s="93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</row>
    <row r="175" ht="15.75" customHeight="1">
      <c r="A175" s="71"/>
      <c r="B175" s="93"/>
      <c r="C175" s="93"/>
      <c r="D175" s="93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</row>
    <row r="176" ht="15.75" customHeight="1">
      <c r="A176" s="71"/>
      <c r="B176" s="93"/>
      <c r="C176" s="93"/>
      <c r="D176" s="93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</row>
    <row r="177" ht="15.75" customHeight="1">
      <c r="A177" s="71"/>
      <c r="B177" s="93"/>
      <c r="C177" s="93"/>
      <c r="D177" s="93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</row>
    <row r="178" ht="15.75" customHeight="1">
      <c r="A178" s="71"/>
      <c r="B178" s="93"/>
      <c r="C178" s="93"/>
      <c r="D178" s="93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</row>
    <row r="179" ht="15.75" customHeight="1">
      <c r="A179" s="71"/>
      <c r="B179" s="93"/>
      <c r="C179" s="93"/>
      <c r="D179" s="93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</row>
    <row r="180" ht="15.75" customHeight="1">
      <c r="A180" s="71"/>
      <c r="B180" s="93"/>
      <c r="C180" s="93"/>
      <c r="D180" s="93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</row>
    <row r="181" ht="15.75" customHeight="1">
      <c r="A181" s="71"/>
      <c r="B181" s="93"/>
      <c r="C181" s="93"/>
      <c r="D181" s="93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</row>
    <row r="182" ht="15.75" customHeight="1">
      <c r="A182" s="71"/>
      <c r="B182" s="93"/>
      <c r="C182" s="93"/>
      <c r="D182" s="93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</row>
    <row r="183" ht="15.75" customHeight="1">
      <c r="A183" s="71"/>
      <c r="B183" s="93"/>
      <c r="C183" s="93"/>
      <c r="D183" s="93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</row>
    <row r="184" ht="15.75" customHeight="1">
      <c r="A184" s="71"/>
      <c r="B184" s="93"/>
      <c r="C184" s="93"/>
      <c r="D184" s="93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</row>
    <row r="185" ht="15.75" customHeight="1">
      <c r="A185" s="71"/>
      <c r="B185" s="93"/>
      <c r="C185" s="93"/>
      <c r="D185" s="93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</row>
    <row r="186" ht="15.75" customHeight="1">
      <c r="A186" s="71"/>
      <c r="B186" s="93"/>
      <c r="C186" s="93"/>
      <c r="D186" s="93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</row>
    <row r="187" ht="15.75" customHeight="1">
      <c r="A187" s="71"/>
      <c r="B187" s="93"/>
      <c r="C187" s="93"/>
      <c r="D187" s="93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</row>
    <row r="188" ht="15.75" customHeight="1">
      <c r="A188" s="71"/>
      <c r="B188" s="93"/>
      <c r="C188" s="93"/>
      <c r="D188" s="93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</row>
    <row r="189" ht="15.75" customHeight="1">
      <c r="A189" s="71"/>
      <c r="B189" s="93"/>
      <c r="C189" s="93"/>
      <c r="D189" s="93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</row>
    <row r="190" ht="15.75" customHeight="1">
      <c r="A190" s="71"/>
      <c r="B190" s="93"/>
      <c r="C190" s="93"/>
      <c r="D190" s="93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</row>
    <row r="191" ht="15.75" customHeight="1">
      <c r="A191" s="71"/>
      <c r="B191" s="93"/>
      <c r="C191" s="93"/>
      <c r="D191" s="93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</row>
    <row r="192" ht="15.75" customHeight="1">
      <c r="A192" s="71"/>
      <c r="B192" s="93"/>
      <c r="C192" s="93"/>
      <c r="D192" s="93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</row>
    <row r="193" ht="15.75" customHeight="1">
      <c r="A193" s="71"/>
      <c r="B193" s="93"/>
      <c r="C193" s="93"/>
      <c r="D193" s="93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</row>
    <row r="194" ht="15.75" customHeight="1">
      <c r="A194" s="71"/>
      <c r="B194" s="93"/>
      <c r="C194" s="93"/>
      <c r="D194" s="93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</row>
    <row r="195" ht="15.75" customHeight="1">
      <c r="A195" s="71"/>
      <c r="B195" s="93"/>
      <c r="C195" s="93"/>
      <c r="D195" s="93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</row>
    <row r="196" ht="15.75" customHeight="1">
      <c r="A196" s="71"/>
      <c r="B196" s="93"/>
      <c r="C196" s="93"/>
      <c r="D196" s="93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</row>
    <row r="197" ht="15.75" customHeight="1">
      <c r="A197" s="71"/>
      <c r="B197" s="93"/>
      <c r="C197" s="93"/>
      <c r="D197" s="93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</row>
    <row r="198" ht="15.75" customHeight="1">
      <c r="A198" s="71"/>
      <c r="B198" s="93"/>
      <c r="C198" s="93"/>
      <c r="D198" s="93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</row>
    <row r="199" ht="15.75" customHeight="1">
      <c r="A199" s="71"/>
      <c r="B199" s="93"/>
      <c r="C199" s="93"/>
      <c r="D199" s="93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</row>
    <row r="200" ht="15.75" customHeight="1">
      <c r="A200" s="71"/>
      <c r="B200" s="93"/>
      <c r="C200" s="93"/>
      <c r="D200" s="93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</row>
    <row r="201" ht="15.75" customHeight="1">
      <c r="A201" s="71"/>
      <c r="B201" s="93"/>
      <c r="C201" s="93"/>
      <c r="D201" s="93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</row>
    <row r="202" ht="15.75" customHeight="1">
      <c r="A202" s="71"/>
      <c r="B202" s="93"/>
      <c r="C202" s="93"/>
      <c r="D202" s="93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</row>
    <row r="203" ht="15.75" customHeight="1">
      <c r="A203" s="71"/>
      <c r="B203" s="93"/>
      <c r="C203" s="93"/>
      <c r="D203" s="93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</row>
    <row r="204" ht="15.75" customHeight="1">
      <c r="A204" s="71"/>
      <c r="B204" s="93"/>
      <c r="C204" s="93"/>
      <c r="D204" s="93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</row>
    <row r="205" ht="15.75" customHeight="1">
      <c r="A205" s="71"/>
      <c r="B205" s="93"/>
      <c r="C205" s="93"/>
      <c r="D205" s="93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</row>
    <row r="206" ht="15.75" customHeight="1">
      <c r="A206" s="71"/>
      <c r="B206" s="93"/>
      <c r="C206" s="93"/>
      <c r="D206" s="93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</row>
    <row r="207" ht="15.75" customHeight="1">
      <c r="A207" s="71"/>
      <c r="B207" s="93"/>
      <c r="C207" s="93"/>
      <c r="D207" s="93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</row>
    <row r="208" ht="15.75" customHeight="1">
      <c r="A208" s="71"/>
      <c r="B208" s="93"/>
      <c r="C208" s="93"/>
      <c r="D208" s="93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</row>
    <row r="209" ht="15.75" customHeight="1">
      <c r="A209" s="71"/>
      <c r="B209" s="93"/>
      <c r="C209" s="93"/>
      <c r="D209" s="93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</row>
    <row r="210" ht="15.75" customHeight="1">
      <c r="A210" s="71"/>
      <c r="B210" s="93"/>
      <c r="C210" s="93"/>
      <c r="D210" s="93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</row>
    <row r="211" ht="15.75" customHeight="1">
      <c r="A211" s="71"/>
      <c r="B211" s="93"/>
      <c r="C211" s="93"/>
      <c r="D211" s="93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</row>
    <row r="212" ht="15.75" customHeight="1">
      <c r="A212" s="71"/>
      <c r="B212" s="93"/>
      <c r="C212" s="93"/>
      <c r="D212" s="93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</row>
    <row r="213" ht="15.75" customHeight="1">
      <c r="A213" s="71"/>
      <c r="B213" s="93"/>
      <c r="C213" s="93"/>
      <c r="D213" s="93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</row>
    <row r="214" ht="15.75" customHeight="1">
      <c r="A214" s="71"/>
      <c r="B214" s="93"/>
      <c r="C214" s="93"/>
      <c r="D214" s="93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</row>
    <row r="215" ht="15.75" customHeight="1">
      <c r="A215" s="71"/>
      <c r="B215" s="93"/>
      <c r="C215" s="93"/>
      <c r="D215" s="93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</row>
    <row r="216" ht="15.75" customHeight="1">
      <c r="A216" s="71"/>
      <c r="B216" s="93"/>
      <c r="C216" s="93"/>
      <c r="D216" s="93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</row>
    <row r="217" ht="15.75" customHeight="1">
      <c r="A217" s="71"/>
      <c r="B217" s="93"/>
      <c r="C217" s="93"/>
      <c r="D217" s="93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</row>
    <row r="218" ht="15.75" customHeight="1">
      <c r="A218" s="71"/>
      <c r="B218" s="93"/>
      <c r="C218" s="93"/>
      <c r="D218" s="93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</row>
    <row r="219" ht="15.75" customHeight="1">
      <c r="A219" s="71"/>
      <c r="B219" s="93"/>
      <c r="C219" s="93"/>
      <c r="D219" s="93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</row>
    <row r="220" ht="15.75" customHeight="1">
      <c r="A220" s="71"/>
      <c r="B220" s="93"/>
      <c r="C220" s="93"/>
      <c r="D220" s="93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</row>
    <row r="221" ht="15.75" customHeight="1">
      <c r="A221" s="71"/>
      <c r="B221" s="93"/>
      <c r="C221" s="93"/>
      <c r="D221" s="93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</row>
    <row r="222" ht="15.75" customHeight="1">
      <c r="A222" s="71"/>
      <c r="B222" s="93"/>
      <c r="C222" s="93"/>
      <c r="D222" s="93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</row>
    <row r="223" ht="15.75" customHeight="1">
      <c r="A223" s="71"/>
      <c r="B223" s="93"/>
      <c r="C223" s="93"/>
      <c r="D223" s="93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</row>
    <row r="224" ht="15.75" customHeight="1">
      <c r="A224" s="71"/>
      <c r="B224" s="93"/>
      <c r="C224" s="93"/>
      <c r="D224" s="93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</row>
    <row r="225" ht="15.75" customHeight="1">
      <c r="A225" s="71"/>
      <c r="B225" s="93"/>
      <c r="C225" s="93"/>
      <c r="D225" s="93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</row>
    <row r="226" ht="15.75" customHeight="1">
      <c r="A226" s="71"/>
      <c r="B226" s="93"/>
      <c r="C226" s="93"/>
      <c r="D226" s="93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</row>
    <row r="227" ht="15.75" customHeight="1">
      <c r="A227" s="71"/>
      <c r="B227" s="93"/>
      <c r="C227" s="93"/>
      <c r="D227" s="93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</row>
    <row r="228" ht="15.75" customHeight="1">
      <c r="A228" s="71"/>
      <c r="B228" s="93"/>
      <c r="C228" s="93"/>
      <c r="D228" s="93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</row>
    <row r="229" ht="15.75" customHeight="1">
      <c r="A229" s="71"/>
      <c r="B229" s="93"/>
      <c r="C229" s="93"/>
      <c r="D229" s="93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</row>
    <row r="230" ht="15.75" customHeight="1">
      <c r="A230" s="71"/>
      <c r="B230" s="93"/>
      <c r="C230" s="93"/>
      <c r="D230" s="93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</row>
    <row r="231" ht="15.75" customHeight="1">
      <c r="A231" s="71"/>
      <c r="B231" s="93"/>
      <c r="C231" s="93"/>
      <c r="D231" s="93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</row>
    <row r="232" ht="15.75" customHeight="1">
      <c r="A232" s="71"/>
      <c r="B232" s="93"/>
      <c r="C232" s="93"/>
      <c r="D232" s="93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</row>
    <row r="233" ht="15.75" customHeight="1">
      <c r="A233" s="71"/>
      <c r="B233" s="93"/>
      <c r="C233" s="93"/>
      <c r="D233" s="93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</row>
    <row r="234" ht="15.75" customHeight="1">
      <c r="A234" s="71"/>
      <c r="B234" s="93"/>
      <c r="C234" s="93"/>
      <c r="D234" s="93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</row>
    <row r="235" ht="15.75" customHeight="1">
      <c r="A235" s="71"/>
      <c r="B235" s="93"/>
      <c r="C235" s="93"/>
      <c r="D235" s="93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</row>
    <row r="236" ht="15.75" customHeight="1">
      <c r="A236" s="71"/>
      <c r="B236" s="93"/>
      <c r="C236" s="93"/>
      <c r="D236" s="93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</row>
    <row r="237" ht="15.75" customHeight="1">
      <c r="A237" s="71"/>
      <c r="B237" s="93"/>
      <c r="C237" s="93"/>
      <c r="D237" s="93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</row>
    <row r="238" ht="15.75" customHeight="1">
      <c r="A238" s="71"/>
      <c r="B238" s="93"/>
      <c r="C238" s="93"/>
      <c r="D238" s="93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</row>
    <row r="239" ht="15.75" customHeight="1">
      <c r="A239" s="71"/>
      <c r="B239" s="93"/>
      <c r="C239" s="93"/>
      <c r="D239" s="93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</row>
    <row r="240" ht="15.75" customHeight="1">
      <c r="A240" s="71"/>
      <c r="B240" s="93"/>
      <c r="C240" s="93"/>
      <c r="D240" s="93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</row>
    <row r="241" ht="15.75" customHeight="1">
      <c r="A241" s="71"/>
      <c r="B241" s="93"/>
      <c r="C241" s="93"/>
      <c r="D241" s="93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</row>
    <row r="242" ht="15.75" customHeight="1">
      <c r="A242" s="71"/>
      <c r="B242" s="93"/>
      <c r="C242" s="93"/>
      <c r="D242" s="93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</row>
    <row r="243" ht="15.75" customHeight="1">
      <c r="A243" s="71"/>
      <c r="B243" s="93"/>
      <c r="C243" s="93"/>
      <c r="D243" s="93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</row>
    <row r="244" ht="15.75" customHeight="1">
      <c r="A244" s="71"/>
      <c r="B244" s="93"/>
      <c r="C244" s="93"/>
      <c r="D244" s="93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</row>
    <row r="245" ht="15.75" customHeight="1">
      <c r="A245" s="71"/>
      <c r="B245" s="93"/>
      <c r="C245" s="93"/>
      <c r="D245" s="93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</row>
    <row r="246" ht="15.75" customHeight="1">
      <c r="A246" s="71"/>
      <c r="B246" s="93"/>
      <c r="C246" s="93"/>
      <c r="D246" s="93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</row>
    <row r="247" ht="15.75" customHeight="1">
      <c r="A247" s="71"/>
      <c r="B247" s="93"/>
      <c r="C247" s="93"/>
      <c r="D247" s="93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</row>
    <row r="248" ht="15.75" customHeight="1">
      <c r="A248" s="71"/>
      <c r="B248" s="93"/>
      <c r="C248" s="93"/>
      <c r="D248" s="93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</row>
    <row r="249" ht="15.75" customHeight="1">
      <c r="A249" s="71"/>
      <c r="B249" s="93"/>
      <c r="C249" s="93"/>
      <c r="D249" s="93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</row>
    <row r="250" ht="15.75" customHeight="1">
      <c r="A250" s="71"/>
      <c r="B250" s="93"/>
      <c r="C250" s="93"/>
      <c r="D250" s="93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</row>
    <row r="251" ht="15.75" customHeight="1">
      <c r="A251" s="71"/>
      <c r="B251" s="93"/>
      <c r="C251" s="93"/>
      <c r="D251" s="93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</row>
    <row r="252" ht="15.75" customHeight="1">
      <c r="A252" s="71"/>
      <c r="B252" s="93"/>
      <c r="C252" s="93"/>
      <c r="D252" s="93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</row>
    <row r="253" ht="15.75" customHeight="1">
      <c r="A253" s="71"/>
      <c r="B253" s="93"/>
      <c r="C253" s="93"/>
      <c r="D253" s="93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</row>
    <row r="254" ht="15.75" customHeight="1">
      <c r="A254" s="71"/>
      <c r="B254" s="93"/>
      <c r="C254" s="93"/>
      <c r="D254" s="93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</row>
    <row r="255" ht="15.75" customHeight="1">
      <c r="A255" s="71"/>
      <c r="B255" s="93"/>
      <c r="C255" s="93"/>
      <c r="D255" s="93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</row>
    <row r="256" ht="15.75" customHeight="1">
      <c r="A256" s="71"/>
      <c r="B256" s="93"/>
      <c r="C256" s="93"/>
      <c r="D256" s="93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</row>
    <row r="257" ht="15.75" customHeight="1">
      <c r="A257" s="71"/>
      <c r="B257" s="93"/>
      <c r="C257" s="93"/>
      <c r="D257" s="93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</row>
    <row r="258" ht="15.75" customHeight="1">
      <c r="A258" s="71"/>
      <c r="B258" s="93"/>
      <c r="C258" s="93"/>
      <c r="D258" s="93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</row>
    <row r="259" ht="15.75" customHeight="1">
      <c r="A259" s="71"/>
      <c r="B259" s="93"/>
      <c r="C259" s="93"/>
      <c r="D259" s="93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</row>
    <row r="260" ht="15.75" customHeight="1">
      <c r="A260" s="71"/>
      <c r="B260" s="93"/>
      <c r="C260" s="93"/>
      <c r="D260" s="93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</row>
    <row r="261" ht="15.75" customHeight="1">
      <c r="A261" s="71"/>
      <c r="B261" s="93"/>
      <c r="C261" s="93"/>
      <c r="D261" s="93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</row>
    <row r="262" ht="15.75" customHeight="1">
      <c r="A262" s="71"/>
      <c r="B262" s="93"/>
      <c r="C262" s="93"/>
      <c r="D262" s="93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</row>
    <row r="263" ht="15.75" customHeight="1">
      <c r="A263" s="71"/>
      <c r="B263" s="93"/>
      <c r="C263" s="93"/>
      <c r="D263" s="93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</row>
    <row r="264" ht="15.75" customHeight="1">
      <c r="A264" s="71"/>
      <c r="B264" s="93"/>
      <c r="C264" s="93"/>
      <c r="D264" s="93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</row>
    <row r="265" ht="15.75" customHeight="1">
      <c r="A265" s="71"/>
      <c r="B265" s="93"/>
      <c r="C265" s="93"/>
      <c r="D265" s="93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</row>
    <row r="266" ht="15.75" customHeight="1">
      <c r="A266" s="71"/>
      <c r="B266" s="93"/>
      <c r="C266" s="93"/>
      <c r="D266" s="93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</row>
    <row r="267" ht="15.75" customHeight="1">
      <c r="A267" s="71"/>
      <c r="B267" s="93"/>
      <c r="C267" s="93"/>
      <c r="D267" s="93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</row>
    <row r="268" ht="15.75" customHeight="1">
      <c r="A268" s="71"/>
      <c r="B268" s="93"/>
      <c r="C268" s="93"/>
      <c r="D268" s="93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</row>
    <row r="269" ht="15.75" customHeight="1">
      <c r="A269" s="71"/>
      <c r="B269" s="93"/>
      <c r="C269" s="93"/>
      <c r="D269" s="93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</row>
    <row r="270" ht="15.75" customHeight="1">
      <c r="A270" s="71"/>
      <c r="B270" s="93"/>
      <c r="C270" s="93"/>
      <c r="D270" s="93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</row>
    <row r="271" ht="15.75" customHeight="1">
      <c r="A271" s="71"/>
      <c r="B271" s="93"/>
      <c r="C271" s="93"/>
      <c r="D271" s="93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</row>
    <row r="272" ht="15.75" customHeight="1">
      <c r="A272" s="71"/>
      <c r="B272" s="93"/>
      <c r="C272" s="93"/>
      <c r="D272" s="93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</row>
    <row r="273" ht="15.75" customHeight="1">
      <c r="A273" s="71"/>
      <c r="B273" s="93"/>
      <c r="C273" s="93"/>
      <c r="D273" s="93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</row>
    <row r="274" ht="15.75" customHeight="1">
      <c r="A274" s="71"/>
      <c r="B274" s="93"/>
      <c r="C274" s="93"/>
      <c r="D274" s="93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</row>
    <row r="275" ht="15.75" customHeight="1">
      <c r="A275" s="71"/>
      <c r="B275" s="93"/>
      <c r="C275" s="93"/>
      <c r="D275" s="93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</row>
    <row r="276" ht="15.75" customHeight="1">
      <c r="A276" s="71"/>
      <c r="B276" s="93"/>
      <c r="C276" s="93"/>
      <c r="D276" s="93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</row>
    <row r="277" ht="15.75" customHeight="1">
      <c r="A277" s="71"/>
      <c r="B277" s="93"/>
      <c r="C277" s="93"/>
      <c r="D277" s="93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</row>
    <row r="278" ht="15.75" customHeight="1">
      <c r="A278" s="71"/>
      <c r="B278" s="93"/>
      <c r="C278" s="93"/>
      <c r="D278" s="93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</row>
    <row r="279" ht="15.75" customHeight="1">
      <c r="A279" s="71"/>
      <c r="B279" s="93"/>
      <c r="C279" s="93"/>
      <c r="D279" s="93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</row>
    <row r="280" ht="15.75" customHeight="1">
      <c r="A280" s="71"/>
      <c r="B280" s="93"/>
      <c r="C280" s="93"/>
      <c r="D280" s="93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</row>
    <row r="281" ht="15.75" customHeight="1">
      <c r="A281" s="71"/>
      <c r="B281" s="93"/>
      <c r="C281" s="93"/>
      <c r="D281" s="93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</row>
    <row r="282" ht="15.75" customHeight="1">
      <c r="A282" s="71"/>
      <c r="B282" s="93"/>
      <c r="C282" s="93"/>
      <c r="D282" s="93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</row>
    <row r="283" ht="15.75" customHeight="1">
      <c r="A283" s="71"/>
      <c r="B283" s="93"/>
      <c r="C283" s="93"/>
      <c r="D283" s="93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</row>
    <row r="284" ht="15.75" customHeight="1">
      <c r="A284" s="71"/>
      <c r="B284" s="93"/>
      <c r="C284" s="93"/>
      <c r="D284" s="93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</row>
    <row r="285" ht="15.75" customHeight="1">
      <c r="A285" s="71"/>
      <c r="B285" s="93"/>
      <c r="C285" s="93"/>
      <c r="D285" s="93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</row>
    <row r="286" ht="15.75" customHeight="1">
      <c r="A286" s="71"/>
      <c r="B286" s="93"/>
      <c r="C286" s="93"/>
      <c r="D286" s="93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</row>
    <row r="287" ht="15.75" customHeight="1">
      <c r="A287" s="71"/>
      <c r="B287" s="93"/>
      <c r="C287" s="93"/>
      <c r="D287" s="93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</row>
    <row r="288" ht="15.75" customHeight="1">
      <c r="A288" s="71"/>
      <c r="B288" s="93"/>
      <c r="C288" s="93"/>
      <c r="D288" s="93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</row>
    <row r="289" ht="15.75" customHeight="1">
      <c r="A289" s="71"/>
      <c r="B289" s="93"/>
      <c r="C289" s="93"/>
      <c r="D289" s="93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</row>
    <row r="290" ht="15.75" customHeight="1">
      <c r="A290" s="71"/>
      <c r="B290" s="93"/>
      <c r="C290" s="93"/>
      <c r="D290" s="93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</row>
    <row r="291" ht="15.75" customHeight="1">
      <c r="A291" s="71"/>
      <c r="B291" s="93"/>
      <c r="C291" s="93"/>
      <c r="D291" s="93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</row>
    <row r="292" ht="15.75" customHeight="1">
      <c r="A292" s="71"/>
      <c r="B292" s="93"/>
      <c r="C292" s="93"/>
      <c r="D292" s="93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</row>
    <row r="293" ht="15.75" customHeight="1">
      <c r="A293" s="71"/>
      <c r="B293" s="93"/>
      <c r="C293" s="93"/>
      <c r="D293" s="93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</row>
    <row r="294" ht="15.75" customHeight="1">
      <c r="A294" s="71"/>
      <c r="B294" s="93"/>
      <c r="C294" s="93"/>
      <c r="D294" s="93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</row>
    <row r="295" ht="15.75" customHeight="1">
      <c r="A295" s="71"/>
      <c r="B295" s="93"/>
      <c r="C295" s="93"/>
      <c r="D295" s="93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</row>
    <row r="296" ht="15.75" customHeight="1">
      <c r="A296" s="71"/>
      <c r="B296" s="93"/>
      <c r="C296" s="93"/>
      <c r="D296" s="93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</row>
    <row r="297" ht="15.75" customHeight="1">
      <c r="A297" s="71"/>
      <c r="B297" s="93"/>
      <c r="C297" s="93"/>
      <c r="D297" s="93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</row>
    <row r="298" ht="15.75" customHeight="1">
      <c r="A298" s="71"/>
      <c r="B298" s="93"/>
      <c r="C298" s="93"/>
      <c r="D298" s="93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</row>
    <row r="299" ht="15.75" customHeight="1">
      <c r="A299" s="71"/>
      <c r="B299" s="93"/>
      <c r="C299" s="93"/>
      <c r="D299" s="93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</row>
    <row r="300" ht="15.75" customHeight="1">
      <c r="A300" s="71"/>
      <c r="B300" s="93"/>
      <c r="C300" s="93"/>
      <c r="D300" s="93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</row>
    <row r="301" ht="15.75" customHeight="1">
      <c r="A301" s="71"/>
      <c r="B301" s="93"/>
      <c r="C301" s="93"/>
      <c r="D301" s="93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</row>
    <row r="302" ht="15.75" customHeight="1">
      <c r="A302" s="71"/>
      <c r="B302" s="93"/>
      <c r="C302" s="93"/>
      <c r="D302" s="93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</row>
    <row r="303" ht="15.75" customHeight="1">
      <c r="A303" s="71"/>
      <c r="B303" s="93"/>
      <c r="C303" s="93"/>
      <c r="D303" s="93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</row>
    <row r="304" ht="15.75" customHeight="1">
      <c r="A304" s="71"/>
      <c r="B304" s="93"/>
      <c r="C304" s="93"/>
      <c r="D304" s="93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</row>
    <row r="305" ht="15.75" customHeight="1">
      <c r="A305" s="71"/>
      <c r="B305" s="93"/>
      <c r="C305" s="93"/>
      <c r="D305" s="93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</row>
    <row r="306" ht="15.75" customHeight="1">
      <c r="A306" s="71"/>
      <c r="B306" s="93"/>
      <c r="C306" s="93"/>
      <c r="D306" s="93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</row>
    <row r="307" ht="15.75" customHeight="1">
      <c r="A307" s="71"/>
      <c r="B307" s="93"/>
      <c r="C307" s="93"/>
      <c r="D307" s="93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</row>
    <row r="308" ht="15.75" customHeight="1">
      <c r="A308" s="71"/>
      <c r="B308" s="93"/>
      <c r="C308" s="93"/>
      <c r="D308" s="93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</row>
    <row r="309" ht="15.75" customHeight="1">
      <c r="A309" s="71"/>
      <c r="B309" s="93"/>
      <c r="C309" s="93"/>
      <c r="D309" s="93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</row>
    <row r="310" ht="15.75" customHeight="1">
      <c r="A310" s="71"/>
      <c r="B310" s="93"/>
      <c r="C310" s="93"/>
      <c r="D310" s="93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</row>
    <row r="311" ht="15.75" customHeight="1">
      <c r="A311" s="71"/>
      <c r="B311" s="93"/>
      <c r="C311" s="93"/>
      <c r="D311" s="93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</row>
    <row r="312" ht="15.75" customHeight="1">
      <c r="A312" s="71"/>
      <c r="B312" s="93"/>
      <c r="C312" s="93"/>
      <c r="D312" s="93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</row>
    <row r="313" ht="15.75" customHeight="1">
      <c r="A313" s="71"/>
      <c r="B313" s="93"/>
      <c r="C313" s="93"/>
      <c r="D313" s="93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</row>
    <row r="314" ht="15.75" customHeight="1">
      <c r="A314" s="71"/>
      <c r="B314" s="93"/>
      <c r="C314" s="93"/>
      <c r="D314" s="93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</row>
    <row r="315" ht="15.75" customHeight="1">
      <c r="A315" s="71"/>
      <c r="B315" s="93"/>
      <c r="C315" s="93"/>
      <c r="D315" s="93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</row>
    <row r="316" ht="15.75" customHeight="1">
      <c r="A316" s="71"/>
      <c r="B316" s="93"/>
      <c r="C316" s="93"/>
      <c r="D316" s="93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</row>
    <row r="317" ht="15.75" customHeight="1">
      <c r="A317" s="71"/>
      <c r="B317" s="93"/>
      <c r="C317" s="93"/>
      <c r="D317" s="93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</row>
    <row r="318" ht="15.75" customHeight="1">
      <c r="A318" s="71"/>
      <c r="B318" s="93"/>
      <c r="C318" s="93"/>
      <c r="D318" s="93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</row>
    <row r="319" ht="15.75" customHeight="1">
      <c r="A319" s="71"/>
      <c r="B319" s="93"/>
      <c r="C319" s="93"/>
      <c r="D319" s="93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</row>
    <row r="320" ht="15.75" customHeight="1">
      <c r="A320" s="71"/>
      <c r="B320" s="93"/>
      <c r="C320" s="93"/>
      <c r="D320" s="93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</row>
    <row r="321" ht="15.75" customHeight="1">
      <c r="A321" s="71"/>
      <c r="B321" s="93"/>
      <c r="C321" s="93"/>
      <c r="D321" s="93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</row>
    <row r="322" ht="15.75" customHeight="1">
      <c r="A322" s="71"/>
      <c r="B322" s="93"/>
      <c r="C322" s="93"/>
      <c r="D322" s="93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</row>
    <row r="323" ht="15.75" customHeight="1">
      <c r="A323" s="71"/>
      <c r="B323" s="93"/>
      <c r="C323" s="93"/>
      <c r="D323" s="93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</row>
    <row r="324" ht="15.75" customHeight="1">
      <c r="A324" s="71"/>
      <c r="B324" s="93"/>
      <c r="C324" s="93"/>
      <c r="D324" s="93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</row>
    <row r="325" ht="15.75" customHeight="1">
      <c r="A325" s="71"/>
      <c r="B325" s="93"/>
      <c r="C325" s="93"/>
      <c r="D325" s="93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</row>
    <row r="326" ht="15.75" customHeight="1">
      <c r="A326" s="71"/>
      <c r="B326" s="93"/>
      <c r="C326" s="93"/>
      <c r="D326" s="93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</row>
    <row r="327" ht="15.75" customHeight="1">
      <c r="A327" s="71"/>
      <c r="B327" s="93"/>
      <c r="C327" s="93"/>
      <c r="D327" s="93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</row>
    <row r="328" ht="15.75" customHeight="1">
      <c r="A328" s="71"/>
      <c r="B328" s="93"/>
      <c r="C328" s="93"/>
      <c r="D328" s="93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</row>
    <row r="329" ht="15.75" customHeight="1">
      <c r="A329" s="71"/>
      <c r="B329" s="93"/>
      <c r="C329" s="93"/>
      <c r="D329" s="93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</row>
    <row r="330" ht="15.75" customHeight="1">
      <c r="A330" s="71"/>
      <c r="B330" s="93"/>
      <c r="C330" s="93"/>
      <c r="D330" s="93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</row>
    <row r="331" ht="15.75" customHeight="1">
      <c r="A331" s="71"/>
      <c r="B331" s="93"/>
      <c r="C331" s="93"/>
      <c r="D331" s="93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</row>
    <row r="332" ht="15.75" customHeight="1">
      <c r="A332" s="71"/>
      <c r="B332" s="93"/>
      <c r="C332" s="93"/>
      <c r="D332" s="93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</row>
    <row r="333" ht="15.75" customHeight="1">
      <c r="A333" s="71"/>
      <c r="B333" s="93"/>
      <c r="C333" s="93"/>
      <c r="D333" s="93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</row>
    <row r="334" ht="15.75" customHeight="1">
      <c r="A334" s="71"/>
      <c r="B334" s="93"/>
      <c r="C334" s="93"/>
      <c r="D334" s="93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</row>
    <row r="335" ht="15.75" customHeight="1">
      <c r="A335" s="71"/>
      <c r="B335" s="93"/>
      <c r="C335" s="93"/>
      <c r="D335" s="93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</row>
    <row r="336" ht="15.75" customHeight="1">
      <c r="A336" s="71"/>
      <c r="B336" s="93"/>
      <c r="C336" s="93"/>
      <c r="D336" s="93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</row>
    <row r="337" ht="15.75" customHeight="1">
      <c r="A337" s="71"/>
      <c r="B337" s="93"/>
      <c r="C337" s="93"/>
      <c r="D337" s="93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</row>
    <row r="338" ht="15.75" customHeight="1">
      <c r="A338" s="71"/>
      <c r="B338" s="93"/>
      <c r="C338" s="93"/>
      <c r="D338" s="93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</row>
    <row r="339" ht="15.75" customHeight="1">
      <c r="A339" s="71"/>
      <c r="B339" s="93"/>
      <c r="C339" s="93"/>
      <c r="D339" s="93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</row>
    <row r="340" ht="15.75" customHeight="1">
      <c r="A340" s="71"/>
      <c r="B340" s="93"/>
      <c r="C340" s="93"/>
      <c r="D340" s="93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</row>
    <row r="341" ht="15.75" customHeight="1">
      <c r="A341" s="71"/>
      <c r="B341" s="93"/>
      <c r="C341" s="93"/>
      <c r="D341" s="93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</row>
    <row r="342" ht="15.75" customHeight="1">
      <c r="A342" s="71"/>
      <c r="B342" s="93"/>
      <c r="C342" s="93"/>
      <c r="D342" s="93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</row>
    <row r="343" ht="15.75" customHeight="1">
      <c r="A343" s="71"/>
      <c r="B343" s="93"/>
      <c r="C343" s="93"/>
      <c r="D343" s="93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</row>
    <row r="344" ht="15.75" customHeight="1">
      <c r="A344" s="71"/>
      <c r="B344" s="93"/>
      <c r="C344" s="93"/>
      <c r="D344" s="93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</row>
    <row r="345" ht="15.75" customHeight="1">
      <c r="A345" s="71"/>
      <c r="B345" s="93"/>
      <c r="C345" s="93"/>
      <c r="D345" s="93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</row>
    <row r="346" ht="15.75" customHeight="1">
      <c r="A346" s="71"/>
      <c r="B346" s="93"/>
      <c r="C346" s="93"/>
      <c r="D346" s="93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</row>
    <row r="347" ht="15.75" customHeight="1">
      <c r="A347" s="71"/>
      <c r="B347" s="93"/>
      <c r="C347" s="93"/>
      <c r="D347" s="93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</row>
    <row r="348" ht="15.75" customHeight="1">
      <c r="A348" s="71"/>
      <c r="B348" s="93"/>
      <c r="C348" s="93"/>
      <c r="D348" s="93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</row>
    <row r="349" ht="15.75" customHeight="1">
      <c r="A349" s="71"/>
      <c r="B349" s="93"/>
      <c r="C349" s="93"/>
      <c r="D349" s="93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</row>
    <row r="350" ht="15.75" customHeight="1">
      <c r="A350" s="71"/>
      <c r="B350" s="93"/>
      <c r="C350" s="93"/>
      <c r="D350" s="93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</row>
    <row r="351" ht="15.75" customHeight="1">
      <c r="A351" s="71"/>
      <c r="B351" s="93"/>
      <c r="C351" s="93"/>
      <c r="D351" s="93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</row>
    <row r="352" ht="15.75" customHeight="1">
      <c r="A352" s="71"/>
      <c r="B352" s="93"/>
      <c r="C352" s="93"/>
      <c r="D352" s="93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</row>
    <row r="353" ht="15.75" customHeight="1">
      <c r="A353" s="71"/>
      <c r="B353" s="93"/>
      <c r="C353" s="93"/>
      <c r="D353" s="93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</row>
    <row r="354" ht="15.75" customHeight="1">
      <c r="A354" s="71"/>
      <c r="B354" s="93"/>
      <c r="C354" s="93"/>
      <c r="D354" s="93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</row>
    <row r="355" ht="15.75" customHeight="1">
      <c r="A355" s="71"/>
      <c r="B355" s="93"/>
      <c r="C355" s="93"/>
      <c r="D355" s="93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</row>
    <row r="356" ht="15.75" customHeight="1">
      <c r="A356" s="71"/>
      <c r="B356" s="93"/>
      <c r="C356" s="93"/>
      <c r="D356" s="93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</row>
    <row r="357" ht="15.75" customHeight="1">
      <c r="A357" s="71"/>
      <c r="B357" s="93"/>
      <c r="C357" s="93"/>
      <c r="D357" s="93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</row>
    <row r="358" ht="15.75" customHeight="1">
      <c r="A358" s="71"/>
      <c r="B358" s="93"/>
      <c r="C358" s="93"/>
      <c r="D358" s="93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</row>
    <row r="359" ht="15.75" customHeight="1">
      <c r="A359" s="71"/>
      <c r="B359" s="93"/>
      <c r="C359" s="93"/>
      <c r="D359" s="93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</row>
    <row r="360" ht="15.75" customHeight="1">
      <c r="A360" s="71"/>
      <c r="B360" s="93"/>
      <c r="C360" s="93"/>
      <c r="D360" s="93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</row>
    <row r="361" ht="15.75" customHeight="1">
      <c r="A361" s="71"/>
      <c r="B361" s="93"/>
      <c r="C361" s="93"/>
      <c r="D361" s="93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</row>
    <row r="362" ht="15.75" customHeight="1">
      <c r="A362" s="71"/>
      <c r="B362" s="93"/>
      <c r="C362" s="93"/>
      <c r="D362" s="93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</row>
    <row r="363" ht="15.75" customHeight="1">
      <c r="A363" s="71"/>
      <c r="B363" s="93"/>
      <c r="C363" s="93"/>
      <c r="D363" s="93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</row>
    <row r="364" ht="15.75" customHeight="1">
      <c r="A364" s="71"/>
      <c r="B364" s="93"/>
      <c r="C364" s="93"/>
      <c r="D364" s="93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</row>
    <row r="365" ht="15.75" customHeight="1">
      <c r="A365" s="71"/>
      <c r="B365" s="93"/>
      <c r="C365" s="93"/>
      <c r="D365" s="93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</row>
    <row r="366" ht="15.75" customHeight="1">
      <c r="A366" s="71"/>
      <c r="B366" s="93"/>
      <c r="C366" s="93"/>
      <c r="D366" s="93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</row>
    <row r="367" ht="15.75" customHeight="1">
      <c r="A367" s="71"/>
      <c r="B367" s="93"/>
      <c r="C367" s="93"/>
      <c r="D367" s="93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</row>
    <row r="368" ht="15.75" customHeight="1">
      <c r="A368" s="71"/>
      <c r="B368" s="93"/>
      <c r="C368" s="93"/>
      <c r="D368" s="93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</row>
    <row r="369" ht="15.75" customHeight="1">
      <c r="A369" s="71"/>
      <c r="B369" s="93"/>
      <c r="C369" s="93"/>
      <c r="D369" s="93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</row>
    <row r="370" ht="15.75" customHeight="1">
      <c r="A370" s="71"/>
      <c r="B370" s="93"/>
      <c r="C370" s="93"/>
      <c r="D370" s="93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</row>
    <row r="371" ht="15.75" customHeight="1">
      <c r="A371" s="71"/>
      <c r="B371" s="93"/>
      <c r="C371" s="93"/>
      <c r="D371" s="93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</row>
    <row r="372" ht="15.75" customHeight="1">
      <c r="A372" s="71"/>
      <c r="B372" s="93"/>
      <c r="C372" s="93"/>
      <c r="D372" s="93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</row>
    <row r="373" ht="15.75" customHeight="1">
      <c r="A373" s="71"/>
      <c r="B373" s="93"/>
      <c r="C373" s="93"/>
      <c r="D373" s="93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</row>
    <row r="374" ht="15.75" customHeight="1">
      <c r="A374" s="71"/>
      <c r="B374" s="93"/>
      <c r="C374" s="93"/>
      <c r="D374" s="93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</row>
    <row r="375" ht="15.75" customHeight="1">
      <c r="A375" s="71"/>
      <c r="B375" s="93"/>
      <c r="C375" s="93"/>
      <c r="D375" s="93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</row>
    <row r="376" ht="15.75" customHeight="1">
      <c r="A376" s="71"/>
      <c r="B376" s="93"/>
      <c r="C376" s="93"/>
      <c r="D376" s="93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</row>
    <row r="377" ht="15.75" customHeight="1">
      <c r="A377" s="71"/>
      <c r="B377" s="93"/>
      <c r="C377" s="93"/>
      <c r="D377" s="93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</row>
    <row r="378" ht="15.75" customHeight="1">
      <c r="A378" s="71"/>
      <c r="B378" s="93"/>
      <c r="C378" s="93"/>
      <c r="D378" s="93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</row>
    <row r="379" ht="15.75" customHeight="1">
      <c r="A379" s="71"/>
      <c r="B379" s="93"/>
      <c r="C379" s="93"/>
      <c r="D379" s="93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</row>
    <row r="380" ht="15.75" customHeight="1">
      <c r="A380" s="71"/>
      <c r="B380" s="93"/>
      <c r="C380" s="93"/>
      <c r="D380" s="93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</row>
    <row r="381" ht="15.75" customHeight="1">
      <c r="A381" s="71"/>
      <c r="B381" s="93"/>
      <c r="C381" s="93"/>
      <c r="D381" s="93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</row>
    <row r="382" ht="15.75" customHeight="1">
      <c r="A382" s="71"/>
      <c r="B382" s="93"/>
      <c r="C382" s="93"/>
      <c r="D382" s="93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</row>
    <row r="383" ht="15.75" customHeight="1">
      <c r="A383" s="71"/>
      <c r="B383" s="93"/>
      <c r="C383" s="93"/>
      <c r="D383" s="93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</row>
    <row r="384" ht="15.75" customHeight="1">
      <c r="A384" s="71"/>
      <c r="B384" s="93"/>
      <c r="C384" s="93"/>
      <c r="D384" s="93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</row>
    <row r="385" ht="15.75" customHeight="1">
      <c r="A385" s="71"/>
      <c r="B385" s="93"/>
      <c r="C385" s="93"/>
      <c r="D385" s="93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</row>
    <row r="386" ht="15.75" customHeight="1">
      <c r="A386" s="71"/>
      <c r="B386" s="93"/>
      <c r="C386" s="93"/>
      <c r="D386" s="93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</row>
    <row r="387" ht="15.75" customHeight="1">
      <c r="A387" s="71"/>
      <c r="B387" s="93"/>
      <c r="C387" s="93"/>
      <c r="D387" s="93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</row>
    <row r="388" ht="15.75" customHeight="1">
      <c r="A388" s="71"/>
      <c r="B388" s="93"/>
      <c r="C388" s="93"/>
      <c r="D388" s="93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</row>
    <row r="389" ht="15.75" customHeight="1">
      <c r="A389" s="71"/>
      <c r="B389" s="93"/>
      <c r="C389" s="93"/>
      <c r="D389" s="93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</row>
    <row r="390" ht="15.75" customHeight="1">
      <c r="A390" s="71"/>
      <c r="B390" s="93"/>
      <c r="C390" s="93"/>
      <c r="D390" s="93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</row>
    <row r="391" ht="15.75" customHeight="1">
      <c r="A391" s="71"/>
      <c r="B391" s="93"/>
      <c r="C391" s="93"/>
      <c r="D391" s="93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</row>
    <row r="392" ht="15.75" customHeight="1">
      <c r="A392" s="71"/>
      <c r="B392" s="93"/>
      <c r="C392" s="93"/>
      <c r="D392" s="93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</row>
    <row r="393" ht="15.75" customHeight="1">
      <c r="A393" s="71"/>
      <c r="B393" s="93"/>
      <c r="C393" s="93"/>
      <c r="D393" s="93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</row>
    <row r="394" ht="15.75" customHeight="1">
      <c r="A394" s="71"/>
      <c r="B394" s="93"/>
      <c r="C394" s="93"/>
      <c r="D394" s="93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</row>
    <row r="395" ht="15.75" customHeight="1">
      <c r="A395" s="71"/>
      <c r="B395" s="93"/>
      <c r="C395" s="93"/>
      <c r="D395" s="93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</row>
    <row r="396" ht="15.75" customHeight="1">
      <c r="A396" s="71"/>
      <c r="B396" s="93"/>
      <c r="C396" s="93"/>
      <c r="D396" s="93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</row>
    <row r="397" ht="15.75" customHeight="1">
      <c r="A397" s="71"/>
      <c r="B397" s="93"/>
      <c r="C397" s="93"/>
      <c r="D397" s="93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</row>
    <row r="398" ht="15.75" customHeight="1">
      <c r="A398" s="71"/>
      <c r="B398" s="93"/>
      <c r="C398" s="93"/>
      <c r="D398" s="93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</row>
    <row r="399" ht="15.75" customHeight="1">
      <c r="A399" s="71"/>
      <c r="B399" s="93"/>
      <c r="C399" s="93"/>
      <c r="D399" s="93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</row>
    <row r="400" ht="15.75" customHeight="1">
      <c r="A400" s="71"/>
      <c r="B400" s="93"/>
      <c r="C400" s="93"/>
      <c r="D400" s="93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</row>
    <row r="401" ht="15.75" customHeight="1">
      <c r="A401" s="71"/>
      <c r="B401" s="93"/>
      <c r="C401" s="93"/>
      <c r="D401" s="93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</row>
    <row r="402" ht="15.75" customHeight="1">
      <c r="A402" s="71"/>
      <c r="B402" s="93"/>
      <c r="C402" s="93"/>
      <c r="D402" s="93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</row>
    <row r="403" ht="15.75" customHeight="1">
      <c r="A403" s="71"/>
      <c r="B403" s="93"/>
      <c r="C403" s="93"/>
      <c r="D403" s="93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</row>
    <row r="404" ht="15.75" customHeight="1">
      <c r="A404" s="71"/>
      <c r="B404" s="93"/>
      <c r="C404" s="93"/>
      <c r="D404" s="93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</row>
    <row r="405" ht="15.75" customHeight="1">
      <c r="A405" s="71"/>
      <c r="B405" s="93"/>
      <c r="C405" s="93"/>
      <c r="D405" s="93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</row>
    <row r="406" ht="15.75" customHeight="1">
      <c r="A406" s="71"/>
      <c r="B406" s="93"/>
      <c r="C406" s="93"/>
      <c r="D406" s="93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</row>
    <row r="407" ht="15.75" customHeight="1">
      <c r="A407" s="71"/>
      <c r="B407" s="93"/>
      <c r="C407" s="93"/>
      <c r="D407" s="93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</row>
    <row r="408" ht="15.75" customHeight="1">
      <c r="A408" s="71"/>
      <c r="B408" s="93"/>
      <c r="C408" s="93"/>
      <c r="D408" s="93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</row>
    <row r="409" ht="15.75" customHeight="1">
      <c r="A409" s="71"/>
      <c r="B409" s="93"/>
      <c r="C409" s="93"/>
      <c r="D409" s="93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</row>
    <row r="410" ht="15.75" customHeight="1">
      <c r="A410" s="71"/>
      <c r="B410" s="93"/>
      <c r="C410" s="93"/>
      <c r="D410" s="93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</row>
    <row r="411" ht="15.75" customHeight="1">
      <c r="A411" s="71"/>
      <c r="B411" s="93"/>
      <c r="C411" s="93"/>
      <c r="D411" s="93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</row>
    <row r="412" ht="15.75" customHeight="1">
      <c r="A412" s="71"/>
      <c r="B412" s="93"/>
      <c r="C412" s="93"/>
      <c r="D412" s="93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</row>
    <row r="413" ht="15.75" customHeight="1">
      <c r="A413" s="71"/>
      <c r="B413" s="93"/>
      <c r="C413" s="93"/>
      <c r="D413" s="93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</row>
    <row r="414" ht="15.75" customHeight="1">
      <c r="A414" s="71"/>
      <c r="B414" s="93"/>
      <c r="C414" s="93"/>
      <c r="D414" s="93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</row>
    <row r="415" ht="15.75" customHeight="1">
      <c r="A415" s="71"/>
      <c r="B415" s="93"/>
      <c r="C415" s="93"/>
      <c r="D415" s="93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</row>
    <row r="416" ht="15.75" customHeight="1">
      <c r="A416" s="71"/>
      <c r="B416" s="93"/>
      <c r="C416" s="93"/>
      <c r="D416" s="93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</row>
    <row r="417" ht="15.75" customHeight="1">
      <c r="A417" s="71"/>
      <c r="B417" s="93"/>
      <c r="C417" s="93"/>
      <c r="D417" s="93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</row>
    <row r="418" ht="15.75" customHeight="1">
      <c r="A418" s="71"/>
      <c r="B418" s="93"/>
      <c r="C418" s="93"/>
      <c r="D418" s="93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</row>
    <row r="419" ht="15.75" customHeight="1">
      <c r="A419" s="71"/>
      <c r="B419" s="93"/>
      <c r="C419" s="93"/>
      <c r="D419" s="93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</row>
    <row r="420" ht="15.75" customHeight="1">
      <c r="A420" s="71"/>
      <c r="B420" s="93"/>
      <c r="C420" s="93"/>
      <c r="D420" s="93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</row>
    <row r="421" ht="15.75" customHeight="1">
      <c r="A421" s="71"/>
      <c r="B421" s="93"/>
      <c r="C421" s="93"/>
      <c r="D421" s="93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</row>
    <row r="422" ht="15.75" customHeight="1">
      <c r="A422" s="71"/>
      <c r="B422" s="93"/>
      <c r="C422" s="93"/>
      <c r="D422" s="93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</row>
    <row r="423" ht="15.75" customHeight="1">
      <c r="A423" s="71"/>
      <c r="B423" s="93"/>
      <c r="C423" s="93"/>
      <c r="D423" s="93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</row>
    <row r="424" ht="15.75" customHeight="1">
      <c r="A424" s="71"/>
      <c r="B424" s="93"/>
      <c r="C424" s="93"/>
      <c r="D424" s="93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</row>
    <row r="425" ht="15.75" customHeight="1">
      <c r="A425" s="71"/>
      <c r="B425" s="93"/>
      <c r="C425" s="93"/>
      <c r="D425" s="93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</row>
    <row r="426" ht="15.75" customHeight="1">
      <c r="A426" s="71"/>
      <c r="B426" s="93"/>
      <c r="C426" s="93"/>
      <c r="D426" s="93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</row>
    <row r="427" ht="15.75" customHeight="1">
      <c r="A427" s="71"/>
      <c r="B427" s="93"/>
      <c r="C427" s="93"/>
      <c r="D427" s="93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</row>
    <row r="428" ht="15.75" customHeight="1">
      <c r="A428" s="71"/>
      <c r="B428" s="93"/>
      <c r="C428" s="93"/>
      <c r="D428" s="93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</row>
    <row r="429" ht="15.75" customHeight="1">
      <c r="A429" s="71"/>
      <c r="B429" s="93"/>
      <c r="C429" s="93"/>
      <c r="D429" s="93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</row>
    <row r="430" ht="15.75" customHeight="1">
      <c r="A430" s="71"/>
      <c r="B430" s="93"/>
      <c r="C430" s="93"/>
      <c r="D430" s="93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</row>
    <row r="431" ht="15.75" customHeight="1">
      <c r="A431" s="71"/>
      <c r="B431" s="93"/>
      <c r="C431" s="93"/>
      <c r="D431" s="93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</row>
    <row r="432" ht="15.75" customHeight="1">
      <c r="A432" s="71"/>
      <c r="B432" s="93"/>
      <c r="C432" s="93"/>
      <c r="D432" s="93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</row>
    <row r="433" ht="15.75" customHeight="1">
      <c r="A433" s="71"/>
      <c r="B433" s="93"/>
      <c r="C433" s="93"/>
      <c r="D433" s="93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</row>
    <row r="434" ht="15.75" customHeight="1">
      <c r="A434" s="71"/>
      <c r="B434" s="93"/>
      <c r="C434" s="93"/>
      <c r="D434" s="93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</row>
    <row r="435" ht="15.75" customHeight="1">
      <c r="A435" s="71"/>
      <c r="B435" s="93"/>
      <c r="C435" s="93"/>
      <c r="D435" s="93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</row>
    <row r="436" ht="15.75" customHeight="1">
      <c r="A436" s="71"/>
      <c r="B436" s="93"/>
      <c r="C436" s="93"/>
      <c r="D436" s="93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</row>
    <row r="437" ht="15.75" customHeight="1">
      <c r="A437" s="71"/>
      <c r="B437" s="93"/>
      <c r="C437" s="93"/>
      <c r="D437" s="93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</row>
    <row r="438" ht="15.75" customHeight="1">
      <c r="A438" s="71"/>
      <c r="B438" s="93"/>
      <c r="C438" s="93"/>
      <c r="D438" s="93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</row>
    <row r="439" ht="15.75" customHeight="1">
      <c r="A439" s="71"/>
      <c r="B439" s="93"/>
      <c r="C439" s="93"/>
      <c r="D439" s="93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</row>
    <row r="440" ht="15.75" customHeight="1">
      <c r="A440" s="71"/>
      <c r="B440" s="93"/>
      <c r="C440" s="93"/>
      <c r="D440" s="93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</row>
    <row r="441" ht="15.75" customHeight="1">
      <c r="A441" s="71"/>
      <c r="B441" s="93"/>
      <c r="C441" s="93"/>
      <c r="D441" s="93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</row>
    <row r="442" ht="15.75" customHeight="1">
      <c r="A442" s="71"/>
      <c r="B442" s="93"/>
      <c r="C442" s="93"/>
      <c r="D442" s="93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</row>
    <row r="443" ht="15.75" customHeight="1">
      <c r="A443" s="71"/>
      <c r="B443" s="93"/>
      <c r="C443" s="93"/>
      <c r="D443" s="93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</row>
    <row r="444" ht="15.75" customHeight="1">
      <c r="A444" s="71"/>
      <c r="B444" s="93"/>
      <c r="C444" s="93"/>
      <c r="D444" s="93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</row>
    <row r="445" ht="15.75" customHeight="1">
      <c r="A445" s="71"/>
      <c r="B445" s="93"/>
      <c r="C445" s="93"/>
      <c r="D445" s="93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</row>
    <row r="446" ht="15.75" customHeight="1">
      <c r="A446" s="71"/>
      <c r="B446" s="93"/>
      <c r="C446" s="93"/>
      <c r="D446" s="93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</row>
    <row r="447" ht="15.75" customHeight="1">
      <c r="A447" s="71"/>
      <c r="B447" s="93"/>
      <c r="C447" s="93"/>
      <c r="D447" s="93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</row>
    <row r="448" ht="15.75" customHeight="1">
      <c r="A448" s="71"/>
      <c r="B448" s="93"/>
      <c r="C448" s="93"/>
      <c r="D448" s="93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</row>
    <row r="449" ht="15.75" customHeight="1">
      <c r="A449" s="71"/>
      <c r="B449" s="93"/>
      <c r="C449" s="93"/>
      <c r="D449" s="93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</row>
    <row r="450" ht="15.75" customHeight="1">
      <c r="A450" s="71"/>
      <c r="B450" s="93"/>
      <c r="C450" s="93"/>
      <c r="D450" s="93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</row>
    <row r="451" ht="15.75" customHeight="1">
      <c r="A451" s="71"/>
      <c r="B451" s="93"/>
      <c r="C451" s="93"/>
      <c r="D451" s="93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</row>
    <row r="452" ht="15.75" customHeight="1">
      <c r="A452" s="71"/>
      <c r="B452" s="93"/>
      <c r="C452" s="93"/>
      <c r="D452" s="93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</row>
    <row r="453" ht="15.75" customHeight="1">
      <c r="A453" s="71"/>
      <c r="B453" s="93"/>
      <c r="C453" s="93"/>
      <c r="D453" s="93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</row>
    <row r="454" ht="15.75" customHeight="1">
      <c r="A454" s="71"/>
      <c r="B454" s="93"/>
      <c r="C454" s="93"/>
      <c r="D454" s="93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</row>
    <row r="455" ht="15.75" customHeight="1">
      <c r="A455" s="71"/>
      <c r="B455" s="93"/>
      <c r="C455" s="93"/>
      <c r="D455" s="93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</row>
    <row r="456" ht="15.75" customHeight="1">
      <c r="A456" s="71"/>
      <c r="B456" s="93"/>
      <c r="C456" s="93"/>
      <c r="D456" s="93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</row>
    <row r="457" ht="15.75" customHeight="1">
      <c r="A457" s="71"/>
      <c r="B457" s="93"/>
      <c r="C457" s="93"/>
      <c r="D457" s="93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</row>
    <row r="458" ht="15.75" customHeight="1">
      <c r="A458" s="71"/>
      <c r="B458" s="93"/>
      <c r="C458" s="93"/>
      <c r="D458" s="93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</row>
    <row r="459" ht="15.75" customHeight="1">
      <c r="A459" s="71"/>
      <c r="B459" s="93"/>
      <c r="C459" s="93"/>
      <c r="D459" s="93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</row>
    <row r="460" ht="15.75" customHeight="1">
      <c r="A460" s="71"/>
      <c r="B460" s="93"/>
      <c r="C460" s="93"/>
      <c r="D460" s="93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</row>
    <row r="461" ht="15.75" customHeight="1">
      <c r="A461" s="71"/>
      <c r="B461" s="93"/>
      <c r="C461" s="93"/>
      <c r="D461" s="93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</row>
    <row r="462" ht="15.75" customHeight="1">
      <c r="A462" s="71"/>
      <c r="B462" s="93"/>
      <c r="C462" s="93"/>
      <c r="D462" s="93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</row>
    <row r="463" ht="15.75" customHeight="1">
      <c r="A463" s="71"/>
      <c r="B463" s="93"/>
      <c r="C463" s="93"/>
      <c r="D463" s="93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</row>
    <row r="464" ht="15.75" customHeight="1">
      <c r="A464" s="71"/>
      <c r="B464" s="93"/>
      <c r="C464" s="93"/>
      <c r="D464" s="93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</row>
    <row r="465" ht="15.75" customHeight="1">
      <c r="A465" s="71"/>
      <c r="B465" s="93"/>
      <c r="C465" s="93"/>
      <c r="D465" s="93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</row>
    <row r="466" ht="15.75" customHeight="1">
      <c r="A466" s="71"/>
      <c r="B466" s="93"/>
      <c r="C466" s="93"/>
      <c r="D466" s="93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</row>
    <row r="467" ht="15.75" customHeight="1">
      <c r="A467" s="71"/>
      <c r="B467" s="93"/>
      <c r="C467" s="93"/>
      <c r="D467" s="93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</row>
    <row r="468" ht="15.75" customHeight="1">
      <c r="A468" s="71"/>
      <c r="B468" s="93"/>
      <c r="C468" s="93"/>
      <c r="D468" s="93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</row>
    <row r="469" ht="15.75" customHeight="1">
      <c r="A469" s="71"/>
      <c r="B469" s="93"/>
      <c r="C469" s="93"/>
      <c r="D469" s="93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</row>
    <row r="470" ht="15.75" customHeight="1">
      <c r="A470" s="71"/>
      <c r="B470" s="93"/>
      <c r="C470" s="93"/>
      <c r="D470" s="93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</row>
    <row r="471" ht="15.75" customHeight="1">
      <c r="A471" s="71"/>
      <c r="B471" s="93"/>
      <c r="C471" s="93"/>
      <c r="D471" s="93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</row>
    <row r="472" ht="15.75" customHeight="1">
      <c r="A472" s="71"/>
      <c r="B472" s="93"/>
      <c r="C472" s="93"/>
      <c r="D472" s="93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</row>
    <row r="473" ht="15.75" customHeight="1">
      <c r="A473" s="71"/>
      <c r="B473" s="93"/>
      <c r="C473" s="93"/>
      <c r="D473" s="93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</row>
    <row r="474" ht="15.75" customHeight="1">
      <c r="A474" s="71"/>
      <c r="B474" s="93"/>
      <c r="C474" s="93"/>
      <c r="D474" s="93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</row>
    <row r="475" ht="15.75" customHeight="1">
      <c r="A475" s="71"/>
      <c r="B475" s="93"/>
      <c r="C475" s="93"/>
      <c r="D475" s="93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</row>
    <row r="476" ht="15.75" customHeight="1">
      <c r="A476" s="71"/>
      <c r="B476" s="93"/>
      <c r="C476" s="93"/>
      <c r="D476" s="93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</row>
    <row r="477" ht="15.75" customHeight="1">
      <c r="A477" s="71"/>
      <c r="B477" s="93"/>
      <c r="C477" s="93"/>
      <c r="D477" s="93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</row>
    <row r="478" ht="15.75" customHeight="1">
      <c r="A478" s="71"/>
      <c r="B478" s="93"/>
      <c r="C478" s="93"/>
      <c r="D478" s="93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</row>
    <row r="479" ht="15.75" customHeight="1">
      <c r="A479" s="71"/>
      <c r="B479" s="93"/>
      <c r="C479" s="93"/>
      <c r="D479" s="93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</row>
    <row r="480" ht="15.75" customHeight="1">
      <c r="A480" s="71"/>
      <c r="B480" s="93"/>
      <c r="C480" s="93"/>
      <c r="D480" s="93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</row>
    <row r="481" ht="15.75" customHeight="1">
      <c r="A481" s="71"/>
      <c r="B481" s="93"/>
      <c r="C481" s="93"/>
      <c r="D481" s="93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</row>
    <row r="482" ht="15.75" customHeight="1">
      <c r="A482" s="71"/>
      <c r="B482" s="93"/>
      <c r="C482" s="93"/>
      <c r="D482" s="93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</row>
    <row r="483" ht="15.75" customHeight="1">
      <c r="A483" s="71"/>
      <c r="B483" s="93"/>
      <c r="C483" s="93"/>
      <c r="D483" s="93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</row>
    <row r="484" ht="15.75" customHeight="1">
      <c r="A484" s="71"/>
      <c r="B484" s="93"/>
      <c r="C484" s="93"/>
      <c r="D484" s="93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</row>
    <row r="485" ht="15.75" customHeight="1">
      <c r="A485" s="71"/>
      <c r="B485" s="93"/>
      <c r="C485" s="93"/>
      <c r="D485" s="93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</row>
    <row r="486" ht="15.75" customHeight="1">
      <c r="A486" s="71"/>
      <c r="B486" s="93"/>
      <c r="C486" s="93"/>
      <c r="D486" s="93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</row>
    <row r="487" ht="15.75" customHeight="1">
      <c r="A487" s="71"/>
      <c r="B487" s="93"/>
      <c r="C487" s="93"/>
      <c r="D487" s="93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</row>
    <row r="488" ht="15.75" customHeight="1">
      <c r="A488" s="71"/>
      <c r="B488" s="93"/>
      <c r="C488" s="93"/>
      <c r="D488" s="93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</row>
    <row r="489" ht="15.75" customHeight="1">
      <c r="A489" s="71"/>
      <c r="B489" s="93"/>
      <c r="C489" s="93"/>
      <c r="D489" s="93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</row>
    <row r="490" ht="15.75" customHeight="1">
      <c r="A490" s="71"/>
      <c r="B490" s="93"/>
      <c r="C490" s="93"/>
      <c r="D490" s="93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</row>
    <row r="491" ht="15.75" customHeight="1">
      <c r="A491" s="71"/>
      <c r="B491" s="93"/>
      <c r="C491" s="93"/>
      <c r="D491" s="93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</row>
    <row r="492" ht="15.75" customHeight="1">
      <c r="A492" s="71"/>
      <c r="B492" s="93"/>
      <c r="C492" s="93"/>
      <c r="D492" s="93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</row>
    <row r="493" ht="15.75" customHeight="1">
      <c r="A493" s="71"/>
      <c r="B493" s="93"/>
      <c r="C493" s="93"/>
      <c r="D493" s="93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</row>
    <row r="494" ht="15.75" customHeight="1">
      <c r="A494" s="71"/>
      <c r="B494" s="93"/>
      <c r="C494" s="93"/>
      <c r="D494" s="93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</row>
    <row r="495" ht="15.75" customHeight="1">
      <c r="A495" s="71"/>
      <c r="B495" s="93"/>
      <c r="C495" s="93"/>
      <c r="D495" s="93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</row>
    <row r="496" ht="15.75" customHeight="1">
      <c r="A496" s="71"/>
      <c r="B496" s="93"/>
      <c r="C496" s="93"/>
      <c r="D496" s="93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</row>
    <row r="497" ht="15.75" customHeight="1">
      <c r="A497" s="71"/>
      <c r="B497" s="93"/>
      <c r="C497" s="93"/>
      <c r="D497" s="93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</row>
    <row r="498" ht="15.75" customHeight="1">
      <c r="A498" s="71"/>
      <c r="B498" s="93"/>
      <c r="C498" s="93"/>
      <c r="D498" s="93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</row>
    <row r="499" ht="15.75" customHeight="1">
      <c r="A499" s="71"/>
      <c r="B499" s="93"/>
      <c r="C499" s="93"/>
      <c r="D499" s="93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</row>
    <row r="500" ht="15.75" customHeight="1">
      <c r="A500" s="71"/>
      <c r="B500" s="93"/>
      <c r="C500" s="93"/>
      <c r="D500" s="93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</row>
    <row r="501" ht="15.75" customHeight="1">
      <c r="A501" s="71"/>
      <c r="B501" s="93"/>
      <c r="C501" s="93"/>
      <c r="D501" s="93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</row>
    <row r="502" ht="15.75" customHeight="1">
      <c r="A502" s="71"/>
      <c r="B502" s="93"/>
      <c r="C502" s="93"/>
      <c r="D502" s="93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</row>
    <row r="503" ht="15.75" customHeight="1">
      <c r="A503" s="71"/>
      <c r="B503" s="93"/>
      <c r="C503" s="93"/>
      <c r="D503" s="93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</row>
    <row r="504" ht="15.75" customHeight="1">
      <c r="A504" s="71"/>
      <c r="B504" s="93"/>
      <c r="C504" s="93"/>
      <c r="D504" s="93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</row>
    <row r="505" ht="15.75" customHeight="1">
      <c r="A505" s="71"/>
      <c r="B505" s="93"/>
      <c r="C505" s="93"/>
      <c r="D505" s="93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</row>
    <row r="506" ht="15.75" customHeight="1">
      <c r="A506" s="71"/>
      <c r="B506" s="93"/>
      <c r="C506" s="93"/>
      <c r="D506" s="93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</row>
    <row r="507" ht="15.75" customHeight="1">
      <c r="A507" s="71"/>
      <c r="B507" s="93"/>
      <c r="C507" s="93"/>
      <c r="D507" s="93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</row>
    <row r="508" ht="15.75" customHeight="1">
      <c r="A508" s="71"/>
      <c r="B508" s="93"/>
      <c r="C508" s="93"/>
      <c r="D508" s="93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</row>
    <row r="509" ht="15.75" customHeight="1">
      <c r="A509" s="71"/>
      <c r="B509" s="93"/>
      <c r="C509" s="93"/>
      <c r="D509" s="93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</row>
    <row r="510" ht="15.75" customHeight="1">
      <c r="A510" s="71"/>
      <c r="B510" s="93"/>
      <c r="C510" s="93"/>
      <c r="D510" s="93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</row>
    <row r="511" ht="15.75" customHeight="1">
      <c r="A511" s="71"/>
      <c r="B511" s="93"/>
      <c r="C511" s="93"/>
      <c r="D511" s="93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</row>
    <row r="512" ht="15.75" customHeight="1">
      <c r="A512" s="71"/>
      <c r="B512" s="93"/>
      <c r="C512" s="93"/>
      <c r="D512" s="93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</row>
    <row r="513" ht="15.75" customHeight="1">
      <c r="A513" s="71"/>
      <c r="B513" s="93"/>
      <c r="C513" s="93"/>
      <c r="D513" s="93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</row>
    <row r="514" ht="15.75" customHeight="1">
      <c r="A514" s="71"/>
      <c r="B514" s="93"/>
      <c r="C514" s="93"/>
      <c r="D514" s="93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</row>
    <row r="515" ht="15.75" customHeight="1">
      <c r="A515" s="71"/>
      <c r="B515" s="93"/>
      <c r="C515" s="93"/>
      <c r="D515" s="93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</row>
    <row r="516" ht="15.75" customHeight="1">
      <c r="A516" s="71"/>
      <c r="B516" s="93"/>
      <c r="C516" s="93"/>
      <c r="D516" s="93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</row>
    <row r="517" ht="15.75" customHeight="1">
      <c r="A517" s="71"/>
      <c r="B517" s="93"/>
      <c r="C517" s="93"/>
      <c r="D517" s="93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</row>
    <row r="518" ht="15.75" customHeight="1">
      <c r="A518" s="71"/>
      <c r="B518" s="93"/>
      <c r="C518" s="93"/>
      <c r="D518" s="93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</row>
    <row r="519" ht="15.75" customHeight="1">
      <c r="A519" s="71"/>
      <c r="B519" s="93"/>
      <c r="C519" s="93"/>
      <c r="D519" s="93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</row>
    <row r="520" ht="15.75" customHeight="1">
      <c r="A520" s="71"/>
      <c r="B520" s="93"/>
      <c r="C520" s="93"/>
      <c r="D520" s="93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</row>
    <row r="521" ht="15.75" customHeight="1">
      <c r="A521" s="71"/>
      <c r="B521" s="93"/>
      <c r="C521" s="93"/>
      <c r="D521" s="93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</row>
    <row r="522" ht="15.75" customHeight="1">
      <c r="A522" s="71"/>
      <c r="B522" s="93"/>
      <c r="C522" s="93"/>
      <c r="D522" s="93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</row>
    <row r="523" ht="15.75" customHeight="1">
      <c r="A523" s="71"/>
      <c r="B523" s="93"/>
      <c r="C523" s="93"/>
      <c r="D523" s="93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</row>
    <row r="524" ht="15.75" customHeight="1">
      <c r="A524" s="71"/>
      <c r="B524" s="93"/>
      <c r="C524" s="93"/>
      <c r="D524" s="93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</row>
    <row r="525" ht="15.75" customHeight="1">
      <c r="A525" s="71"/>
      <c r="B525" s="93"/>
      <c r="C525" s="93"/>
      <c r="D525" s="93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</row>
    <row r="526" ht="15.75" customHeight="1">
      <c r="A526" s="71"/>
      <c r="B526" s="93"/>
      <c r="C526" s="93"/>
      <c r="D526" s="93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</row>
    <row r="527" ht="15.75" customHeight="1">
      <c r="A527" s="71"/>
      <c r="B527" s="93"/>
      <c r="C527" s="93"/>
      <c r="D527" s="93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</row>
    <row r="528" ht="15.75" customHeight="1">
      <c r="A528" s="71"/>
      <c r="B528" s="93"/>
      <c r="C528" s="93"/>
      <c r="D528" s="93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</row>
    <row r="529" ht="15.75" customHeight="1">
      <c r="A529" s="71"/>
      <c r="B529" s="93"/>
      <c r="C529" s="93"/>
      <c r="D529" s="93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</row>
    <row r="530" ht="15.75" customHeight="1">
      <c r="A530" s="71"/>
      <c r="B530" s="93"/>
      <c r="C530" s="93"/>
      <c r="D530" s="93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</row>
    <row r="531" ht="15.75" customHeight="1">
      <c r="A531" s="71"/>
      <c r="B531" s="93"/>
      <c r="C531" s="93"/>
      <c r="D531" s="93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</row>
    <row r="532" ht="15.75" customHeight="1">
      <c r="A532" s="71"/>
      <c r="B532" s="93"/>
      <c r="C532" s="93"/>
      <c r="D532" s="93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</row>
    <row r="533" ht="15.75" customHeight="1">
      <c r="A533" s="71"/>
      <c r="B533" s="93"/>
      <c r="C533" s="93"/>
      <c r="D533" s="93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</row>
    <row r="534" ht="15.75" customHeight="1">
      <c r="A534" s="71"/>
      <c r="B534" s="93"/>
      <c r="C534" s="93"/>
      <c r="D534" s="93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</row>
    <row r="535" ht="15.75" customHeight="1">
      <c r="A535" s="71"/>
      <c r="B535" s="93"/>
      <c r="C535" s="93"/>
      <c r="D535" s="93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</row>
    <row r="536" ht="15.75" customHeight="1">
      <c r="A536" s="71"/>
      <c r="B536" s="93"/>
      <c r="C536" s="93"/>
      <c r="D536" s="93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</row>
    <row r="537" ht="15.75" customHeight="1">
      <c r="A537" s="71"/>
      <c r="B537" s="93"/>
      <c r="C537" s="93"/>
      <c r="D537" s="93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</row>
    <row r="538" ht="15.75" customHeight="1">
      <c r="A538" s="71"/>
      <c r="B538" s="93"/>
      <c r="C538" s="93"/>
      <c r="D538" s="93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</row>
    <row r="539" ht="15.75" customHeight="1">
      <c r="A539" s="71"/>
      <c r="B539" s="93"/>
      <c r="C539" s="93"/>
      <c r="D539" s="93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</row>
    <row r="540" ht="15.75" customHeight="1">
      <c r="A540" s="71"/>
      <c r="B540" s="93"/>
      <c r="C540" s="93"/>
      <c r="D540" s="93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</row>
    <row r="541" ht="15.75" customHeight="1">
      <c r="A541" s="71"/>
      <c r="B541" s="93"/>
      <c r="C541" s="93"/>
      <c r="D541" s="93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</row>
    <row r="542" ht="15.75" customHeight="1">
      <c r="A542" s="71"/>
      <c r="B542" s="93"/>
      <c r="C542" s="93"/>
      <c r="D542" s="93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</row>
    <row r="543" ht="15.75" customHeight="1">
      <c r="A543" s="71"/>
      <c r="B543" s="93"/>
      <c r="C543" s="93"/>
      <c r="D543" s="93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</row>
    <row r="544" ht="15.75" customHeight="1">
      <c r="A544" s="71"/>
      <c r="B544" s="93"/>
      <c r="C544" s="93"/>
      <c r="D544" s="93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</row>
    <row r="545" ht="15.75" customHeight="1">
      <c r="A545" s="71"/>
      <c r="B545" s="93"/>
      <c r="C545" s="93"/>
      <c r="D545" s="93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</row>
    <row r="546" ht="15.75" customHeight="1">
      <c r="A546" s="71"/>
      <c r="B546" s="93"/>
      <c r="C546" s="93"/>
      <c r="D546" s="93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</row>
    <row r="547" ht="15.75" customHeight="1">
      <c r="A547" s="71"/>
      <c r="B547" s="93"/>
      <c r="C547" s="93"/>
      <c r="D547" s="93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</row>
    <row r="548" ht="15.75" customHeight="1">
      <c r="A548" s="71"/>
      <c r="B548" s="93"/>
      <c r="C548" s="93"/>
      <c r="D548" s="93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</row>
    <row r="549" ht="15.75" customHeight="1">
      <c r="A549" s="71"/>
      <c r="B549" s="93"/>
      <c r="C549" s="93"/>
      <c r="D549" s="93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</row>
    <row r="550" ht="15.75" customHeight="1">
      <c r="A550" s="71"/>
      <c r="B550" s="93"/>
      <c r="C550" s="93"/>
      <c r="D550" s="93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</row>
    <row r="551" ht="15.75" customHeight="1">
      <c r="A551" s="71"/>
      <c r="B551" s="93"/>
      <c r="C551" s="93"/>
      <c r="D551" s="93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</row>
    <row r="552" ht="15.75" customHeight="1">
      <c r="A552" s="71"/>
      <c r="B552" s="93"/>
      <c r="C552" s="93"/>
      <c r="D552" s="93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</row>
    <row r="553" ht="15.75" customHeight="1">
      <c r="A553" s="71"/>
      <c r="B553" s="93"/>
      <c r="C553" s="93"/>
      <c r="D553" s="93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</row>
    <row r="554" ht="15.75" customHeight="1">
      <c r="A554" s="71"/>
      <c r="B554" s="93"/>
      <c r="C554" s="93"/>
      <c r="D554" s="93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</row>
    <row r="555" ht="15.75" customHeight="1">
      <c r="A555" s="71"/>
      <c r="B555" s="93"/>
      <c r="C555" s="93"/>
      <c r="D555" s="93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</row>
    <row r="556" ht="15.75" customHeight="1">
      <c r="A556" s="71"/>
      <c r="B556" s="93"/>
      <c r="C556" s="93"/>
      <c r="D556" s="93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</row>
    <row r="557" ht="15.75" customHeight="1">
      <c r="A557" s="71"/>
      <c r="B557" s="93"/>
      <c r="C557" s="93"/>
      <c r="D557" s="93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</row>
    <row r="558" ht="15.75" customHeight="1">
      <c r="A558" s="71"/>
      <c r="B558" s="93"/>
      <c r="C558" s="93"/>
      <c r="D558" s="93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</row>
    <row r="559" ht="15.75" customHeight="1">
      <c r="A559" s="71"/>
      <c r="B559" s="93"/>
      <c r="C559" s="93"/>
      <c r="D559" s="93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</row>
    <row r="560" ht="15.75" customHeight="1">
      <c r="A560" s="71"/>
      <c r="B560" s="93"/>
      <c r="C560" s="93"/>
      <c r="D560" s="93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</row>
    <row r="561" ht="15.75" customHeight="1">
      <c r="A561" s="71"/>
      <c r="B561" s="93"/>
      <c r="C561" s="93"/>
      <c r="D561" s="93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</row>
    <row r="562" ht="15.75" customHeight="1">
      <c r="A562" s="71"/>
      <c r="B562" s="93"/>
      <c r="C562" s="93"/>
      <c r="D562" s="93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</row>
    <row r="563" ht="15.75" customHeight="1">
      <c r="A563" s="71"/>
      <c r="B563" s="93"/>
      <c r="C563" s="93"/>
      <c r="D563" s="93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</row>
    <row r="564" ht="15.75" customHeight="1">
      <c r="A564" s="71"/>
      <c r="B564" s="93"/>
      <c r="C564" s="93"/>
      <c r="D564" s="93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</row>
    <row r="565" ht="15.75" customHeight="1">
      <c r="A565" s="71"/>
      <c r="B565" s="93"/>
      <c r="C565" s="93"/>
      <c r="D565" s="93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</row>
    <row r="566" ht="15.75" customHeight="1">
      <c r="A566" s="71"/>
      <c r="B566" s="93"/>
      <c r="C566" s="93"/>
      <c r="D566" s="93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</row>
    <row r="567" ht="15.75" customHeight="1">
      <c r="A567" s="71"/>
      <c r="B567" s="93"/>
      <c r="C567" s="93"/>
      <c r="D567" s="93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</row>
    <row r="568" ht="15.75" customHeight="1">
      <c r="A568" s="71"/>
      <c r="B568" s="93"/>
      <c r="C568" s="93"/>
      <c r="D568" s="93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</row>
    <row r="569" ht="15.75" customHeight="1">
      <c r="A569" s="71"/>
      <c r="B569" s="93"/>
      <c r="C569" s="93"/>
      <c r="D569" s="93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</row>
    <row r="570" ht="15.75" customHeight="1">
      <c r="A570" s="71"/>
      <c r="B570" s="93"/>
      <c r="C570" s="93"/>
      <c r="D570" s="93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</row>
    <row r="571" ht="15.75" customHeight="1">
      <c r="A571" s="71"/>
      <c r="B571" s="93"/>
      <c r="C571" s="93"/>
      <c r="D571" s="93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</row>
    <row r="572" ht="15.75" customHeight="1">
      <c r="A572" s="71"/>
      <c r="B572" s="93"/>
      <c r="C572" s="93"/>
      <c r="D572" s="93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</row>
    <row r="573" ht="15.75" customHeight="1">
      <c r="A573" s="71"/>
      <c r="B573" s="93"/>
      <c r="C573" s="93"/>
      <c r="D573" s="93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</row>
    <row r="574" ht="15.75" customHeight="1">
      <c r="A574" s="71"/>
      <c r="B574" s="93"/>
      <c r="C574" s="93"/>
      <c r="D574" s="93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</row>
    <row r="575" ht="15.75" customHeight="1">
      <c r="A575" s="71"/>
      <c r="B575" s="93"/>
      <c r="C575" s="93"/>
      <c r="D575" s="93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</row>
    <row r="576" ht="15.75" customHeight="1">
      <c r="A576" s="71"/>
      <c r="B576" s="93"/>
      <c r="C576" s="93"/>
      <c r="D576" s="93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</row>
    <row r="577" ht="15.75" customHeight="1">
      <c r="A577" s="71"/>
      <c r="B577" s="93"/>
      <c r="C577" s="93"/>
      <c r="D577" s="93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</row>
    <row r="578" ht="15.75" customHeight="1">
      <c r="A578" s="71"/>
      <c r="B578" s="93"/>
      <c r="C578" s="93"/>
      <c r="D578" s="93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</row>
    <row r="579" ht="15.75" customHeight="1">
      <c r="A579" s="71"/>
      <c r="B579" s="93"/>
      <c r="C579" s="93"/>
      <c r="D579" s="93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</row>
    <row r="580" ht="15.75" customHeight="1">
      <c r="A580" s="71"/>
      <c r="B580" s="93"/>
      <c r="C580" s="93"/>
      <c r="D580" s="93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</row>
    <row r="581" ht="15.75" customHeight="1">
      <c r="A581" s="71"/>
      <c r="B581" s="93"/>
      <c r="C581" s="93"/>
      <c r="D581" s="93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</row>
    <row r="582" ht="15.75" customHeight="1">
      <c r="A582" s="71"/>
      <c r="B582" s="93"/>
      <c r="C582" s="93"/>
      <c r="D582" s="93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</row>
    <row r="583" ht="15.75" customHeight="1">
      <c r="A583" s="71"/>
      <c r="B583" s="93"/>
      <c r="C583" s="93"/>
      <c r="D583" s="93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</row>
    <row r="584" ht="15.75" customHeight="1">
      <c r="A584" s="71"/>
      <c r="B584" s="93"/>
      <c r="C584" s="93"/>
      <c r="D584" s="93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</row>
    <row r="585" ht="15.75" customHeight="1">
      <c r="A585" s="71"/>
      <c r="B585" s="93"/>
      <c r="C585" s="93"/>
      <c r="D585" s="93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</row>
    <row r="586" ht="15.75" customHeight="1">
      <c r="A586" s="71"/>
      <c r="B586" s="93"/>
      <c r="C586" s="93"/>
      <c r="D586" s="93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</row>
    <row r="587" ht="15.75" customHeight="1">
      <c r="A587" s="71"/>
      <c r="B587" s="93"/>
      <c r="C587" s="93"/>
      <c r="D587" s="93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</row>
    <row r="588" ht="15.75" customHeight="1">
      <c r="A588" s="71"/>
      <c r="B588" s="93"/>
      <c r="C588" s="93"/>
      <c r="D588" s="93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</row>
    <row r="589" ht="15.75" customHeight="1">
      <c r="A589" s="71"/>
      <c r="B589" s="93"/>
      <c r="C589" s="93"/>
      <c r="D589" s="93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</row>
    <row r="590" ht="15.75" customHeight="1">
      <c r="A590" s="71"/>
      <c r="B590" s="93"/>
      <c r="C590" s="93"/>
      <c r="D590" s="93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</row>
    <row r="591" ht="15.75" customHeight="1">
      <c r="A591" s="71"/>
      <c r="B591" s="93"/>
      <c r="C591" s="93"/>
      <c r="D591" s="93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</row>
    <row r="592" ht="15.75" customHeight="1">
      <c r="A592" s="71"/>
      <c r="B592" s="93"/>
      <c r="C592" s="93"/>
      <c r="D592" s="93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</row>
    <row r="593" ht="15.75" customHeight="1">
      <c r="A593" s="71"/>
      <c r="B593" s="93"/>
      <c r="C593" s="93"/>
      <c r="D593" s="93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</row>
    <row r="594" ht="15.75" customHeight="1">
      <c r="A594" s="71"/>
      <c r="B594" s="93"/>
      <c r="C594" s="93"/>
      <c r="D594" s="93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</row>
    <row r="595" ht="15.75" customHeight="1">
      <c r="A595" s="71"/>
      <c r="B595" s="93"/>
      <c r="C595" s="93"/>
      <c r="D595" s="93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</row>
    <row r="596" ht="15.75" customHeight="1">
      <c r="A596" s="71"/>
      <c r="B596" s="93"/>
      <c r="C596" s="93"/>
      <c r="D596" s="93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</row>
    <row r="597" ht="15.75" customHeight="1">
      <c r="A597" s="71"/>
      <c r="B597" s="93"/>
      <c r="C597" s="93"/>
      <c r="D597" s="93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</row>
    <row r="598" ht="15.75" customHeight="1">
      <c r="A598" s="71"/>
      <c r="B598" s="93"/>
      <c r="C598" s="93"/>
      <c r="D598" s="93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</row>
    <row r="599" ht="15.75" customHeight="1">
      <c r="A599" s="71"/>
      <c r="B599" s="93"/>
      <c r="C599" s="93"/>
      <c r="D599" s="93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</row>
    <row r="600" ht="15.75" customHeight="1">
      <c r="A600" s="71"/>
      <c r="B600" s="93"/>
      <c r="C600" s="93"/>
      <c r="D600" s="93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</row>
    <row r="601" ht="15.75" customHeight="1">
      <c r="A601" s="71"/>
      <c r="B601" s="93"/>
      <c r="C601" s="93"/>
      <c r="D601" s="93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</row>
    <row r="602" ht="15.75" customHeight="1">
      <c r="A602" s="71"/>
      <c r="B602" s="93"/>
      <c r="C602" s="93"/>
      <c r="D602" s="93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</row>
    <row r="603" ht="15.75" customHeight="1">
      <c r="A603" s="71"/>
      <c r="B603" s="93"/>
      <c r="C603" s="93"/>
      <c r="D603" s="93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</row>
    <row r="604" ht="15.75" customHeight="1">
      <c r="A604" s="71"/>
      <c r="B604" s="93"/>
      <c r="C604" s="93"/>
      <c r="D604" s="93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</row>
    <row r="605" ht="15.75" customHeight="1">
      <c r="A605" s="71"/>
      <c r="B605" s="93"/>
      <c r="C605" s="93"/>
      <c r="D605" s="93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</row>
    <row r="606" ht="15.75" customHeight="1">
      <c r="A606" s="71"/>
      <c r="B606" s="93"/>
      <c r="C606" s="93"/>
      <c r="D606" s="93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</row>
    <row r="607" ht="15.75" customHeight="1">
      <c r="A607" s="71"/>
      <c r="B607" s="93"/>
      <c r="C607" s="93"/>
      <c r="D607" s="93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</row>
    <row r="608" ht="15.75" customHeight="1">
      <c r="A608" s="71"/>
      <c r="B608" s="93"/>
      <c r="C608" s="93"/>
      <c r="D608" s="93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</row>
    <row r="609" ht="15.75" customHeight="1">
      <c r="A609" s="71"/>
      <c r="B609" s="93"/>
      <c r="C609" s="93"/>
      <c r="D609" s="93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</row>
    <row r="610" ht="15.75" customHeight="1">
      <c r="A610" s="71"/>
      <c r="B610" s="93"/>
      <c r="C610" s="93"/>
      <c r="D610" s="93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</row>
    <row r="611" ht="15.75" customHeight="1">
      <c r="A611" s="71"/>
      <c r="B611" s="93"/>
      <c r="C611" s="93"/>
      <c r="D611" s="93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</row>
    <row r="612" ht="15.75" customHeight="1">
      <c r="A612" s="71"/>
      <c r="B612" s="93"/>
      <c r="C612" s="93"/>
      <c r="D612" s="93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</row>
    <row r="613" ht="15.75" customHeight="1">
      <c r="A613" s="71"/>
      <c r="B613" s="93"/>
      <c r="C613" s="93"/>
      <c r="D613" s="93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</row>
    <row r="614" ht="15.75" customHeight="1">
      <c r="A614" s="71"/>
      <c r="B614" s="93"/>
      <c r="C614" s="93"/>
      <c r="D614" s="93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</row>
    <row r="615" ht="15.75" customHeight="1">
      <c r="A615" s="71"/>
      <c r="B615" s="93"/>
      <c r="C615" s="93"/>
      <c r="D615" s="93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</row>
    <row r="616" ht="15.75" customHeight="1">
      <c r="A616" s="71"/>
      <c r="B616" s="93"/>
      <c r="C616" s="93"/>
      <c r="D616" s="93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</row>
    <row r="617" ht="15.75" customHeight="1">
      <c r="A617" s="71"/>
      <c r="B617" s="93"/>
      <c r="C617" s="93"/>
      <c r="D617" s="93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</row>
    <row r="618" ht="15.75" customHeight="1">
      <c r="A618" s="71"/>
      <c r="B618" s="93"/>
      <c r="C618" s="93"/>
      <c r="D618" s="93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</row>
    <row r="619" ht="15.75" customHeight="1">
      <c r="A619" s="71"/>
      <c r="B619" s="93"/>
      <c r="C619" s="93"/>
      <c r="D619" s="93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</row>
    <row r="620" ht="15.75" customHeight="1">
      <c r="A620" s="71"/>
      <c r="B620" s="93"/>
      <c r="C620" s="93"/>
      <c r="D620" s="93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</row>
    <row r="621" ht="15.75" customHeight="1">
      <c r="A621" s="71"/>
      <c r="B621" s="93"/>
      <c r="C621" s="93"/>
      <c r="D621" s="93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</row>
    <row r="622" ht="15.75" customHeight="1">
      <c r="A622" s="71"/>
      <c r="B622" s="93"/>
      <c r="C622" s="93"/>
      <c r="D622" s="93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</row>
    <row r="623" ht="15.75" customHeight="1">
      <c r="A623" s="71"/>
      <c r="B623" s="93"/>
      <c r="C623" s="93"/>
      <c r="D623" s="93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</row>
    <row r="624" ht="15.75" customHeight="1">
      <c r="A624" s="71"/>
      <c r="B624" s="93"/>
      <c r="C624" s="93"/>
      <c r="D624" s="93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</row>
    <row r="625" ht="15.75" customHeight="1">
      <c r="A625" s="71"/>
      <c r="B625" s="93"/>
      <c r="C625" s="93"/>
      <c r="D625" s="93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</row>
    <row r="626" ht="15.75" customHeight="1">
      <c r="A626" s="71"/>
      <c r="B626" s="93"/>
      <c r="C626" s="93"/>
      <c r="D626" s="93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</row>
    <row r="627" ht="15.75" customHeight="1">
      <c r="A627" s="71"/>
      <c r="B627" s="93"/>
      <c r="C627" s="93"/>
      <c r="D627" s="93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</row>
    <row r="628" ht="15.75" customHeight="1">
      <c r="A628" s="71"/>
      <c r="B628" s="93"/>
      <c r="C628" s="93"/>
      <c r="D628" s="93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</row>
    <row r="629" ht="15.75" customHeight="1">
      <c r="A629" s="71"/>
      <c r="B629" s="93"/>
      <c r="C629" s="93"/>
      <c r="D629" s="93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</row>
    <row r="630" ht="15.75" customHeight="1">
      <c r="A630" s="71"/>
      <c r="B630" s="93"/>
      <c r="C630" s="93"/>
      <c r="D630" s="93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</row>
    <row r="631" ht="15.75" customHeight="1">
      <c r="A631" s="71"/>
      <c r="B631" s="93"/>
      <c r="C631" s="93"/>
      <c r="D631" s="93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</row>
    <row r="632" ht="15.75" customHeight="1">
      <c r="A632" s="71"/>
      <c r="B632" s="93"/>
      <c r="C632" s="93"/>
      <c r="D632" s="93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</row>
    <row r="633" ht="15.75" customHeight="1">
      <c r="A633" s="71"/>
      <c r="B633" s="93"/>
      <c r="C633" s="93"/>
      <c r="D633" s="93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</row>
    <row r="634" ht="15.75" customHeight="1">
      <c r="A634" s="71"/>
      <c r="B634" s="93"/>
      <c r="C634" s="93"/>
      <c r="D634" s="93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</row>
    <row r="635" ht="15.75" customHeight="1">
      <c r="A635" s="71"/>
      <c r="B635" s="93"/>
      <c r="C635" s="93"/>
      <c r="D635" s="93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</row>
    <row r="636" ht="15.75" customHeight="1">
      <c r="A636" s="71"/>
      <c r="B636" s="93"/>
      <c r="C636" s="93"/>
      <c r="D636" s="93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</row>
    <row r="637" ht="15.75" customHeight="1">
      <c r="A637" s="71"/>
      <c r="B637" s="93"/>
      <c r="C637" s="93"/>
      <c r="D637" s="93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</row>
    <row r="638" ht="15.75" customHeight="1">
      <c r="A638" s="71"/>
      <c r="B638" s="93"/>
      <c r="C638" s="93"/>
      <c r="D638" s="93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</row>
    <row r="639" ht="15.75" customHeight="1">
      <c r="A639" s="71"/>
      <c r="B639" s="93"/>
      <c r="C639" s="93"/>
      <c r="D639" s="93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</row>
    <row r="640" ht="15.75" customHeight="1">
      <c r="A640" s="71"/>
      <c r="B640" s="93"/>
      <c r="C640" s="93"/>
      <c r="D640" s="93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</row>
    <row r="641" ht="15.75" customHeight="1">
      <c r="A641" s="71"/>
      <c r="B641" s="93"/>
      <c r="C641" s="93"/>
      <c r="D641" s="93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</row>
    <row r="642" ht="15.75" customHeight="1">
      <c r="A642" s="71"/>
      <c r="B642" s="93"/>
      <c r="C642" s="93"/>
      <c r="D642" s="93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</row>
    <row r="643" ht="15.75" customHeight="1">
      <c r="A643" s="71"/>
      <c r="B643" s="93"/>
      <c r="C643" s="93"/>
      <c r="D643" s="93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</row>
    <row r="644" ht="15.75" customHeight="1">
      <c r="A644" s="71"/>
      <c r="B644" s="93"/>
      <c r="C644" s="93"/>
      <c r="D644" s="93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</row>
    <row r="645" ht="15.75" customHeight="1">
      <c r="A645" s="71"/>
      <c r="B645" s="93"/>
      <c r="C645" s="93"/>
      <c r="D645" s="93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</row>
    <row r="646" ht="15.75" customHeight="1">
      <c r="A646" s="71"/>
      <c r="B646" s="93"/>
      <c r="C646" s="93"/>
      <c r="D646" s="93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</row>
    <row r="647" ht="15.75" customHeight="1">
      <c r="A647" s="71"/>
      <c r="B647" s="93"/>
      <c r="C647" s="93"/>
      <c r="D647" s="93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</row>
    <row r="648" ht="15.75" customHeight="1">
      <c r="A648" s="71"/>
      <c r="B648" s="93"/>
      <c r="C648" s="93"/>
      <c r="D648" s="93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</row>
    <row r="649" ht="15.75" customHeight="1">
      <c r="A649" s="71"/>
      <c r="B649" s="93"/>
      <c r="C649" s="93"/>
      <c r="D649" s="93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</row>
    <row r="650" ht="15.75" customHeight="1">
      <c r="A650" s="71"/>
      <c r="B650" s="93"/>
      <c r="C650" s="93"/>
      <c r="D650" s="93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</row>
    <row r="651" ht="15.75" customHeight="1">
      <c r="A651" s="71"/>
      <c r="B651" s="93"/>
      <c r="C651" s="93"/>
      <c r="D651" s="93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</row>
    <row r="652" ht="15.75" customHeight="1">
      <c r="A652" s="71"/>
      <c r="B652" s="93"/>
      <c r="C652" s="93"/>
      <c r="D652" s="93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</row>
    <row r="653" ht="15.75" customHeight="1">
      <c r="A653" s="71"/>
      <c r="B653" s="93"/>
      <c r="C653" s="93"/>
      <c r="D653" s="93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</row>
    <row r="654" ht="15.75" customHeight="1">
      <c r="A654" s="71"/>
      <c r="B654" s="93"/>
      <c r="C654" s="93"/>
      <c r="D654" s="93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</row>
    <row r="655" ht="15.75" customHeight="1">
      <c r="A655" s="71"/>
      <c r="B655" s="93"/>
      <c r="C655" s="93"/>
      <c r="D655" s="93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</row>
    <row r="656" ht="15.75" customHeight="1">
      <c r="A656" s="71"/>
      <c r="B656" s="93"/>
      <c r="C656" s="93"/>
      <c r="D656" s="93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</row>
    <row r="657" ht="15.75" customHeight="1">
      <c r="A657" s="71"/>
      <c r="B657" s="93"/>
      <c r="C657" s="93"/>
      <c r="D657" s="93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</row>
    <row r="658" ht="15.75" customHeight="1">
      <c r="A658" s="71"/>
      <c r="B658" s="93"/>
      <c r="C658" s="93"/>
      <c r="D658" s="93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</row>
    <row r="659" ht="15.75" customHeight="1">
      <c r="A659" s="71"/>
      <c r="B659" s="93"/>
      <c r="C659" s="93"/>
      <c r="D659" s="93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</row>
    <row r="660" ht="15.75" customHeight="1">
      <c r="A660" s="71"/>
      <c r="B660" s="93"/>
      <c r="C660" s="93"/>
      <c r="D660" s="93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</row>
    <row r="661" ht="15.75" customHeight="1">
      <c r="A661" s="71"/>
      <c r="B661" s="93"/>
      <c r="C661" s="93"/>
      <c r="D661" s="93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</row>
    <row r="662" ht="15.75" customHeight="1">
      <c r="A662" s="71"/>
      <c r="B662" s="93"/>
      <c r="C662" s="93"/>
      <c r="D662" s="93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</row>
    <row r="663" ht="15.75" customHeight="1">
      <c r="A663" s="71"/>
      <c r="B663" s="93"/>
      <c r="C663" s="93"/>
      <c r="D663" s="93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</row>
    <row r="664" ht="15.75" customHeight="1">
      <c r="A664" s="71"/>
      <c r="B664" s="93"/>
      <c r="C664" s="93"/>
      <c r="D664" s="93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</row>
    <row r="665" ht="15.75" customHeight="1">
      <c r="A665" s="71"/>
      <c r="B665" s="93"/>
      <c r="C665" s="93"/>
      <c r="D665" s="93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</row>
    <row r="666" ht="15.75" customHeight="1">
      <c r="A666" s="71"/>
      <c r="B666" s="93"/>
      <c r="C666" s="93"/>
      <c r="D666" s="93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</row>
    <row r="667" ht="15.75" customHeight="1">
      <c r="A667" s="71"/>
      <c r="B667" s="93"/>
      <c r="C667" s="93"/>
      <c r="D667" s="93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</row>
    <row r="668" ht="15.75" customHeight="1">
      <c r="A668" s="71"/>
      <c r="B668" s="93"/>
      <c r="C668" s="93"/>
      <c r="D668" s="93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</row>
    <row r="669" ht="15.75" customHeight="1">
      <c r="A669" s="71"/>
      <c r="B669" s="93"/>
      <c r="C669" s="93"/>
      <c r="D669" s="93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</row>
    <row r="670" ht="15.75" customHeight="1">
      <c r="A670" s="71"/>
      <c r="B670" s="93"/>
      <c r="C670" s="93"/>
      <c r="D670" s="93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</row>
    <row r="671" ht="15.75" customHeight="1">
      <c r="A671" s="71"/>
      <c r="B671" s="93"/>
      <c r="C671" s="93"/>
      <c r="D671" s="93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</row>
    <row r="672" ht="15.75" customHeight="1">
      <c r="A672" s="71"/>
      <c r="B672" s="93"/>
      <c r="C672" s="93"/>
      <c r="D672" s="93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</row>
    <row r="673" ht="15.75" customHeight="1">
      <c r="A673" s="71"/>
      <c r="B673" s="93"/>
      <c r="C673" s="93"/>
      <c r="D673" s="93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</row>
    <row r="674" ht="15.75" customHeight="1">
      <c r="A674" s="71"/>
      <c r="B674" s="93"/>
      <c r="C674" s="93"/>
      <c r="D674" s="93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</row>
    <row r="675" ht="15.75" customHeight="1">
      <c r="A675" s="71"/>
      <c r="B675" s="93"/>
      <c r="C675" s="93"/>
      <c r="D675" s="93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</row>
    <row r="676" ht="15.75" customHeight="1">
      <c r="A676" s="71"/>
      <c r="B676" s="93"/>
      <c r="C676" s="93"/>
      <c r="D676" s="93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</row>
    <row r="677" ht="15.75" customHeight="1">
      <c r="A677" s="71"/>
      <c r="B677" s="93"/>
      <c r="C677" s="93"/>
      <c r="D677" s="93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</row>
    <row r="678" ht="15.75" customHeight="1">
      <c r="A678" s="71"/>
      <c r="B678" s="93"/>
      <c r="C678" s="93"/>
      <c r="D678" s="93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</row>
    <row r="679" ht="15.75" customHeight="1">
      <c r="A679" s="71"/>
      <c r="B679" s="93"/>
      <c r="C679" s="93"/>
      <c r="D679" s="93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</row>
    <row r="680" ht="15.75" customHeight="1">
      <c r="A680" s="71"/>
      <c r="B680" s="93"/>
      <c r="C680" s="93"/>
      <c r="D680" s="93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</row>
    <row r="681" ht="15.75" customHeight="1">
      <c r="A681" s="71"/>
      <c r="B681" s="93"/>
      <c r="C681" s="93"/>
      <c r="D681" s="93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</row>
    <row r="682" ht="15.75" customHeight="1">
      <c r="A682" s="71"/>
      <c r="B682" s="93"/>
      <c r="C682" s="93"/>
      <c r="D682" s="93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</row>
    <row r="683" ht="15.75" customHeight="1">
      <c r="A683" s="71"/>
      <c r="B683" s="93"/>
      <c r="C683" s="93"/>
      <c r="D683" s="93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</row>
    <row r="684" ht="15.75" customHeight="1">
      <c r="A684" s="71"/>
      <c r="B684" s="93"/>
      <c r="C684" s="93"/>
      <c r="D684" s="93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</row>
    <row r="685" ht="15.75" customHeight="1">
      <c r="A685" s="71"/>
      <c r="B685" s="93"/>
      <c r="C685" s="93"/>
      <c r="D685" s="93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</row>
    <row r="686" ht="15.75" customHeight="1">
      <c r="A686" s="71"/>
      <c r="B686" s="93"/>
      <c r="C686" s="93"/>
      <c r="D686" s="93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</row>
    <row r="687" ht="15.75" customHeight="1">
      <c r="A687" s="71"/>
      <c r="B687" s="93"/>
      <c r="C687" s="93"/>
      <c r="D687" s="93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</row>
    <row r="688" ht="15.75" customHeight="1">
      <c r="A688" s="71"/>
      <c r="B688" s="93"/>
      <c r="C688" s="93"/>
      <c r="D688" s="93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</row>
    <row r="689" ht="15.75" customHeight="1">
      <c r="A689" s="71"/>
      <c r="B689" s="93"/>
      <c r="C689" s="93"/>
      <c r="D689" s="93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</row>
    <row r="690" ht="15.75" customHeight="1">
      <c r="A690" s="71"/>
      <c r="B690" s="93"/>
      <c r="C690" s="93"/>
      <c r="D690" s="93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</row>
    <row r="691" ht="15.75" customHeight="1">
      <c r="A691" s="71"/>
      <c r="B691" s="93"/>
      <c r="C691" s="93"/>
      <c r="D691" s="93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</row>
    <row r="692" ht="15.75" customHeight="1">
      <c r="A692" s="71"/>
      <c r="B692" s="93"/>
      <c r="C692" s="93"/>
      <c r="D692" s="93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</row>
    <row r="693" ht="15.75" customHeight="1">
      <c r="A693" s="71"/>
      <c r="B693" s="93"/>
      <c r="C693" s="93"/>
      <c r="D693" s="93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</row>
    <row r="694" ht="15.75" customHeight="1">
      <c r="A694" s="71"/>
      <c r="B694" s="93"/>
      <c r="C694" s="93"/>
      <c r="D694" s="93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</row>
    <row r="695" ht="15.75" customHeight="1">
      <c r="A695" s="71"/>
      <c r="B695" s="93"/>
      <c r="C695" s="93"/>
      <c r="D695" s="93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</row>
    <row r="696" ht="15.75" customHeight="1">
      <c r="A696" s="71"/>
      <c r="B696" s="93"/>
      <c r="C696" s="93"/>
      <c r="D696" s="93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</row>
    <row r="697" ht="15.75" customHeight="1">
      <c r="A697" s="71"/>
      <c r="B697" s="93"/>
      <c r="C697" s="93"/>
      <c r="D697" s="93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</row>
    <row r="698" ht="15.75" customHeight="1">
      <c r="A698" s="71"/>
      <c r="B698" s="93"/>
      <c r="C698" s="93"/>
      <c r="D698" s="93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</row>
    <row r="699" ht="15.75" customHeight="1">
      <c r="A699" s="71"/>
      <c r="B699" s="93"/>
      <c r="C699" s="93"/>
      <c r="D699" s="93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</row>
    <row r="700" ht="15.75" customHeight="1">
      <c r="A700" s="71"/>
      <c r="B700" s="93"/>
      <c r="C700" s="93"/>
      <c r="D700" s="93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</row>
    <row r="701" ht="15.75" customHeight="1">
      <c r="A701" s="71"/>
      <c r="B701" s="93"/>
      <c r="C701" s="93"/>
      <c r="D701" s="93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</row>
    <row r="702" ht="15.75" customHeight="1">
      <c r="A702" s="71"/>
      <c r="B702" s="93"/>
      <c r="C702" s="93"/>
      <c r="D702" s="93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</row>
    <row r="703" ht="15.75" customHeight="1">
      <c r="A703" s="71"/>
      <c r="B703" s="93"/>
      <c r="C703" s="93"/>
      <c r="D703" s="93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</row>
    <row r="704" ht="15.75" customHeight="1">
      <c r="A704" s="71"/>
      <c r="B704" s="93"/>
      <c r="C704" s="93"/>
      <c r="D704" s="93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</row>
    <row r="705" ht="15.75" customHeight="1">
      <c r="A705" s="71"/>
      <c r="B705" s="93"/>
      <c r="C705" s="93"/>
      <c r="D705" s="93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</row>
    <row r="706" ht="15.75" customHeight="1">
      <c r="A706" s="71"/>
      <c r="B706" s="93"/>
      <c r="C706" s="93"/>
      <c r="D706" s="93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</row>
    <row r="707" ht="15.75" customHeight="1">
      <c r="A707" s="71"/>
      <c r="B707" s="93"/>
      <c r="C707" s="93"/>
      <c r="D707" s="93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</row>
    <row r="708" ht="15.75" customHeight="1">
      <c r="A708" s="71"/>
      <c r="B708" s="93"/>
      <c r="C708" s="93"/>
      <c r="D708" s="93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</row>
    <row r="709" ht="15.75" customHeight="1">
      <c r="A709" s="71"/>
      <c r="B709" s="93"/>
      <c r="C709" s="93"/>
      <c r="D709" s="93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</row>
    <row r="710" ht="15.75" customHeight="1">
      <c r="A710" s="71"/>
      <c r="B710" s="93"/>
      <c r="C710" s="93"/>
      <c r="D710" s="93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</row>
    <row r="711" ht="15.75" customHeight="1">
      <c r="A711" s="71"/>
      <c r="B711" s="93"/>
      <c r="C711" s="93"/>
      <c r="D711" s="93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</row>
    <row r="712" ht="15.75" customHeight="1">
      <c r="A712" s="71"/>
      <c r="B712" s="93"/>
      <c r="C712" s="93"/>
      <c r="D712" s="93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</row>
    <row r="713" ht="15.75" customHeight="1">
      <c r="A713" s="71"/>
      <c r="B713" s="93"/>
      <c r="C713" s="93"/>
      <c r="D713" s="93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</row>
    <row r="714" ht="15.75" customHeight="1">
      <c r="A714" s="71"/>
      <c r="B714" s="93"/>
      <c r="C714" s="93"/>
      <c r="D714" s="93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</row>
    <row r="715" ht="15.75" customHeight="1">
      <c r="A715" s="71"/>
      <c r="B715" s="93"/>
      <c r="C715" s="93"/>
      <c r="D715" s="93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</row>
    <row r="716" ht="15.75" customHeight="1">
      <c r="A716" s="71"/>
      <c r="B716" s="93"/>
      <c r="C716" s="93"/>
      <c r="D716" s="93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</row>
    <row r="717" ht="15.75" customHeight="1">
      <c r="A717" s="71"/>
      <c r="B717" s="93"/>
      <c r="C717" s="93"/>
      <c r="D717" s="93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</row>
    <row r="718" ht="15.75" customHeight="1">
      <c r="A718" s="71"/>
      <c r="B718" s="93"/>
      <c r="C718" s="93"/>
      <c r="D718" s="93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</row>
    <row r="719" ht="15.75" customHeight="1">
      <c r="A719" s="71"/>
      <c r="B719" s="93"/>
      <c r="C719" s="93"/>
      <c r="D719" s="93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</row>
    <row r="720" ht="15.75" customHeight="1">
      <c r="A720" s="71"/>
      <c r="B720" s="93"/>
      <c r="C720" s="93"/>
      <c r="D720" s="93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</row>
    <row r="721" ht="15.75" customHeight="1">
      <c r="A721" s="71"/>
      <c r="B721" s="93"/>
      <c r="C721" s="93"/>
      <c r="D721" s="93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</row>
    <row r="722" ht="15.75" customHeight="1">
      <c r="A722" s="71"/>
      <c r="B722" s="93"/>
      <c r="C722" s="93"/>
      <c r="D722" s="93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</row>
    <row r="723" ht="15.75" customHeight="1">
      <c r="A723" s="71"/>
      <c r="B723" s="93"/>
      <c r="C723" s="93"/>
      <c r="D723" s="93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</row>
    <row r="724" ht="15.75" customHeight="1">
      <c r="A724" s="71"/>
      <c r="B724" s="93"/>
      <c r="C724" s="93"/>
      <c r="D724" s="93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</row>
    <row r="725" ht="15.75" customHeight="1">
      <c r="A725" s="71"/>
      <c r="B725" s="93"/>
      <c r="C725" s="93"/>
      <c r="D725" s="93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</row>
    <row r="726" ht="15.75" customHeight="1">
      <c r="A726" s="71"/>
      <c r="B726" s="93"/>
      <c r="C726" s="93"/>
      <c r="D726" s="93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</row>
    <row r="727" ht="15.75" customHeight="1">
      <c r="A727" s="71"/>
      <c r="B727" s="93"/>
      <c r="C727" s="93"/>
      <c r="D727" s="93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</row>
    <row r="728" ht="15.75" customHeight="1">
      <c r="A728" s="71"/>
      <c r="B728" s="93"/>
      <c r="C728" s="93"/>
      <c r="D728" s="93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</row>
    <row r="729" ht="15.75" customHeight="1">
      <c r="A729" s="71"/>
      <c r="B729" s="93"/>
      <c r="C729" s="93"/>
      <c r="D729" s="93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</row>
    <row r="730" ht="15.75" customHeight="1">
      <c r="A730" s="71"/>
      <c r="B730" s="93"/>
      <c r="C730" s="93"/>
      <c r="D730" s="93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</row>
    <row r="731" ht="15.75" customHeight="1">
      <c r="A731" s="71"/>
      <c r="B731" s="93"/>
      <c r="C731" s="93"/>
      <c r="D731" s="93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</row>
    <row r="732" ht="15.75" customHeight="1">
      <c r="A732" s="71"/>
      <c r="B732" s="93"/>
      <c r="C732" s="93"/>
      <c r="D732" s="93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</row>
    <row r="733" ht="15.75" customHeight="1">
      <c r="A733" s="71"/>
      <c r="B733" s="93"/>
      <c r="C733" s="93"/>
      <c r="D733" s="93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</row>
    <row r="734" ht="15.75" customHeight="1">
      <c r="A734" s="71"/>
      <c r="B734" s="93"/>
      <c r="C734" s="93"/>
      <c r="D734" s="93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</row>
    <row r="735" ht="15.75" customHeight="1">
      <c r="A735" s="71"/>
      <c r="B735" s="93"/>
      <c r="C735" s="93"/>
      <c r="D735" s="93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</row>
    <row r="736" ht="15.75" customHeight="1">
      <c r="A736" s="71"/>
      <c r="B736" s="93"/>
      <c r="C736" s="93"/>
      <c r="D736" s="93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</row>
    <row r="737" ht="15.75" customHeight="1">
      <c r="A737" s="71"/>
      <c r="B737" s="93"/>
      <c r="C737" s="93"/>
      <c r="D737" s="93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</row>
    <row r="738" ht="15.75" customHeight="1">
      <c r="A738" s="71"/>
      <c r="B738" s="93"/>
      <c r="C738" s="93"/>
      <c r="D738" s="93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</row>
    <row r="739" ht="15.75" customHeight="1">
      <c r="A739" s="71"/>
      <c r="B739" s="93"/>
      <c r="C739" s="93"/>
      <c r="D739" s="93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</row>
    <row r="740" ht="15.75" customHeight="1">
      <c r="A740" s="71"/>
      <c r="B740" s="93"/>
      <c r="C740" s="93"/>
      <c r="D740" s="93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</row>
    <row r="741" ht="15.75" customHeight="1">
      <c r="A741" s="71"/>
      <c r="B741" s="93"/>
      <c r="C741" s="93"/>
      <c r="D741" s="93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</row>
    <row r="742" ht="15.75" customHeight="1">
      <c r="A742" s="71"/>
      <c r="B742" s="93"/>
      <c r="C742" s="93"/>
      <c r="D742" s="93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</row>
    <row r="743" ht="15.75" customHeight="1">
      <c r="A743" s="71"/>
      <c r="B743" s="93"/>
      <c r="C743" s="93"/>
      <c r="D743" s="93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</row>
    <row r="744" ht="15.75" customHeight="1">
      <c r="A744" s="71"/>
      <c r="B744" s="93"/>
      <c r="C744" s="93"/>
      <c r="D744" s="93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</row>
    <row r="745" ht="15.75" customHeight="1">
      <c r="A745" s="71"/>
      <c r="B745" s="93"/>
      <c r="C745" s="93"/>
      <c r="D745" s="93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</row>
    <row r="746" ht="15.75" customHeight="1">
      <c r="A746" s="71"/>
      <c r="B746" s="93"/>
      <c r="C746" s="93"/>
      <c r="D746" s="93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</row>
    <row r="747" ht="15.75" customHeight="1">
      <c r="A747" s="71"/>
      <c r="B747" s="93"/>
      <c r="C747" s="93"/>
      <c r="D747" s="93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</row>
    <row r="748" ht="15.75" customHeight="1">
      <c r="A748" s="71"/>
      <c r="B748" s="93"/>
      <c r="C748" s="93"/>
      <c r="D748" s="93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</row>
    <row r="749" ht="15.75" customHeight="1">
      <c r="A749" s="71"/>
      <c r="B749" s="93"/>
      <c r="C749" s="93"/>
      <c r="D749" s="93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</row>
    <row r="750" ht="15.75" customHeight="1">
      <c r="A750" s="71"/>
      <c r="B750" s="93"/>
      <c r="C750" s="93"/>
      <c r="D750" s="93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</row>
    <row r="751" ht="15.75" customHeight="1">
      <c r="A751" s="71"/>
      <c r="B751" s="93"/>
      <c r="C751" s="93"/>
      <c r="D751" s="93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</row>
    <row r="752" ht="15.75" customHeight="1">
      <c r="A752" s="71"/>
      <c r="B752" s="93"/>
      <c r="C752" s="93"/>
      <c r="D752" s="93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</row>
    <row r="753" ht="15.75" customHeight="1">
      <c r="A753" s="71"/>
      <c r="B753" s="93"/>
      <c r="C753" s="93"/>
      <c r="D753" s="93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</row>
    <row r="754" ht="15.75" customHeight="1">
      <c r="A754" s="71"/>
      <c r="B754" s="93"/>
      <c r="C754" s="93"/>
      <c r="D754" s="93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</row>
    <row r="755" ht="15.75" customHeight="1">
      <c r="A755" s="71"/>
      <c r="B755" s="93"/>
      <c r="C755" s="93"/>
      <c r="D755" s="93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</row>
    <row r="756" ht="15.75" customHeight="1">
      <c r="A756" s="71"/>
      <c r="B756" s="93"/>
      <c r="C756" s="93"/>
      <c r="D756" s="93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</row>
    <row r="757" ht="15.75" customHeight="1">
      <c r="A757" s="71"/>
      <c r="B757" s="93"/>
      <c r="C757" s="93"/>
      <c r="D757" s="93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</row>
    <row r="758" ht="15.75" customHeight="1">
      <c r="A758" s="71"/>
      <c r="B758" s="93"/>
      <c r="C758" s="93"/>
      <c r="D758" s="93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</row>
    <row r="759" ht="15.75" customHeight="1">
      <c r="A759" s="71"/>
      <c r="B759" s="93"/>
      <c r="C759" s="93"/>
      <c r="D759" s="93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</row>
    <row r="760" ht="15.75" customHeight="1">
      <c r="A760" s="71"/>
      <c r="B760" s="93"/>
      <c r="C760" s="93"/>
      <c r="D760" s="93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</row>
    <row r="761" ht="15.75" customHeight="1">
      <c r="A761" s="71"/>
      <c r="B761" s="93"/>
      <c r="C761" s="93"/>
      <c r="D761" s="93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</row>
    <row r="762" ht="15.75" customHeight="1">
      <c r="A762" s="71"/>
      <c r="B762" s="93"/>
      <c r="C762" s="93"/>
      <c r="D762" s="93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</row>
    <row r="763" ht="15.75" customHeight="1">
      <c r="A763" s="71"/>
      <c r="B763" s="93"/>
      <c r="C763" s="93"/>
      <c r="D763" s="93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</row>
    <row r="764" ht="15.75" customHeight="1">
      <c r="A764" s="71"/>
      <c r="B764" s="93"/>
      <c r="C764" s="93"/>
      <c r="D764" s="93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</row>
    <row r="765" ht="15.75" customHeight="1">
      <c r="A765" s="71"/>
      <c r="B765" s="93"/>
      <c r="C765" s="93"/>
      <c r="D765" s="93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</row>
    <row r="766" ht="15.75" customHeight="1">
      <c r="A766" s="71"/>
      <c r="B766" s="93"/>
      <c r="C766" s="93"/>
      <c r="D766" s="93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</row>
    <row r="767" ht="15.75" customHeight="1">
      <c r="A767" s="71"/>
      <c r="B767" s="93"/>
      <c r="C767" s="93"/>
      <c r="D767" s="93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</row>
    <row r="768" ht="15.75" customHeight="1">
      <c r="A768" s="71"/>
      <c r="B768" s="93"/>
      <c r="C768" s="93"/>
      <c r="D768" s="93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</row>
    <row r="769" ht="15.75" customHeight="1">
      <c r="A769" s="71"/>
      <c r="B769" s="93"/>
      <c r="C769" s="93"/>
      <c r="D769" s="93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</row>
    <row r="770" ht="15.75" customHeight="1">
      <c r="A770" s="71"/>
      <c r="B770" s="93"/>
      <c r="C770" s="93"/>
      <c r="D770" s="93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</row>
    <row r="771" ht="15.75" customHeight="1">
      <c r="A771" s="71"/>
      <c r="B771" s="93"/>
      <c r="C771" s="93"/>
      <c r="D771" s="93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</row>
    <row r="772" ht="15.75" customHeight="1">
      <c r="A772" s="71"/>
      <c r="B772" s="93"/>
      <c r="C772" s="93"/>
      <c r="D772" s="93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</row>
    <row r="773" ht="15.75" customHeight="1">
      <c r="A773" s="71"/>
      <c r="B773" s="93"/>
      <c r="C773" s="93"/>
      <c r="D773" s="93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</row>
    <row r="774" ht="15.75" customHeight="1">
      <c r="A774" s="71"/>
      <c r="B774" s="93"/>
      <c r="C774" s="93"/>
      <c r="D774" s="93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</row>
    <row r="775" ht="15.75" customHeight="1">
      <c r="A775" s="71"/>
      <c r="B775" s="93"/>
      <c r="C775" s="93"/>
      <c r="D775" s="93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</row>
    <row r="776" ht="15.75" customHeight="1">
      <c r="A776" s="71"/>
      <c r="B776" s="93"/>
      <c r="C776" s="93"/>
      <c r="D776" s="93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</row>
    <row r="777" ht="15.75" customHeight="1">
      <c r="A777" s="71"/>
      <c r="B777" s="93"/>
      <c r="C777" s="93"/>
      <c r="D777" s="93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</row>
    <row r="778" ht="15.75" customHeight="1">
      <c r="A778" s="71"/>
      <c r="B778" s="93"/>
      <c r="C778" s="93"/>
      <c r="D778" s="93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</row>
    <row r="779" ht="15.75" customHeight="1">
      <c r="A779" s="71"/>
      <c r="B779" s="93"/>
      <c r="C779" s="93"/>
      <c r="D779" s="93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</row>
    <row r="780" ht="15.75" customHeight="1">
      <c r="A780" s="71"/>
      <c r="B780" s="93"/>
      <c r="C780" s="93"/>
      <c r="D780" s="93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</row>
    <row r="781" ht="15.75" customHeight="1">
      <c r="A781" s="71"/>
      <c r="B781" s="93"/>
      <c r="C781" s="93"/>
      <c r="D781" s="93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</row>
    <row r="782" ht="15.75" customHeight="1">
      <c r="A782" s="71"/>
      <c r="B782" s="93"/>
      <c r="C782" s="93"/>
      <c r="D782" s="93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</row>
    <row r="783" ht="15.75" customHeight="1">
      <c r="A783" s="71"/>
      <c r="B783" s="93"/>
      <c r="C783" s="93"/>
      <c r="D783" s="93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</row>
    <row r="784" ht="15.75" customHeight="1">
      <c r="A784" s="71"/>
      <c r="B784" s="93"/>
      <c r="C784" s="93"/>
      <c r="D784" s="93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</row>
    <row r="785" ht="15.75" customHeight="1">
      <c r="A785" s="71"/>
      <c r="B785" s="93"/>
      <c r="C785" s="93"/>
      <c r="D785" s="93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</row>
    <row r="786" ht="15.75" customHeight="1">
      <c r="A786" s="71"/>
      <c r="B786" s="93"/>
      <c r="C786" s="93"/>
      <c r="D786" s="93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</row>
    <row r="787" ht="15.75" customHeight="1">
      <c r="A787" s="71"/>
      <c r="B787" s="93"/>
      <c r="C787" s="93"/>
      <c r="D787" s="93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</row>
    <row r="788" ht="15.75" customHeight="1">
      <c r="A788" s="71"/>
      <c r="B788" s="93"/>
      <c r="C788" s="93"/>
      <c r="D788" s="93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</row>
    <row r="789" ht="15.75" customHeight="1">
      <c r="A789" s="71"/>
      <c r="B789" s="93"/>
      <c r="C789" s="93"/>
      <c r="D789" s="93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</row>
    <row r="790" ht="15.75" customHeight="1">
      <c r="A790" s="71"/>
      <c r="B790" s="93"/>
      <c r="C790" s="93"/>
      <c r="D790" s="93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</row>
    <row r="791" ht="15.75" customHeight="1">
      <c r="A791" s="71"/>
      <c r="B791" s="93"/>
      <c r="C791" s="93"/>
      <c r="D791" s="93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</row>
    <row r="792" ht="15.75" customHeight="1">
      <c r="A792" s="71"/>
      <c r="B792" s="93"/>
      <c r="C792" s="93"/>
      <c r="D792" s="93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</row>
    <row r="793" ht="15.75" customHeight="1">
      <c r="A793" s="71"/>
      <c r="B793" s="93"/>
      <c r="C793" s="93"/>
      <c r="D793" s="93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</row>
    <row r="794" ht="15.75" customHeight="1">
      <c r="A794" s="71"/>
      <c r="B794" s="93"/>
      <c r="C794" s="93"/>
      <c r="D794" s="93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</row>
    <row r="795" ht="15.75" customHeight="1">
      <c r="A795" s="71"/>
      <c r="B795" s="93"/>
      <c r="C795" s="93"/>
      <c r="D795" s="93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</row>
    <row r="796" ht="15.75" customHeight="1">
      <c r="A796" s="71"/>
      <c r="B796" s="93"/>
      <c r="C796" s="93"/>
      <c r="D796" s="93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</row>
    <row r="797" ht="15.75" customHeight="1">
      <c r="A797" s="71"/>
      <c r="B797" s="93"/>
      <c r="C797" s="93"/>
      <c r="D797" s="93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</row>
    <row r="798" ht="15.75" customHeight="1">
      <c r="A798" s="71"/>
      <c r="B798" s="93"/>
      <c r="C798" s="93"/>
      <c r="D798" s="93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</row>
    <row r="799" ht="15.75" customHeight="1">
      <c r="A799" s="71"/>
      <c r="B799" s="93"/>
      <c r="C799" s="93"/>
      <c r="D799" s="93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</row>
    <row r="800" ht="15.75" customHeight="1">
      <c r="A800" s="71"/>
      <c r="B800" s="93"/>
      <c r="C800" s="93"/>
      <c r="D800" s="93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</row>
    <row r="801" ht="15.75" customHeight="1">
      <c r="A801" s="71"/>
      <c r="B801" s="93"/>
      <c r="C801" s="93"/>
      <c r="D801" s="93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</row>
    <row r="802" ht="15.75" customHeight="1">
      <c r="A802" s="71"/>
      <c r="B802" s="93"/>
      <c r="C802" s="93"/>
      <c r="D802" s="93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</row>
    <row r="803" ht="15.75" customHeight="1">
      <c r="A803" s="71"/>
      <c r="B803" s="93"/>
      <c r="C803" s="93"/>
      <c r="D803" s="93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</row>
    <row r="804" ht="15.75" customHeight="1">
      <c r="A804" s="71"/>
      <c r="B804" s="93"/>
      <c r="C804" s="93"/>
      <c r="D804" s="93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</row>
    <row r="805" ht="15.75" customHeight="1">
      <c r="A805" s="71"/>
      <c r="B805" s="93"/>
      <c r="C805" s="93"/>
      <c r="D805" s="93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</row>
    <row r="806" ht="15.75" customHeight="1">
      <c r="A806" s="71"/>
      <c r="B806" s="93"/>
      <c r="C806" s="93"/>
      <c r="D806" s="93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</row>
    <row r="807" ht="15.75" customHeight="1">
      <c r="A807" s="71"/>
      <c r="B807" s="93"/>
      <c r="C807" s="93"/>
      <c r="D807" s="93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</row>
    <row r="808" ht="15.75" customHeight="1">
      <c r="A808" s="71"/>
      <c r="B808" s="93"/>
      <c r="C808" s="93"/>
      <c r="D808" s="93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</row>
    <row r="809" ht="15.75" customHeight="1">
      <c r="A809" s="71"/>
      <c r="B809" s="93"/>
      <c r="C809" s="93"/>
      <c r="D809" s="93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</row>
    <row r="810" ht="15.75" customHeight="1">
      <c r="A810" s="71"/>
      <c r="B810" s="93"/>
      <c r="C810" s="93"/>
      <c r="D810" s="93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</row>
    <row r="811" ht="15.75" customHeight="1">
      <c r="A811" s="71"/>
      <c r="B811" s="93"/>
      <c r="C811" s="93"/>
      <c r="D811" s="93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</row>
    <row r="812" ht="15.75" customHeight="1">
      <c r="A812" s="71"/>
      <c r="B812" s="93"/>
      <c r="C812" s="93"/>
      <c r="D812" s="93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</row>
    <row r="813" ht="15.75" customHeight="1">
      <c r="A813" s="71"/>
      <c r="B813" s="93"/>
      <c r="C813" s="93"/>
      <c r="D813" s="93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</row>
    <row r="814" ht="15.75" customHeight="1">
      <c r="A814" s="71"/>
      <c r="B814" s="93"/>
      <c r="C814" s="93"/>
      <c r="D814" s="93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</row>
    <row r="815" ht="15.75" customHeight="1">
      <c r="A815" s="71"/>
      <c r="B815" s="93"/>
      <c r="C815" s="93"/>
      <c r="D815" s="93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</row>
    <row r="816" ht="15.75" customHeight="1">
      <c r="A816" s="71"/>
      <c r="B816" s="93"/>
      <c r="C816" s="93"/>
      <c r="D816" s="93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</row>
    <row r="817" ht="15.75" customHeight="1">
      <c r="A817" s="71"/>
      <c r="B817" s="93"/>
      <c r="C817" s="93"/>
      <c r="D817" s="93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</row>
    <row r="818" ht="15.75" customHeight="1">
      <c r="A818" s="71"/>
      <c r="B818" s="93"/>
      <c r="C818" s="93"/>
      <c r="D818" s="93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</row>
    <row r="819" ht="15.75" customHeight="1">
      <c r="A819" s="71"/>
      <c r="B819" s="93"/>
      <c r="C819" s="93"/>
      <c r="D819" s="93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</row>
    <row r="820" ht="15.75" customHeight="1">
      <c r="A820" s="71"/>
      <c r="B820" s="93"/>
      <c r="C820" s="93"/>
      <c r="D820" s="93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</row>
    <row r="821" ht="15.75" customHeight="1">
      <c r="A821" s="71"/>
      <c r="B821" s="93"/>
      <c r="C821" s="93"/>
      <c r="D821" s="93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</row>
    <row r="822" ht="15.75" customHeight="1">
      <c r="A822" s="71"/>
      <c r="B822" s="93"/>
      <c r="C822" s="93"/>
      <c r="D822" s="93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</row>
    <row r="823" ht="15.75" customHeight="1">
      <c r="A823" s="71"/>
      <c r="B823" s="93"/>
      <c r="C823" s="93"/>
      <c r="D823" s="93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</row>
    <row r="824" ht="15.75" customHeight="1">
      <c r="A824" s="71"/>
      <c r="B824" s="93"/>
      <c r="C824" s="93"/>
      <c r="D824" s="93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</row>
    <row r="825" ht="15.75" customHeight="1">
      <c r="A825" s="71"/>
      <c r="B825" s="93"/>
      <c r="C825" s="93"/>
      <c r="D825" s="93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</row>
    <row r="826" ht="15.75" customHeight="1">
      <c r="A826" s="71"/>
      <c r="B826" s="93"/>
      <c r="C826" s="93"/>
      <c r="D826" s="93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</row>
    <row r="827" ht="15.75" customHeight="1">
      <c r="A827" s="71"/>
      <c r="B827" s="93"/>
      <c r="C827" s="93"/>
      <c r="D827" s="93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</row>
    <row r="828" ht="15.75" customHeight="1">
      <c r="A828" s="71"/>
      <c r="B828" s="93"/>
      <c r="C828" s="93"/>
      <c r="D828" s="93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</row>
    <row r="829" ht="15.75" customHeight="1">
      <c r="A829" s="71"/>
      <c r="B829" s="93"/>
      <c r="C829" s="93"/>
      <c r="D829" s="93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</row>
    <row r="830" ht="15.75" customHeight="1">
      <c r="A830" s="71"/>
      <c r="B830" s="93"/>
      <c r="C830" s="93"/>
      <c r="D830" s="93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</row>
    <row r="831" ht="15.75" customHeight="1">
      <c r="A831" s="71"/>
      <c r="B831" s="93"/>
      <c r="C831" s="93"/>
      <c r="D831" s="93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</row>
    <row r="832" ht="15.75" customHeight="1">
      <c r="A832" s="71"/>
      <c r="B832" s="93"/>
      <c r="C832" s="93"/>
      <c r="D832" s="93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</row>
    <row r="833" ht="15.75" customHeight="1">
      <c r="A833" s="71"/>
      <c r="B833" s="93"/>
      <c r="C833" s="93"/>
      <c r="D833" s="93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</row>
    <row r="834" ht="15.75" customHeight="1">
      <c r="A834" s="71"/>
      <c r="B834" s="93"/>
      <c r="C834" s="93"/>
      <c r="D834" s="93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</row>
    <row r="835" ht="15.75" customHeight="1">
      <c r="A835" s="71"/>
      <c r="B835" s="93"/>
      <c r="C835" s="93"/>
      <c r="D835" s="93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</row>
    <row r="836" ht="15.75" customHeight="1">
      <c r="A836" s="71"/>
      <c r="B836" s="93"/>
      <c r="C836" s="93"/>
      <c r="D836" s="93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</row>
    <row r="837" ht="15.75" customHeight="1">
      <c r="A837" s="71"/>
      <c r="B837" s="93"/>
      <c r="C837" s="93"/>
      <c r="D837" s="93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</row>
    <row r="838" ht="15.75" customHeight="1">
      <c r="A838" s="71"/>
      <c r="B838" s="93"/>
      <c r="C838" s="93"/>
      <c r="D838" s="93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</row>
    <row r="839" ht="15.75" customHeight="1">
      <c r="A839" s="71"/>
      <c r="B839" s="93"/>
      <c r="C839" s="93"/>
      <c r="D839" s="93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</row>
    <row r="840" ht="15.75" customHeight="1">
      <c r="A840" s="71"/>
      <c r="B840" s="93"/>
      <c r="C840" s="93"/>
      <c r="D840" s="93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</row>
    <row r="841" ht="15.75" customHeight="1">
      <c r="A841" s="71"/>
      <c r="B841" s="93"/>
      <c r="C841" s="93"/>
      <c r="D841" s="93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</row>
    <row r="842" ht="15.75" customHeight="1">
      <c r="A842" s="71"/>
      <c r="B842" s="93"/>
      <c r="C842" s="93"/>
      <c r="D842" s="93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</row>
    <row r="843" ht="15.75" customHeight="1">
      <c r="A843" s="71"/>
      <c r="B843" s="93"/>
      <c r="C843" s="93"/>
      <c r="D843" s="93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</row>
    <row r="844" ht="15.75" customHeight="1">
      <c r="A844" s="71"/>
      <c r="B844" s="93"/>
      <c r="C844" s="93"/>
      <c r="D844" s="93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</row>
    <row r="845" ht="15.75" customHeight="1">
      <c r="A845" s="71"/>
      <c r="B845" s="93"/>
      <c r="C845" s="93"/>
      <c r="D845" s="93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</row>
    <row r="846" ht="15.75" customHeight="1">
      <c r="A846" s="71"/>
      <c r="B846" s="93"/>
      <c r="C846" s="93"/>
      <c r="D846" s="93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</row>
    <row r="847" ht="15.75" customHeight="1">
      <c r="A847" s="71"/>
      <c r="B847" s="93"/>
      <c r="C847" s="93"/>
      <c r="D847" s="93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</row>
    <row r="848" ht="15.75" customHeight="1">
      <c r="A848" s="71"/>
      <c r="B848" s="93"/>
      <c r="C848" s="93"/>
      <c r="D848" s="93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</row>
    <row r="849" ht="15.75" customHeight="1">
      <c r="A849" s="71"/>
      <c r="B849" s="93"/>
      <c r="C849" s="93"/>
      <c r="D849" s="93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</row>
    <row r="850" ht="15.75" customHeight="1">
      <c r="A850" s="71"/>
      <c r="B850" s="93"/>
      <c r="C850" s="93"/>
      <c r="D850" s="93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</row>
    <row r="851" ht="15.75" customHeight="1">
      <c r="A851" s="71"/>
      <c r="B851" s="93"/>
      <c r="C851" s="93"/>
      <c r="D851" s="93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</row>
    <row r="852" ht="15.75" customHeight="1">
      <c r="A852" s="71"/>
      <c r="B852" s="93"/>
      <c r="C852" s="93"/>
      <c r="D852" s="93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</row>
    <row r="853" ht="15.75" customHeight="1">
      <c r="A853" s="71"/>
      <c r="B853" s="93"/>
      <c r="C853" s="93"/>
      <c r="D853" s="93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</row>
    <row r="854" ht="15.75" customHeight="1">
      <c r="A854" s="71"/>
      <c r="B854" s="93"/>
      <c r="C854" s="93"/>
      <c r="D854" s="93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</row>
    <row r="855" ht="15.75" customHeight="1">
      <c r="A855" s="71"/>
      <c r="B855" s="93"/>
      <c r="C855" s="93"/>
      <c r="D855" s="93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</row>
    <row r="856" ht="15.75" customHeight="1">
      <c r="A856" s="71"/>
      <c r="B856" s="93"/>
      <c r="C856" s="93"/>
      <c r="D856" s="93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</row>
    <row r="857" ht="15.75" customHeight="1">
      <c r="A857" s="71"/>
      <c r="B857" s="93"/>
      <c r="C857" s="93"/>
      <c r="D857" s="93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</row>
    <row r="858" ht="15.75" customHeight="1">
      <c r="A858" s="71"/>
      <c r="B858" s="93"/>
      <c r="C858" s="93"/>
      <c r="D858" s="93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</row>
    <row r="859" ht="15.75" customHeight="1">
      <c r="A859" s="71"/>
      <c r="B859" s="93"/>
      <c r="C859" s="93"/>
      <c r="D859" s="93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</row>
    <row r="860" ht="15.75" customHeight="1">
      <c r="A860" s="71"/>
      <c r="B860" s="93"/>
      <c r="C860" s="93"/>
      <c r="D860" s="93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</row>
    <row r="861" ht="15.75" customHeight="1">
      <c r="A861" s="71"/>
      <c r="B861" s="93"/>
      <c r="C861" s="93"/>
      <c r="D861" s="93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</row>
    <row r="862" ht="15.75" customHeight="1">
      <c r="A862" s="71"/>
      <c r="B862" s="93"/>
      <c r="C862" s="93"/>
      <c r="D862" s="93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</row>
    <row r="863" ht="15.75" customHeight="1">
      <c r="A863" s="71"/>
      <c r="B863" s="93"/>
      <c r="C863" s="93"/>
      <c r="D863" s="93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</row>
    <row r="864" ht="15.75" customHeight="1">
      <c r="A864" s="71"/>
      <c r="B864" s="93"/>
      <c r="C864" s="93"/>
      <c r="D864" s="93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</row>
    <row r="865" ht="15.75" customHeight="1">
      <c r="A865" s="71"/>
      <c r="B865" s="93"/>
      <c r="C865" s="93"/>
      <c r="D865" s="93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</row>
    <row r="866" ht="15.75" customHeight="1">
      <c r="A866" s="71"/>
      <c r="B866" s="93"/>
      <c r="C866" s="93"/>
      <c r="D866" s="93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</row>
    <row r="867" ht="15.75" customHeight="1">
      <c r="A867" s="71"/>
      <c r="B867" s="93"/>
      <c r="C867" s="93"/>
      <c r="D867" s="93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</row>
    <row r="868" ht="15.75" customHeight="1">
      <c r="A868" s="71"/>
      <c r="B868" s="93"/>
      <c r="C868" s="93"/>
      <c r="D868" s="93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</row>
    <row r="869" ht="15.75" customHeight="1">
      <c r="A869" s="71"/>
      <c r="B869" s="93"/>
      <c r="C869" s="93"/>
      <c r="D869" s="93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</row>
    <row r="870" ht="15.75" customHeight="1">
      <c r="A870" s="71"/>
      <c r="B870" s="93"/>
      <c r="C870" s="93"/>
      <c r="D870" s="93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</row>
    <row r="871" ht="15.75" customHeight="1">
      <c r="A871" s="71"/>
      <c r="B871" s="93"/>
      <c r="C871" s="93"/>
      <c r="D871" s="93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</row>
    <row r="872" ht="15.75" customHeight="1">
      <c r="A872" s="71"/>
      <c r="B872" s="93"/>
      <c r="C872" s="93"/>
      <c r="D872" s="93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</row>
    <row r="873" ht="15.75" customHeight="1">
      <c r="A873" s="71"/>
      <c r="B873" s="93"/>
      <c r="C873" s="93"/>
      <c r="D873" s="93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</row>
    <row r="874" ht="15.75" customHeight="1">
      <c r="A874" s="71"/>
      <c r="B874" s="93"/>
      <c r="C874" s="93"/>
      <c r="D874" s="93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</row>
    <row r="875" ht="15.75" customHeight="1">
      <c r="A875" s="71"/>
      <c r="B875" s="93"/>
      <c r="C875" s="93"/>
      <c r="D875" s="93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</row>
    <row r="876" ht="15.75" customHeight="1">
      <c r="A876" s="71"/>
      <c r="B876" s="93"/>
      <c r="C876" s="93"/>
      <c r="D876" s="93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</row>
    <row r="877" ht="15.75" customHeight="1">
      <c r="A877" s="71"/>
      <c r="B877" s="93"/>
      <c r="C877" s="93"/>
      <c r="D877" s="93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</row>
    <row r="878" ht="15.75" customHeight="1">
      <c r="A878" s="71"/>
      <c r="B878" s="93"/>
      <c r="C878" s="93"/>
      <c r="D878" s="93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</row>
    <row r="879" ht="15.75" customHeight="1">
      <c r="A879" s="71"/>
      <c r="B879" s="93"/>
      <c r="C879" s="93"/>
      <c r="D879" s="93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</row>
    <row r="880" ht="15.75" customHeight="1">
      <c r="A880" s="71"/>
      <c r="B880" s="93"/>
      <c r="C880" s="93"/>
      <c r="D880" s="93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</row>
    <row r="881" ht="15.75" customHeight="1">
      <c r="A881" s="71"/>
      <c r="B881" s="93"/>
      <c r="C881" s="93"/>
      <c r="D881" s="93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</row>
    <row r="882" ht="15.75" customHeight="1">
      <c r="A882" s="71"/>
      <c r="B882" s="93"/>
      <c r="C882" s="93"/>
      <c r="D882" s="93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</row>
    <row r="883" ht="15.75" customHeight="1">
      <c r="A883" s="71"/>
      <c r="B883" s="93"/>
      <c r="C883" s="93"/>
      <c r="D883" s="93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</row>
    <row r="884" ht="15.75" customHeight="1">
      <c r="A884" s="71"/>
      <c r="B884" s="93"/>
      <c r="C884" s="93"/>
      <c r="D884" s="93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</row>
    <row r="885" ht="15.75" customHeight="1">
      <c r="A885" s="71"/>
      <c r="B885" s="93"/>
      <c r="C885" s="93"/>
      <c r="D885" s="93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</row>
    <row r="886" ht="15.75" customHeight="1">
      <c r="A886" s="71"/>
      <c r="B886" s="93"/>
      <c r="C886" s="93"/>
      <c r="D886" s="93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</row>
    <row r="887" ht="15.75" customHeight="1">
      <c r="A887" s="71"/>
      <c r="B887" s="93"/>
      <c r="C887" s="93"/>
      <c r="D887" s="93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</row>
    <row r="888" ht="15.75" customHeight="1">
      <c r="A888" s="71"/>
      <c r="B888" s="93"/>
      <c r="C888" s="93"/>
      <c r="D888" s="93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</row>
    <row r="889" ht="15.75" customHeight="1">
      <c r="A889" s="71"/>
      <c r="B889" s="93"/>
      <c r="C889" s="93"/>
      <c r="D889" s="93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</row>
    <row r="890" ht="15.75" customHeight="1">
      <c r="A890" s="71"/>
      <c r="B890" s="93"/>
      <c r="C890" s="93"/>
      <c r="D890" s="93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</row>
    <row r="891" ht="15.75" customHeight="1">
      <c r="A891" s="71"/>
      <c r="B891" s="93"/>
      <c r="C891" s="93"/>
      <c r="D891" s="93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</row>
    <row r="892" ht="15.75" customHeight="1">
      <c r="A892" s="71"/>
      <c r="B892" s="93"/>
      <c r="C892" s="93"/>
      <c r="D892" s="93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</row>
    <row r="893" ht="15.75" customHeight="1">
      <c r="A893" s="71"/>
      <c r="B893" s="93"/>
      <c r="C893" s="93"/>
      <c r="D893" s="93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</row>
    <row r="894" ht="15.75" customHeight="1">
      <c r="A894" s="71"/>
      <c r="B894" s="93"/>
      <c r="C894" s="93"/>
      <c r="D894" s="93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</row>
    <row r="895" ht="15.75" customHeight="1">
      <c r="A895" s="71"/>
      <c r="B895" s="93"/>
      <c r="C895" s="93"/>
      <c r="D895" s="93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</row>
    <row r="896" ht="15.75" customHeight="1">
      <c r="A896" s="71"/>
      <c r="B896" s="93"/>
      <c r="C896" s="93"/>
      <c r="D896" s="93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</row>
    <row r="897" ht="15.75" customHeight="1">
      <c r="A897" s="71"/>
      <c r="B897" s="93"/>
      <c r="C897" s="93"/>
      <c r="D897" s="93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</row>
    <row r="898" ht="15.75" customHeight="1">
      <c r="A898" s="71"/>
      <c r="B898" s="93"/>
      <c r="C898" s="93"/>
      <c r="D898" s="93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</row>
    <row r="899" ht="15.75" customHeight="1">
      <c r="A899" s="71"/>
      <c r="B899" s="93"/>
      <c r="C899" s="93"/>
      <c r="D899" s="93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</row>
    <row r="900" ht="15.75" customHeight="1">
      <c r="A900" s="71"/>
      <c r="B900" s="93"/>
      <c r="C900" s="93"/>
      <c r="D900" s="93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</row>
    <row r="901" ht="15.75" customHeight="1">
      <c r="A901" s="71"/>
      <c r="B901" s="93"/>
      <c r="C901" s="93"/>
      <c r="D901" s="93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</row>
    <row r="902" ht="15.75" customHeight="1">
      <c r="A902" s="71"/>
      <c r="B902" s="93"/>
      <c r="C902" s="93"/>
      <c r="D902" s="93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</row>
    <row r="903" ht="15.75" customHeight="1">
      <c r="A903" s="71"/>
      <c r="B903" s="93"/>
      <c r="C903" s="93"/>
      <c r="D903" s="93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</row>
    <row r="904" ht="15.75" customHeight="1">
      <c r="A904" s="71"/>
      <c r="B904" s="93"/>
      <c r="C904" s="93"/>
      <c r="D904" s="93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</row>
    <row r="905" ht="15.75" customHeight="1">
      <c r="A905" s="71"/>
      <c r="B905" s="93"/>
      <c r="C905" s="93"/>
      <c r="D905" s="93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</row>
    <row r="906" ht="15.75" customHeight="1">
      <c r="A906" s="71"/>
      <c r="B906" s="93"/>
      <c r="C906" s="93"/>
      <c r="D906" s="93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</row>
    <row r="907" ht="15.75" customHeight="1">
      <c r="A907" s="71"/>
      <c r="B907" s="93"/>
      <c r="C907" s="93"/>
      <c r="D907" s="93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</row>
    <row r="908" ht="15.75" customHeight="1">
      <c r="A908" s="71"/>
      <c r="B908" s="93"/>
      <c r="C908" s="93"/>
      <c r="D908" s="93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</row>
    <row r="909" ht="15.75" customHeight="1">
      <c r="A909" s="71"/>
      <c r="B909" s="93"/>
      <c r="C909" s="93"/>
      <c r="D909" s="93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</row>
    <row r="910" ht="15.75" customHeight="1">
      <c r="A910" s="71"/>
      <c r="B910" s="93"/>
      <c r="C910" s="93"/>
      <c r="D910" s="93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</row>
    <row r="911" ht="15.75" customHeight="1">
      <c r="A911" s="71"/>
      <c r="B911" s="93"/>
      <c r="C911" s="93"/>
      <c r="D911" s="93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</row>
    <row r="912" ht="15.75" customHeight="1">
      <c r="A912" s="71"/>
      <c r="B912" s="93"/>
      <c r="C912" s="93"/>
      <c r="D912" s="93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</row>
    <row r="913" ht="15.75" customHeight="1">
      <c r="A913" s="71"/>
      <c r="B913" s="93"/>
      <c r="C913" s="93"/>
      <c r="D913" s="93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</row>
    <row r="914" ht="15.75" customHeight="1">
      <c r="A914" s="71"/>
      <c r="B914" s="93"/>
      <c r="C914" s="93"/>
      <c r="D914" s="93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</row>
    <row r="915" ht="15.75" customHeight="1">
      <c r="A915" s="71"/>
      <c r="B915" s="93"/>
      <c r="C915" s="93"/>
      <c r="D915" s="93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</row>
    <row r="916" ht="15.75" customHeight="1">
      <c r="A916" s="71"/>
      <c r="B916" s="93"/>
      <c r="C916" s="93"/>
      <c r="D916" s="93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</row>
    <row r="917" ht="15.75" customHeight="1">
      <c r="A917" s="71"/>
      <c r="B917" s="93"/>
      <c r="C917" s="93"/>
      <c r="D917" s="93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</row>
    <row r="918" ht="15.75" customHeight="1">
      <c r="A918" s="71"/>
      <c r="B918" s="93"/>
      <c r="C918" s="93"/>
      <c r="D918" s="93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</row>
    <row r="919" ht="15.75" customHeight="1">
      <c r="A919" s="71"/>
      <c r="B919" s="93"/>
      <c r="C919" s="93"/>
      <c r="D919" s="93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</row>
    <row r="920" ht="15.75" customHeight="1">
      <c r="A920" s="71"/>
      <c r="B920" s="93"/>
      <c r="C920" s="93"/>
      <c r="D920" s="93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</row>
    <row r="921" ht="15.75" customHeight="1">
      <c r="A921" s="71"/>
      <c r="B921" s="93"/>
      <c r="C921" s="93"/>
      <c r="D921" s="93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</row>
    <row r="922" ht="15.75" customHeight="1">
      <c r="A922" s="71"/>
      <c r="B922" s="93"/>
      <c r="C922" s="93"/>
      <c r="D922" s="93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</row>
    <row r="923" ht="15.75" customHeight="1">
      <c r="A923" s="71"/>
      <c r="B923" s="93"/>
      <c r="C923" s="93"/>
      <c r="D923" s="93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</row>
    <row r="924" ht="15.75" customHeight="1">
      <c r="A924" s="71"/>
      <c r="B924" s="93"/>
      <c r="C924" s="93"/>
      <c r="D924" s="93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</row>
    <row r="925" ht="15.75" customHeight="1">
      <c r="A925" s="71"/>
      <c r="B925" s="93"/>
      <c r="C925" s="93"/>
      <c r="D925" s="93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</row>
    <row r="926" ht="15.75" customHeight="1">
      <c r="A926" s="71"/>
      <c r="B926" s="93"/>
      <c r="C926" s="93"/>
      <c r="D926" s="93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</row>
    <row r="927" ht="15.75" customHeight="1">
      <c r="A927" s="71"/>
      <c r="B927" s="93"/>
      <c r="C927" s="93"/>
      <c r="D927" s="93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</row>
    <row r="928" ht="15.75" customHeight="1">
      <c r="A928" s="71"/>
      <c r="B928" s="93"/>
      <c r="C928" s="93"/>
      <c r="D928" s="93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</row>
    <row r="929" ht="15.75" customHeight="1">
      <c r="A929" s="71"/>
      <c r="B929" s="93"/>
      <c r="C929" s="93"/>
      <c r="D929" s="93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</row>
    <row r="930" ht="15.75" customHeight="1">
      <c r="A930" s="71"/>
      <c r="B930" s="93"/>
      <c r="C930" s="93"/>
      <c r="D930" s="93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</row>
    <row r="931" ht="15.75" customHeight="1">
      <c r="A931" s="71"/>
      <c r="B931" s="93"/>
      <c r="C931" s="93"/>
      <c r="D931" s="93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</row>
    <row r="932" ht="15.75" customHeight="1">
      <c r="A932" s="71"/>
      <c r="B932" s="93"/>
      <c r="C932" s="93"/>
      <c r="D932" s="93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</row>
    <row r="933" ht="15.75" customHeight="1">
      <c r="A933" s="71"/>
      <c r="B933" s="93"/>
      <c r="C933" s="93"/>
      <c r="D933" s="93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</row>
    <row r="934" ht="15.75" customHeight="1">
      <c r="A934" s="71"/>
      <c r="B934" s="93"/>
      <c r="C934" s="93"/>
      <c r="D934" s="93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</row>
    <row r="935" ht="15.75" customHeight="1">
      <c r="A935" s="71"/>
      <c r="B935" s="93"/>
      <c r="C935" s="93"/>
      <c r="D935" s="93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</row>
    <row r="936" ht="15.75" customHeight="1">
      <c r="A936" s="71"/>
      <c r="B936" s="93"/>
      <c r="C936" s="93"/>
      <c r="D936" s="93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</row>
    <row r="937" ht="15.75" customHeight="1">
      <c r="A937" s="71"/>
      <c r="B937" s="93"/>
      <c r="C937" s="93"/>
      <c r="D937" s="93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</row>
    <row r="938" ht="15.75" customHeight="1">
      <c r="A938" s="71"/>
      <c r="B938" s="93"/>
      <c r="C938" s="93"/>
      <c r="D938" s="93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</row>
    <row r="939" ht="15.75" customHeight="1">
      <c r="A939" s="71"/>
      <c r="B939" s="93"/>
      <c r="C939" s="93"/>
      <c r="D939" s="93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</row>
    <row r="940" ht="15.75" customHeight="1">
      <c r="A940" s="71"/>
      <c r="B940" s="93"/>
      <c r="C940" s="93"/>
      <c r="D940" s="93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</row>
    <row r="941" ht="15.75" customHeight="1">
      <c r="A941" s="71"/>
      <c r="B941" s="93"/>
      <c r="C941" s="93"/>
      <c r="D941" s="93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</row>
    <row r="942" ht="15.75" customHeight="1">
      <c r="A942" s="71"/>
      <c r="B942" s="93"/>
      <c r="C942" s="93"/>
      <c r="D942" s="93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</row>
    <row r="943" ht="15.75" customHeight="1">
      <c r="A943" s="71"/>
      <c r="B943" s="93"/>
      <c r="C943" s="93"/>
      <c r="D943" s="93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</row>
    <row r="944" ht="15.75" customHeight="1">
      <c r="A944" s="71"/>
      <c r="B944" s="93"/>
      <c r="C944" s="93"/>
      <c r="D944" s="93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</row>
    <row r="945" ht="15.75" customHeight="1">
      <c r="A945" s="71"/>
      <c r="B945" s="93"/>
      <c r="C945" s="93"/>
      <c r="D945" s="93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</row>
    <row r="946" ht="15.75" customHeight="1">
      <c r="A946" s="71"/>
      <c r="B946" s="93"/>
      <c r="C946" s="93"/>
      <c r="D946" s="93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</row>
    <row r="947" ht="15.75" customHeight="1">
      <c r="A947" s="71"/>
      <c r="B947" s="93"/>
      <c r="C947" s="93"/>
      <c r="D947" s="93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</row>
    <row r="948" ht="15.75" customHeight="1">
      <c r="A948" s="71"/>
      <c r="B948" s="93"/>
      <c r="C948" s="93"/>
      <c r="D948" s="93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</row>
    <row r="949" ht="15.75" customHeight="1">
      <c r="A949" s="71"/>
      <c r="B949" s="93"/>
      <c r="C949" s="93"/>
      <c r="D949" s="93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</row>
    <row r="950" ht="15.75" customHeight="1">
      <c r="A950" s="71"/>
      <c r="B950" s="93"/>
      <c r="C950" s="93"/>
      <c r="D950" s="93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</row>
    <row r="951" ht="15.75" customHeight="1">
      <c r="A951" s="71"/>
      <c r="B951" s="93"/>
      <c r="C951" s="93"/>
      <c r="D951" s="93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</row>
    <row r="952" ht="15.75" customHeight="1">
      <c r="A952" s="71"/>
      <c r="B952" s="93"/>
      <c r="C952" s="93"/>
      <c r="D952" s="93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</row>
    <row r="953" ht="15.75" customHeight="1">
      <c r="A953" s="71"/>
      <c r="B953" s="93"/>
      <c r="C953" s="93"/>
      <c r="D953" s="93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</row>
    <row r="954" ht="15.75" customHeight="1">
      <c r="A954" s="71"/>
      <c r="B954" s="93"/>
      <c r="C954" s="93"/>
      <c r="D954" s="93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</row>
    <row r="955" ht="15.75" customHeight="1">
      <c r="A955" s="71"/>
      <c r="B955" s="93"/>
      <c r="C955" s="93"/>
      <c r="D955" s="93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</row>
    <row r="956" ht="15.75" customHeight="1">
      <c r="A956" s="71"/>
      <c r="B956" s="93"/>
      <c r="C956" s="93"/>
      <c r="D956" s="93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</row>
    <row r="957" ht="15.75" customHeight="1">
      <c r="A957" s="71"/>
      <c r="B957" s="93"/>
      <c r="C957" s="93"/>
      <c r="D957" s="93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</row>
    <row r="958" ht="15.75" customHeight="1">
      <c r="A958" s="71"/>
      <c r="B958" s="93"/>
      <c r="C958" s="93"/>
      <c r="D958" s="93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</row>
    <row r="959" ht="15.75" customHeight="1">
      <c r="A959" s="71"/>
      <c r="B959" s="93"/>
      <c r="C959" s="93"/>
      <c r="D959" s="93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</row>
    <row r="960" ht="15.75" customHeight="1">
      <c r="A960" s="71"/>
      <c r="B960" s="93"/>
      <c r="C960" s="93"/>
      <c r="D960" s="93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</row>
    <row r="961" ht="15.75" customHeight="1">
      <c r="A961" s="71"/>
      <c r="B961" s="93"/>
      <c r="C961" s="93"/>
      <c r="D961" s="93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</row>
    <row r="962" ht="15.75" customHeight="1">
      <c r="A962" s="71"/>
      <c r="B962" s="93"/>
      <c r="C962" s="93"/>
      <c r="D962" s="93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</row>
    <row r="963" ht="15.75" customHeight="1">
      <c r="A963" s="71"/>
      <c r="B963" s="93"/>
      <c r="C963" s="93"/>
      <c r="D963" s="93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</row>
    <row r="964" ht="15.75" customHeight="1">
      <c r="A964" s="71"/>
      <c r="B964" s="93"/>
      <c r="C964" s="93"/>
      <c r="D964" s="93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</row>
    <row r="965" ht="15.75" customHeight="1">
      <c r="A965" s="71"/>
      <c r="B965" s="93"/>
      <c r="C965" s="93"/>
      <c r="D965" s="93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</row>
    <row r="966" ht="15.75" customHeight="1">
      <c r="A966" s="71"/>
      <c r="B966" s="93"/>
      <c r="C966" s="93"/>
      <c r="D966" s="93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</row>
    <row r="967" ht="15.75" customHeight="1">
      <c r="A967" s="71"/>
      <c r="B967" s="93"/>
      <c r="C967" s="93"/>
      <c r="D967" s="93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</row>
    <row r="968" ht="15.75" customHeight="1">
      <c r="A968" s="71"/>
      <c r="B968" s="93"/>
      <c r="C968" s="93"/>
      <c r="D968" s="93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</row>
    <row r="969" ht="15.75" customHeight="1">
      <c r="A969" s="71"/>
      <c r="B969" s="93"/>
      <c r="C969" s="93"/>
      <c r="D969" s="93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</row>
    <row r="970" ht="15.75" customHeight="1">
      <c r="A970" s="71"/>
      <c r="B970" s="93"/>
      <c r="C970" s="93"/>
      <c r="D970" s="93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</row>
    <row r="971" ht="15.75" customHeight="1">
      <c r="A971" s="71"/>
      <c r="B971" s="93"/>
      <c r="C971" s="93"/>
      <c r="D971" s="93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</row>
    <row r="972" ht="15.75" customHeight="1">
      <c r="A972" s="71"/>
      <c r="B972" s="93"/>
      <c r="C972" s="93"/>
      <c r="D972" s="93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</row>
    <row r="973" ht="15.75" customHeight="1">
      <c r="A973" s="71"/>
      <c r="B973" s="93"/>
      <c r="C973" s="93"/>
      <c r="D973" s="93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</row>
    <row r="974" ht="15.75" customHeight="1">
      <c r="A974" s="71"/>
      <c r="B974" s="93"/>
      <c r="C974" s="93"/>
      <c r="D974" s="93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</row>
    <row r="975" ht="15.75" customHeight="1">
      <c r="A975" s="71"/>
      <c r="B975" s="93"/>
      <c r="C975" s="93"/>
      <c r="D975" s="93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</row>
    <row r="976" ht="15.75" customHeight="1">
      <c r="A976" s="71"/>
      <c r="B976" s="93"/>
      <c r="C976" s="93"/>
      <c r="D976" s="93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</row>
    <row r="977" ht="15.75" customHeight="1">
      <c r="A977" s="71"/>
      <c r="B977" s="93"/>
      <c r="C977" s="93"/>
      <c r="D977" s="93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</row>
    <row r="978" ht="15.75" customHeight="1">
      <c r="A978" s="71"/>
      <c r="B978" s="93"/>
      <c r="C978" s="93"/>
      <c r="D978" s="93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</row>
    <row r="979" ht="15.75" customHeight="1">
      <c r="A979" s="71"/>
      <c r="B979" s="93"/>
      <c r="C979" s="93"/>
      <c r="D979" s="93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</row>
    <row r="980" ht="15.75" customHeight="1">
      <c r="A980" s="71"/>
      <c r="B980" s="93"/>
      <c r="C980" s="93"/>
      <c r="D980" s="93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</row>
    <row r="981" ht="15.75" customHeight="1">
      <c r="A981" s="71"/>
      <c r="B981" s="93"/>
      <c r="C981" s="93"/>
      <c r="D981" s="93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</row>
    <row r="982" ht="15.75" customHeight="1">
      <c r="A982" s="71"/>
      <c r="B982" s="93"/>
      <c r="C982" s="93"/>
      <c r="D982" s="93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</row>
    <row r="983" ht="15.75" customHeight="1">
      <c r="A983" s="71"/>
      <c r="B983" s="93"/>
      <c r="C983" s="93"/>
      <c r="D983" s="93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</row>
    <row r="984" ht="15.75" customHeight="1">
      <c r="A984" s="71"/>
      <c r="B984" s="93"/>
      <c r="C984" s="93"/>
      <c r="D984" s="93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</row>
    <row r="985" ht="15.75" customHeight="1">
      <c r="A985" s="71"/>
      <c r="B985" s="93"/>
      <c r="C985" s="93"/>
      <c r="D985" s="93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</row>
    <row r="986" ht="15.75" customHeight="1">
      <c r="A986" s="71"/>
      <c r="B986" s="93"/>
      <c r="C986" s="93"/>
      <c r="D986" s="93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</row>
    <row r="987" ht="15.75" customHeight="1">
      <c r="A987" s="71"/>
      <c r="B987" s="93"/>
      <c r="C987" s="93"/>
      <c r="D987" s="93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</row>
    <row r="988" ht="15.75" customHeight="1">
      <c r="A988" s="71"/>
      <c r="B988" s="93"/>
      <c r="C988" s="93"/>
      <c r="D988" s="93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</row>
    <row r="989" ht="15.75" customHeight="1">
      <c r="A989" s="71"/>
      <c r="B989" s="93"/>
      <c r="C989" s="93"/>
      <c r="D989" s="93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</row>
    <row r="990" ht="15.75" customHeight="1">
      <c r="A990" s="71"/>
      <c r="B990" s="93"/>
      <c r="C990" s="93"/>
      <c r="D990" s="93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</row>
    <row r="991" ht="15.75" customHeight="1">
      <c r="A991" s="71"/>
      <c r="B991" s="93"/>
      <c r="C991" s="93"/>
      <c r="D991" s="93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</row>
    <row r="992" ht="15.75" customHeight="1">
      <c r="A992" s="71"/>
      <c r="B992" s="93"/>
      <c r="C992" s="93"/>
      <c r="D992" s="93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  <c r="AB992" s="71"/>
      <c r="AC992" s="71"/>
      <c r="AD992" s="71"/>
      <c r="AE992" s="71"/>
      <c r="AF992" s="71"/>
      <c r="AG992" s="71"/>
      <c r="AH992" s="71"/>
    </row>
    <row r="993" ht="15.75" customHeight="1">
      <c r="A993" s="71"/>
      <c r="B993" s="93"/>
      <c r="C993" s="93"/>
      <c r="D993" s="93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  <c r="AB993" s="71"/>
      <c r="AC993" s="71"/>
      <c r="AD993" s="71"/>
      <c r="AE993" s="71"/>
      <c r="AF993" s="71"/>
      <c r="AG993" s="71"/>
      <c r="AH993" s="71"/>
    </row>
    <row r="994" ht="15.75" customHeight="1">
      <c r="A994" s="71"/>
      <c r="B994" s="93"/>
      <c r="C994" s="93"/>
      <c r="D994" s="93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  <c r="AB994" s="71"/>
      <c r="AC994" s="71"/>
      <c r="AD994" s="71"/>
      <c r="AE994" s="71"/>
      <c r="AF994" s="71"/>
      <c r="AG994" s="71"/>
      <c r="AH994" s="71"/>
    </row>
    <row r="995" ht="15.75" customHeight="1">
      <c r="A995" s="71"/>
      <c r="B995" s="93"/>
      <c r="C995" s="93"/>
      <c r="D995" s="93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  <c r="AB995" s="71"/>
      <c r="AC995" s="71"/>
      <c r="AD995" s="71"/>
      <c r="AE995" s="71"/>
      <c r="AF995" s="71"/>
      <c r="AG995" s="71"/>
      <c r="AH995" s="71"/>
    </row>
    <row r="996" ht="15.75" customHeight="1">
      <c r="A996" s="71"/>
      <c r="B996" s="93"/>
      <c r="C996" s="93"/>
      <c r="D996" s="93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  <c r="AB996" s="71"/>
      <c r="AC996" s="71"/>
      <c r="AD996" s="71"/>
      <c r="AE996" s="71"/>
      <c r="AF996" s="71"/>
      <c r="AG996" s="71"/>
      <c r="AH996" s="71"/>
    </row>
    <row r="997" ht="15.75" customHeight="1">
      <c r="A997" s="71"/>
      <c r="B997" s="93"/>
      <c r="C997" s="93"/>
      <c r="D997" s="93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  <c r="AB997" s="71"/>
      <c r="AC997" s="71"/>
      <c r="AD997" s="71"/>
      <c r="AE997" s="71"/>
      <c r="AF997" s="71"/>
      <c r="AG997" s="71"/>
      <c r="AH997" s="71"/>
    </row>
    <row r="998" ht="15.75" customHeight="1">
      <c r="A998" s="71"/>
      <c r="B998" s="93"/>
      <c r="C998" s="93"/>
      <c r="D998" s="93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  <c r="AB998" s="71"/>
      <c r="AC998" s="71"/>
      <c r="AD998" s="71"/>
      <c r="AE998" s="71"/>
      <c r="AF998" s="71"/>
      <c r="AG998" s="71"/>
      <c r="AH998" s="71"/>
    </row>
    <row r="999" ht="15.75" customHeight="1">
      <c r="A999" s="71"/>
      <c r="B999" s="93"/>
      <c r="C999" s="93"/>
      <c r="D999" s="93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  <c r="AB999" s="71"/>
      <c r="AC999" s="71"/>
      <c r="AD999" s="71"/>
      <c r="AE999" s="71"/>
      <c r="AF999" s="71"/>
      <c r="AG999" s="71"/>
      <c r="AH999" s="71"/>
    </row>
    <row r="1000" ht="15.75" customHeight="1">
      <c r="A1000" s="71"/>
      <c r="B1000" s="93"/>
      <c r="C1000" s="93"/>
      <c r="D1000" s="93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  <c r="AB1000" s="71"/>
      <c r="AC1000" s="71"/>
      <c r="AD1000" s="71"/>
      <c r="AE1000" s="71"/>
      <c r="AF1000" s="71"/>
      <c r="AG1000" s="71"/>
      <c r="AH1000" s="71"/>
    </row>
  </sheetData>
  <autoFilter ref="$A$6:$AF$80"/>
  <printOptions/>
  <pageMargins bottom="0.75" footer="0.0" header="0.0" left="0.7" right="0.7" top="0.75"/>
  <pageSetup orientation="portrait"/>
  <drawing r:id="rId2"/>
  <legacyDrawing r:id="rId3"/>
</worksheet>
</file>