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i\OneDrive\Documents\TGS-Processing-Scripts-master\MATLAB\Irradiation_Tungsten\"/>
    </mc:Choice>
  </mc:AlternateContent>
  <xr:revisionPtr revIDLastSave="0" documentId="13_ncr:1_{42DA3C05-43A6-4388-9EB3-0881371E7AA9}" xr6:coauthVersionLast="47" xr6:coauthVersionMax="47" xr10:uidLastSave="{00000000-0000-0000-0000-000000000000}"/>
  <bookViews>
    <workbookView xWindow="-150" yWindow="1695" windowWidth="21600" windowHeight="11385" activeTab="4" xr2:uid="{00000000-000D-0000-FFFF-FFFF00000000}"/>
  </bookViews>
  <sheets>
    <sheet name="Raw_Data_vacancies" sheetId="1" r:id="rId1"/>
    <sheet name="Analysis_vacancies" sheetId="2" r:id="rId2"/>
    <sheet name="TGS Data" sheetId="5" r:id="rId3"/>
    <sheet name="Unirradiated avg" sheetId="6" r:id="rId4"/>
    <sheet name="Sheet2" sheetId="7" r:id="rId5"/>
  </sheets>
  <definedNames>
    <definedName name="_xlchart.v1.0" hidden="1">Analysis_vacancies!$A$3:$A$102</definedName>
    <definedName name="_xlchart.v1.1" hidden="1">Analysis_vacancies!$D$3:$D$102</definedName>
    <definedName name="ExternalData_1" localSheetId="2" hidden="1">'TGS Data'!$A$1:$R$86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7" l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4" i="7"/>
  <c r="C3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4" i="7"/>
  <c r="B3" i="7"/>
  <c r="B12" i="6"/>
  <c r="G2" i="1"/>
  <c r="H2" i="1"/>
  <c r="L2" i="1"/>
  <c r="M2" i="1" l="1"/>
  <c r="I2" i="1" l="1"/>
  <c r="A3" i="2"/>
  <c r="D2" i="1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D10" i="2" l="1"/>
  <c r="D26" i="2"/>
  <c r="D42" i="2"/>
  <c r="D58" i="2"/>
  <c r="D74" i="2"/>
  <c r="D90" i="2"/>
  <c r="D27" i="2"/>
  <c r="D43" i="2"/>
  <c r="D59" i="2"/>
  <c r="D75" i="2"/>
  <c r="D91" i="2"/>
  <c r="D28" i="2"/>
  <c r="D44" i="2"/>
  <c r="D60" i="2"/>
  <c r="D76" i="2"/>
  <c r="D92" i="2"/>
  <c r="D45" i="2"/>
  <c r="D61" i="2"/>
  <c r="D93" i="2"/>
  <c r="D46" i="2"/>
  <c r="D78" i="2"/>
  <c r="D31" i="2"/>
  <c r="D79" i="2"/>
  <c r="D48" i="2"/>
  <c r="D49" i="2"/>
  <c r="D66" i="2"/>
  <c r="D52" i="2"/>
  <c r="D37" i="2"/>
  <c r="D70" i="2"/>
  <c r="D102" i="2"/>
  <c r="D55" i="2"/>
  <c r="D88" i="2"/>
  <c r="D11" i="2"/>
  <c r="D47" i="2"/>
  <c r="D32" i="2"/>
  <c r="D80" i="2"/>
  <c r="D81" i="2"/>
  <c r="D50" i="2"/>
  <c r="D36" i="2"/>
  <c r="D85" i="2"/>
  <c r="D38" i="2"/>
  <c r="D71" i="2"/>
  <c r="D72" i="2"/>
  <c r="D89" i="2"/>
  <c r="D12" i="2"/>
  <c r="D13" i="2"/>
  <c r="D29" i="2"/>
  <c r="D77" i="2"/>
  <c r="D30" i="2"/>
  <c r="D62" i="2"/>
  <c r="D94" i="2"/>
  <c r="D63" i="2"/>
  <c r="D95" i="2"/>
  <c r="D64" i="2"/>
  <c r="D33" i="2"/>
  <c r="D65" i="2"/>
  <c r="D34" i="2"/>
  <c r="D98" i="2"/>
  <c r="D84" i="2"/>
  <c r="D53" i="2"/>
  <c r="D22" i="2"/>
  <c r="D86" i="2"/>
  <c r="D40" i="2"/>
  <c r="D4" i="2"/>
  <c r="G2" i="2" s="1"/>
  <c r="D14" i="2"/>
  <c r="D73" i="2"/>
  <c r="D15" i="2"/>
  <c r="D96" i="2"/>
  <c r="D97" i="2"/>
  <c r="D82" i="2"/>
  <c r="D100" i="2"/>
  <c r="D69" i="2"/>
  <c r="D23" i="2"/>
  <c r="D3" i="2"/>
  <c r="D41" i="2"/>
  <c r="D16" i="2"/>
  <c r="D17" i="2"/>
  <c r="D24" i="2"/>
  <c r="D18" i="2"/>
  <c r="D19" i="2"/>
  <c r="D35" i="2"/>
  <c r="D51" i="2"/>
  <c r="D67" i="2"/>
  <c r="D83" i="2"/>
  <c r="D99" i="2"/>
  <c r="D68" i="2"/>
  <c r="D21" i="2"/>
  <c r="D101" i="2"/>
  <c r="D39" i="2"/>
  <c r="D56" i="2"/>
  <c r="D20" i="2"/>
  <c r="D54" i="2"/>
  <c r="D87" i="2"/>
  <c r="D25" i="2"/>
  <c r="D5" i="2"/>
  <c r="D57" i="2"/>
  <c r="D6" i="2"/>
  <c r="D7" i="2"/>
  <c r="D8" i="2"/>
  <c r="D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73459F-9B35-4F32-A7DE-682DA19D45C4}" keepAlive="1" name="Query - W11Ta-2024-01-22-06 40um-spot00-_postprocessing" description="Connection to the 'W11Ta-2024-01-22-06 40um-spot00-_postprocessing' query in the workbook." type="5" refreshedVersion="7" background="1" saveData="1">
    <dbPr connection="Provider=Microsoft.Mashup.OleDb.1;Data Source=$Workbook$;Location=&quot;W11Ta-2024-01-22-06 40um-spot00-_postprocessing&quot;;Extended Properties=&quot;&quot;" command="SELECT * FROM [W11Ta-2024-01-22-06 40um-spot00-_postprocessing]"/>
  </connection>
</connections>
</file>

<file path=xl/sharedStrings.xml><?xml version="1.0" encoding="utf-8"?>
<sst xmlns="http://schemas.openxmlformats.org/spreadsheetml/2006/main" count="139" uniqueCount="136">
  <si>
    <t>Depth</t>
  </si>
  <si>
    <t>Ang</t>
  </si>
  <si>
    <t>Vacancies by Ion</t>
  </si>
  <si>
    <t>Vacancies by recoil</t>
  </si>
  <si>
    <t>um</t>
  </si>
  <si>
    <t>Total Vacs</t>
  </si>
  <si>
    <t>Dpa</t>
  </si>
  <si>
    <t>Atomic Density</t>
  </si>
  <si>
    <t>cm-3</t>
  </si>
  <si>
    <t>To convert</t>
  </si>
  <si>
    <t>to Energy Los</t>
  </si>
  <si>
    <t>t - multiply b</t>
  </si>
  <si>
    <t>y Average Binding Energy =  3  eV/Vacancy</t>
  </si>
  <si>
    <t>Spot Size Radius(m)</t>
  </si>
  <si>
    <t>Number of Ions</t>
  </si>
  <si>
    <t>Fluence</t>
  </si>
  <si>
    <t>Spot Size Area(m)</t>
  </si>
  <si>
    <t>Current at start(A)</t>
  </si>
  <si>
    <t>current at end(A)</t>
  </si>
  <si>
    <t>q(C)</t>
  </si>
  <si>
    <t>Q(trapezoid of charge*time) (A-h) - integral of the charge by time curve</t>
  </si>
  <si>
    <t>time(s)</t>
  </si>
  <si>
    <t>10.25MeV</t>
  </si>
  <si>
    <t>Measured DPA (1.124 um depth)</t>
  </si>
  <si>
    <t>run_name</t>
  </si>
  <si>
    <t>grating_value[um]</t>
  </si>
  <si>
    <t>SAW_freq[Hz]</t>
  </si>
  <si>
    <t>SAW_freq_error[Hz]</t>
  </si>
  <si>
    <t>A[Wm^-2]</t>
  </si>
  <si>
    <t>A_err[Wm^-2]</t>
  </si>
  <si>
    <t>alpha[m^2s^-1]</t>
  </si>
  <si>
    <t>alpha_err[m2s-1]</t>
  </si>
  <si>
    <t>beta[s^0.5]</t>
  </si>
  <si>
    <t>beta_err[s^0.5]</t>
  </si>
  <si>
    <t>B[Wm^-2]</t>
  </si>
  <si>
    <t>B_err[Wm^-2]</t>
  </si>
  <si>
    <t>theta</t>
  </si>
  <si>
    <t>theta_err</t>
  </si>
  <si>
    <t>tau[s]</t>
  </si>
  <si>
    <t>tau_err[s]</t>
  </si>
  <si>
    <t>C[Wm^-2]</t>
  </si>
  <si>
    <t>C_err[Wm^-2]</t>
  </si>
  <si>
    <t>W11Ta-2024-01-22-06.40um-spot00-1</t>
  </si>
  <si>
    <t>W11Ta-2024-01-22-06.40um-spot00-2</t>
  </si>
  <si>
    <t>W11Ta-2024-01-22-06.40um-spot00-3</t>
  </si>
  <si>
    <t>W11Ta-2024-01-22-06.40um-spot00-4</t>
  </si>
  <si>
    <t>W11Ta-2024-01-22-06.40um-spot00-5</t>
  </si>
  <si>
    <t>W11Ta-2024-01-22-06.40um-spot00-6</t>
  </si>
  <si>
    <t>W11Ta-2024-01-22-06.40um-spot00-7</t>
  </si>
  <si>
    <t>W11Ta-2024-01-22-06.40um-spot00-8</t>
  </si>
  <si>
    <t>W11Ta-2024-01-22-06.40um-spot00-9</t>
  </si>
  <si>
    <t>W11Ta-2024-01-22-06.40um-spot00-10</t>
  </si>
  <si>
    <t>W11Ta-2024-01-22-06.40um-spot00-11</t>
  </si>
  <si>
    <t>W11Ta-2024-01-22-06.40um-spot00-12</t>
  </si>
  <si>
    <t>W11Ta-2024-01-22-06.40um-spot00-13</t>
  </si>
  <si>
    <t>W11Ta-2024-01-22-06.40um-spot00-14</t>
  </si>
  <si>
    <t>W11Ta-2024-01-22-06.40um-spot00-15</t>
  </si>
  <si>
    <t>W11Ta-2024-01-22-06.40um-spot00-16</t>
  </si>
  <si>
    <t>W11Ta-2024-01-22-06.40um-spot00-17</t>
  </si>
  <si>
    <t>W11Ta-2024-01-22-06.40um-spot00-18</t>
  </si>
  <si>
    <t>W11Ta-2024-01-22-06.40um-spot00-19</t>
  </si>
  <si>
    <t>W11Ta-2024-01-22-06.40um-spot00-20</t>
  </si>
  <si>
    <t>W11Ta-2024-01-22-06.40um-spot00-21</t>
  </si>
  <si>
    <t>W11Ta-2024-01-22-06.40um-spot00-22</t>
  </si>
  <si>
    <t>W11Ta-2024-01-22-06.40um-spot00-23</t>
  </si>
  <si>
    <t>W11Ta-2024-01-22-06.40um-spot00-24</t>
  </si>
  <si>
    <t>W11Ta-2024-01-22-06.40um-spot00-25</t>
  </si>
  <si>
    <t>W11Ta-2024-01-22-06.40um-spot00-26</t>
  </si>
  <si>
    <t>W11Ta-2024-01-22-06.40um-spot00-27</t>
  </si>
  <si>
    <t>W11Ta-2024-01-22-06.40um-spot00-28</t>
  </si>
  <si>
    <t>W11Ta-2024-01-22-06.40um-spot00-29</t>
  </si>
  <si>
    <t>W11Ta-2024-01-22-06.40um-spot00-30</t>
  </si>
  <si>
    <t>W11Ta-2024-01-22-06.40um-spot00-31</t>
  </si>
  <si>
    <t>W11Ta-2024-01-22-06.40um-spot00-32</t>
  </si>
  <si>
    <t>W11Ta-2024-01-22-06.40um-spot00-33</t>
  </si>
  <si>
    <t>W11Ta-2024-01-22-06.40um-spot00-34</t>
  </si>
  <si>
    <t>W11Ta-2024-01-22-06.40um-spot00-35</t>
  </si>
  <si>
    <t>W11Ta-2024-01-22-06.40um-spot00-36</t>
  </si>
  <si>
    <t>W11Ta-2024-01-22-06.40um-spot00-37</t>
  </si>
  <si>
    <t>W11Ta-2024-01-22-06.40um-spot00-38</t>
  </si>
  <si>
    <t>W11Ta-2024-01-22-06.40um-spot00-39</t>
  </si>
  <si>
    <t>W11Ta-2024-01-22-06.40um-spot00-40</t>
  </si>
  <si>
    <t>W11Ta-2024-01-22-06.40um-spot00-41</t>
  </si>
  <si>
    <t>W11Ta-2024-01-22-06.40um-spot00-42</t>
  </si>
  <si>
    <t>W11Ta-2024-01-22-06.40um-spot00-43</t>
  </si>
  <si>
    <t>W11Ta-2024-01-22-06.40um-spot00-44</t>
  </si>
  <si>
    <t>W11Ta-2024-01-22-06.40um-spot00-45</t>
  </si>
  <si>
    <t>W11Ta-2024-01-22-06.40um-spot00-46</t>
  </si>
  <si>
    <t>W11Ta-2024-01-22-06.40um-spot00-47</t>
  </si>
  <si>
    <t>W11Ta-2024-01-22-06.40um-spot00-48</t>
  </si>
  <si>
    <t>W11Ta-2024-01-22-06.40um-spot00-49</t>
  </si>
  <si>
    <t>W11Ta-2024-01-22-06.40um-spot00-50</t>
  </si>
  <si>
    <t>W11Ta-2024-01-22-06.40um-spot00-51</t>
  </si>
  <si>
    <t>W11Ta-2024-01-22-06.40um-spot00-52</t>
  </si>
  <si>
    <t>W11Ta-2024-01-22-06.40um-spot00-53</t>
  </si>
  <si>
    <t>W11Ta-2024-01-22-06.40um-spot00-54</t>
  </si>
  <si>
    <t>W11Ta-2024-01-22-06.40um-spot00-55</t>
  </si>
  <si>
    <t>W11Ta-2024-01-22-06.40um-spot00-56</t>
  </si>
  <si>
    <t>W11Ta-2024-01-22-06.40um-spot00-57</t>
  </si>
  <si>
    <t>W11Ta-2024-01-22-06.40um-spot00-58</t>
  </si>
  <si>
    <t>W11Ta-2024-01-22-06.40um-spot00-59</t>
  </si>
  <si>
    <t>W11Ta-2024-01-22-06.40um-spot00-60</t>
  </si>
  <si>
    <t>W11Ta-2024-01-22-06.40um-spot00-61</t>
  </si>
  <si>
    <t>W11Ta-2024-01-22-06.40um-spot00-62</t>
  </si>
  <si>
    <t>W11Ta-2024-01-22-06.40um-spot00-63</t>
  </si>
  <si>
    <t>W11Ta-2024-01-22-06.40um-spot00-64</t>
  </si>
  <si>
    <t>W11Ta-2024-01-22-06.40um-spot00-65</t>
  </si>
  <si>
    <t>W11Ta-2024-01-22-06.40um-spot00-66</t>
  </si>
  <si>
    <t>W11Ta-2024-01-22-06.40um-spot00-67</t>
  </si>
  <si>
    <t>W11Ta-2024-01-22-06.40um-spot00-68</t>
  </si>
  <si>
    <t>W11Ta-2024-01-22-06.40um-spot00-69</t>
  </si>
  <si>
    <t>W11Ta-2024-01-22-06.40um-spot00-70</t>
  </si>
  <si>
    <t>W11Ta-2024-01-22-06.40um-spot00-71</t>
  </si>
  <si>
    <t>W11Ta-2024-01-22-06.40um-spot00-72</t>
  </si>
  <si>
    <t>W11Ta-2024-01-22-06.40um-spot00-73</t>
  </si>
  <si>
    <t>W11Ta-2024-01-22-06.40um-spot00-74</t>
  </si>
  <si>
    <t>W11Ta-2024-01-22-06.40um-spot00-75</t>
  </si>
  <si>
    <t>W11Ta-2024-01-22-06.40um-spot00-76</t>
  </si>
  <si>
    <t>W11Ta-2024-01-22-06.40um-spot00-77</t>
  </si>
  <si>
    <t>W11Ta-2024-01-22-06.40um-spot00-78</t>
  </si>
  <si>
    <t>W11Ta-2024-01-22-06.40um-spot00-79</t>
  </si>
  <si>
    <t>W11Ta-2024-01-22-06.40um-spot00-80</t>
  </si>
  <si>
    <t>W11Ta-2024-01-22-06.40um-spot00-81</t>
  </si>
  <si>
    <t>W11Ta-2024-01-22-06.40um-spot00-82</t>
  </si>
  <si>
    <t>W11Ta-2024-01-22-06.40um-spot00-83</t>
  </si>
  <si>
    <t>W11Ta-2024-01-22-06.40um-spot00-84</t>
  </si>
  <si>
    <t>W11Ta-2024-01-22-06.40um-spot00-85</t>
  </si>
  <si>
    <t>Run</t>
  </si>
  <si>
    <t>Thermal Diffusivity (M^2s^-1)</t>
  </si>
  <si>
    <t>AVG</t>
  </si>
  <si>
    <t>Timestamp</t>
  </si>
  <si>
    <t>DPA</t>
  </si>
  <si>
    <t>Thermal Diffusivity [m^2s^-1]</t>
  </si>
  <si>
    <t>Thermal Diffusivity Error [m^2s^-1]</t>
  </si>
  <si>
    <t>runs 1-10</t>
  </si>
  <si>
    <t>DPA/min: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</si>
</sst>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Dpa against depth for </a:t>
            </a:r>
            <a:r>
              <a:rPr lang="en-US" u="sng"/>
              <a:t>10.26MeV</a:t>
            </a:r>
            <a:r>
              <a:rPr lang="en-US" u="sng" baseline="0"/>
              <a:t> W  into W-11%Ta</a:t>
            </a:r>
            <a:endParaRPr lang="en-US" u="sng"/>
          </a:p>
        </c:rich>
      </c:tx>
      <c:layout>
        <c:manualLayout>
          <c:xMode val="edge"/>
          <c:yMode val="edge"/>
          <c:x val="0.27115679328845832"/>
          <c:y val="2.092826926344192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Analysis_vacancies!$A$3:$A$102</c:f>
              <c:strCach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0.10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0.20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0.30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0.40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0.50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0.60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0.80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0.90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1.00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</c:v>
                </c:pt>
                <c:pt idx="55">
                  <c:v>1.12</c:v>
                </c:pt>
                <c:pt idx="56">
                  <c:v>1.14</c:v>
                </c:pt>
                <c:pt idx="57">
                  <c:v>1.16</c:v>
                </c:pt>
                <c:pt idx="58">
                  <c:v>1.18</c:v>
                </c:pt>
                <c:pt idx="59">
                  <c:v>1.20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1.30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1.40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1.50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1.60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1.70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1.80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1.90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2.00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Analysis_vacancies!$A$3:$A$102</c:f>
              <c:numCache>
                <c:formatCode>0.00</c:formatCode>
                <c:ptCount val="100"/>
                <c:pt idx="0">
                  <c:v>2.0000999999999998E-2</c:v>
                </c:pt>
                <c:pt idx="1">
                  <c:v>4.0001000000000002E-2</c:v>
                </c:pt>
                <c:pt idx="2">
                  <c:v>6.0000999999999999E-2</c:v>
                </c:pt>
                <c:pt idx="3">
                  <c:v>8.0001000000000003E-2</c:v>
                </c:pt>
                <c:pt idx="4">
                  <c:v>0.10000099999999999</c:v>
                </c:pt>
                <c:pt idx="5">
                  <c:v>0.120001</c:v>
                </c:pt>
                <c:pt idx="6">
                  <c:v>0.14000099999999999</c:v>
                </c:pt>
                <c:pt idx="7">
                  <c:v>0.160001</c:v>
                </c:pt>
                <c:pt idx="8">
                  <c:v>0.18000099999999999</c:v>
                </c:pt>
                <c:pt idx="9">
                  <c:v>0.20000100000000001</c:v>
                </c:pt>
                <c:pt idx="10">
                  <c:v>0.22000100000000003</c:v>
                </c:pt>
                <c:pt idx="11">
                  <c:v>0.24000100000000002</c:v>
                </c:pt>
                <c:pt idx="12">
                  <c:v>0.26000100000000004</c:v>
                </c:pt>
                <c:pt idx="13">
                  <c:v>0.280001</c:v>
                </c:pt>
                <c:pt idx="14">
                  <c:v>0.30000100000000002</c:v>
                </c:pt>
                <c:pt idx="15">
                  <c:v>0.32000100000000004</c:v>
                </c:pt>
                <c:pt idx="16">
                  <c:v>0.340001</c:v>
                </c:pt>
                <c:pt idx="17">
                  <c:v>0.36000100000000002</c:v>
                </c:pt>
                <c:pt idx="18">
                  <c:v>0.38000100000000003</c:v>
                </c:pt>
                <c:pt idx="19">
                  <c:v>0.400001</c:v>
                </c:pt>
                <c:pt idx="20">
                  <c:v>0.42000100000000001</c:v>
                </c:pt>
                <c:pt idx="21">
                  <c:v>0.44000100000000003</c:v>
                </c:pt>
                <c:pt idx="22">
                  <c:v>0.46000100000000005</c:v>
                </c:pt>
                <c:pt idx="23">
                  <c:v>0.48000100000000001</c:v>
                </c:pt>
                <c:pt idx="24">
                  <c:v>0.50000100000000003</c:v>
                </c:pt>
                <c:pt idx="25">
                  <c:v>0.52000100000000005</c:v>
                </c:pt>
                <c:pt idx="26">
                  <c:v>0.54000100000000006</c:v>
                </c:pt>
                <c:pt idx="27">
                  <c:v>0.56000099999999997</c:v>
                </c:pt>
                <c:pt idx="28">
                  <c:v>0.58000099999999999</c:v>
                </c:pt>
                <c:pt idx="29">
                  <c:v>0.60000100000000001</c:v>
                </c:pt>
                <c:pt idx="30">
                  <c:v>0.62000100000000002</c:v>
                </c:pt>
                <c:pt idx="31">
                  <c:v>0.64000100000000004</c:v>
                </c:pt>
                <c:pt idx="32">
                  <c:v>0.66000100000000006</c:v>
                </c:pt>
                <c:pt idx="33">
                  <c:v>0.68000099999999997</c:v>
                </c:pt>
                <c:pt idx="34">
                  <c:v>0.70000099999999998</c:v>
                </c:pt>
                <c:pt idx="35">
                  <c:v>0.720001</c:v>
                </c:pt>
                <c:pt idx="36">
                  <c:v>0.74000100000000002</c:v>
                </c:pt>
                <c:pt idx="37">
                  <c:v>0.76000100000000004</c:v>
                </c:pt>
                <c:pt idx="38">
                  <c:v>0.78000100000000006</c:v>
                </c:pt>
                <c:pt idx="39">
                  <c:v>0.80000100000000007</c:v>
                </c:pt>
                <c:pt idx="40">
                  <c:v>0.82000099999999998</c:v>
                </c:pt>
                <c:pt idx="41">
                  <c:v>0.840001</c:v>
                </c:pt>
                <c:pt idx="42">
                  <c:v>0.86000100000000002</c:v>
                </c:pt>
                <c:pt idx="43">
                  <c:v>0.88000100000000003</c:v>
                </c:pt>
                <c:pt idx="44">
                  <c:v>0.90000100000000005</c:v>
                </c:pt>
                <c:pt idx="45">
                  <c:v>0.92000100000000007</c:v>
                </c:pt>
                <c:pt idx="46">
                  <c:v>0.94000099999999998</c:v>
                </c:pt>
                <c:pt idx="47">
                  <c:v>0.96000099999999999</c:v>
                </c:pt>
                <c:pt idx="48">
                  <c:v>0.98000100000000001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</c:numCache>
            </c:numRef>
          </c:xVal>
          <c:yVal>
            <c:numRef>
              <c:f>Analysis_vacancies!$D$3:$D$102</c:f>
              <c:numCache>
                <c:formatCode>0.00</c:formatCode>
                <c:ptCount val="100"/>
                <c:pt idx="0">
                  <c:v>1.3922432303190493</c:v>
                </c:pt>
                <c:pt idx="1">
                  <c:v>1.4902916454691633</c:v>
                </c:pt>
                <c:pt idx="2">
                  <c:v>1.5582929419636939</c:v>
                </c:pt>
                <c:pt idx="3">
                  <c:v>1.7339876826067313</c:v>
                </c:pt>
                <c:pt idx="4">
                  <c:v>1.7379830341746578</c:v>
                </c:pt>
                <c:pt idx="5">
                  <c:v>1.7702587771429121</c:v>
                </c:pt>
                <c:pt idx="6">
                  <c:v>1.8148625718998002</c:v>
                </c:pt>
                <c:pt idx="7">
                  <c:v>1.9244044546323811</c:v>
                </c:pt>
                <c:pt idx="8">
                  <c:v>1.974417431130093</c:v>
                </c:pt>
                <c:pt idx="9">
                  <c:v>2.0035382819125478</c:v>
                </c:pt>
                <c:pt idx="10">
                  <c:v>2.0298900694989195</c:v>
                </c:pt>
                <c:pt idx="11">
                  <c:v>2.0741803926963405</c:v>
                </c:pt>
                <c:pt idx="12">
                  <c:v>2.0560771975485057</c:v>
                </c:pt>
                <c:pt idx="13">
                  <c:v>2.0808342613863577</c:v>
                </c:pt>
                <c:pt idx="14">
                  <c:v>2.1220306860010427</c:v>
                </c:pt>
                <c:pt idx="15">
                  <c:v>2.1657822710238821</c:v>
                </c:pt>
                <c:pt idx="16">
                  <c:v>2.1701115026572442</c:v>
                </c:pt>
                <c:pt idx="17">
                  <c:v>2.1119866861719685</c:v>
                </c:pt>
                <c:pt idx="18">
                  <c:v>2.1233631913698554</c:v>
                </c:pt>
                <c:pt idx="19">
                  <c:v>1.9744937311126316</c:v>
                </c:pt>
                <c:pt idx="20">
                  <c:v>1.9489236511487831</c:v>
                </c:pt>
                <c:pt idx="21">
                  <c:v>1.9837448141018896</c:v>
                </c:pt>
                <c:pt idx="22">
                  <c:v>1.8247457001344844</c:v>
                </c:pt>
                <c:pt idx="23">
                  <c:v>1.8088367285979732</c:v>
                </c:pt>
                <c:pt idx="24">
                  <c:v>1.6793195568197481</c:v>
                </c:pt>
                <c:pt idx="25">
                  <c:v>1.6652400841553341</c:v>
                </c:pt>
                <c:pt idx="26">
                  <c:v>1.5671319122813065</c:v>
                </c:pt>
                <c:pt idx="27">
                  <c:v>1.4609922975644374</c:v>
                </c:pt>
                <c:pt idx="28">
                  <c:v>1.42340129836578</c:v>
                </c:pt>
                <c:pt idx="29">
                  <c:v>1.2984889503564288</c:v>
                </c:pt>
                <c:pt idx="30">
                  <c:v>1.2025842786873471</c:v>
                </c:pt>
                <c:pt idx="31">
                  <c:v>1.1007049395912516</c:v>
                </c:pt>
                <c:pt idx="32">
                  <c:v>0.99530242754257481</c:v>
                </c:pt>
                <c:pt idx="33">
                  <c:v>0.92007644263050348</c:v>
                </c:pt>
                <c:pt idx="34">
                  <c:v>0.83444544378758012</c:v>
                </c:pt>
                <c:pt idx="35">
                  <c:v>0.76972829334997817</c:v>
                </c:pt>
                <c:pt idx="36">
                  <c:v>0.69653852073787403</c:v>
                </c:pt>
                <c:pt idx="37">
                  <c:v>0.60266333583838372</c:v>
                </c:pt>
                <c:pt idx="38">
                  <c:v>0.52594258247406667</c:v>
                </c:pt>
                <c:pt idx="39">
                  <c:v>0.46758430504931114</c:v>
                </c:pt>
                <c:pt idx="40">
                  <c:v>0.40422671671191868</c:v>
                </c:pt>
                <c:pt idx="41">
                  <c:v>0.3546887018076389</c:v>
                </c:pt>
                <c:pt idx="42">
                  <c:v>0.26986431051061854</c:v>
                </c:pt>
                <c:pt idx="43">
                  <c:v>0.26099892509266781</c:v>
                </c:pt>
                <c:pt idx="44">
                  <c:v>0.20387305859154695</c:v>
                </c:pt>
                <c:pt idx="45">
                  <c:v>0.15889622108315068</c:v>
                </c:pt>
                <c:pt idx="46">
                  <c:v>0.13513372403896715</c:v>
                </c:pt>
                <c:pt idx="47">
                  <c:v>0.10826354494002424</c:v>
                </c:pt>
                <c:pt idx="48">
                  <c:v>7.4889383712506932E-2</c:v>
                </c:pt>
                <c:pt idx="49">
                  <c:v>5.4147353282049275E-2</c:v>
                </c:pt>
                <c:pt idx="50">
                  <c:v>4.8511637124983548E-2</c:v>
                </c:pt>
                <c:pt idx="51">
                  <c:v>3.6944984949335617E-2</c:v>
                </c:pt>
                <c:pt idx="52">
                  <c:v>3.1968162045736409E-2</c:v>
                </c:pt>
                <c:pt idx="53">
                  <c:v>2.6652207751662868E-2</c:v>
                </c:pt>
                <c:pt idx="54">
                  <c:v>1.5199397159891189E-2</c:v>
                </c:pt>
                <c:pt idx="55">
                  <c:v>1.2128686969011173E-2</c:v>
                </c:pt>
                <c:pt idx="56">
                  <c:v>8.7006748599002797E-3</c:v>
                </c:pt>
                <c:pt idx="57">
                  <c:v>6.8118970084622109E-3</c:v>
                </c:pt>
                <c:pt idx="58">
                  <c:v>2.3539279010160951E-3</c:v>
                </c:pt>
                <c:pt idx="59">
                  <c:v>1.8472403573978932E-3</c:v>
                </c:pt>
                <c:pt idx="60">
                  <c:v>1.5791004187621529E-3</c:v>
                </c:pt>
                <c:pt idx="61">
                  <c:v>1.5611656710934991E-3</c:v>
                </c:pt>
                <c:pt idx="62">
                  <c:v>5.5465217093929179E-4</c:v>
                </c:pt>
                <c:pt idx="63">
                  <c:v>9.0247341048877336E-5</c:v>
                </c:pt>
                <c:pt idx="64">
                  <c:v>1.1835928497002332E-4</c:v>
                </c:pt>
                <c:pt idx="65">
                  <c:v>1.4069036496590243E-4</c:v>
                </c:pt>
                <c:pt idx="66">
                  <c:v>1.8046221402007864E-4</c:v>
                </c:pt>
                <c:pt idx="67">
                  <c:v>8.2805966865323035E-4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4A1-BDB2-2BAB9712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38080"/>
        <c:axId val="230438640"/>
      </c:scatterChart>
      <c:valAx>
        <c:axId val="230438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Depth (um)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0438640"/>
        <c:crosses val="autoZero"/>
        <c:crossBetween val="midCat"/>
      </c:valAx>
      <c:valAx>
        <c:axId val="23043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Dpa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043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449036</xdr:colOff>
      <xdr:row>4</xdr:row>
      <xdr:rowOff>68036</xdr:rowOff>
    </xdr:from>
    <xdr:to>
      <xdr:col>17</xdr:col>
      <xdr:colOff>13607</xdr:colOff>
      <xdr:row>35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45835E-EFDD-4BFB-B88B-2BF46DEDE25C}" autoFormatId="16" applyNumberFormats="0" applyBorderFormats="0" applyFontFormats="0" applyPatternFormats="0" applyAlignmentFormats="0" applyWidthHeightFormats="0">
  <queryTableRefresh nextId="19">
    <queryTableFields count="18">
      <queryTableField id="1" name="run_name" tableColumnId="1"/>
      <queryTableField id="2" name="grating_value[um]" tableColumnId="2"/>
      <queryTableField id="3" name="SAW_freq[Hz]" tableColumnId="3"/>
      <queryTableField id="4" name="SAW_freq_error[Hz]" tableColumnId="4"/>
      <queryTableField id="5" name="A[Wm^-2]" tableColumnId="5"/>
      <queryTableField id="6" name="A_err[Wm^-2]" tableColumnId="6"/>
      <queryTableField id="7" name="alpha[m^2s^-1]" tableColumnId="7"/>
      <queryTableField id="8" name="alpha_err[m2s-1]" tableColumnId="8"/>
      <queryTableField id="9" name="beta[s^0.5]" tableColumnId="9"/>
      <queryTableField id="10" name="beta_err[s^0.5]" tableColumnId="10"/>
      <queryTableField id="11" name="B[Wm^-2]" tableColumnId="11"/>
      <queryTableField id="12" name="B_err[Wm^-2]" tableColumnId="12"/>
      <queryTableField id="13" name="theta" tableColumnId="13"/>
      <queryTableField id="14" name="theta_err" tableColumnId="14"/>
      <queryTableField id="15" name="tau[s]" tableColumnId="15"/>
      <queryTableField id="16" name="tau_err[s]" tableColumnId="16"/>
      <queryTableField id="17" name="C[Wm^-2]" tableColumnId="17"/>
      <queryTableField id="18" name="C_err[Wm^-2]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D1E2B4-4D85-4B21-B7B8-21DA66F3BB29}" name="W11Ta_2024_01_22_06_40um_spot00__postprocessing" displayName="W11Ta_2024_01_22_06_40um_spot00__postprocessing" ref="A1:R86" tableType="queryTable" totalsRowShown="0">
  <autoFilter ref="A1:R86" xr:uid="{A3D1E2B4-4D85-4B21-B7B8-21DA66F3BB29}"/>
  <tableColumns count="18">
    <tableColumn id="1" xr3:uid="{FDABCF57-7E21-406E-9721-86ED6CF40DEA}" uniqueName="1" name="run_name" queryTableFieldId="1" dataDxfId="0"/>
    <tableColumn id="2" xr3:uid="{9275D7D8-1B14-4F24-A523-55D2F8776D22}" uniqueName="2" name="grating_value[um]" queryTableFieldId="2"/>
    <tableColumn id="3" xr3:uid="{E7F702C7-27F3-40BE-81EC-E81F0393995D}" uniqueName="3" name="SAW_freq[Hz]" queryTableFieldId="3"/>
    <tableColumn id="4" xr3:uid="{128683A1-5C85-4E3F-8F81-A70E0F12DC3F}" uniqueName="4" name="SAW_freq_error[Hz]" queryTableFieldId="4"/>
    <tableColumn id="5" xr3:uid="{9382CE8E-6E0A-46C3-A78B-E243DEF480E2}" uniqueName="5" name="A[Wm^-2]" queryTableFieldId="5"/>
    <tableColumn id="6" xr3:uid="{F2866EDB-974E-408B-8E87-1B41CC4659D4}" uniqueName="6" name="A_err[Wm^-2]" queryTableFieldId="6"/>
    <tableColumn id="7" xr3:uid="{B0D71F86-B67A-4E1C-B2C5-93171101842B}" uniqueName="7" name="alpha[m^2s^-1]" queryTableFieldId="7"/>
    <tableColumn id="8" xr3:uid="{EF75D888-1627-47F6-979B-9342551DAEE6}" uniqueName="8" name="alpha_err[m2s-1]" queryTableFieldId="8"/>
    <tableColumn id="9" xr3:uid="{6AAD9892-433C-4AF5-B9CF-4294A7507726}" uniqueName="9" name="beta[s^0.5]" queryTableFieldId="9"/>
    <tableColumn id="10" xr3:uid="{C8E8207E-CB22-4494-9465-D70B0C849CD5}" uniqueName="10" name="beta_err[s^0.5]" queryTableFieldId="10"/>
    <tableColumn id="11" xr3:uid="{09061A1A-06F0-4D8D-949E-E7379594D0D6}" uniqueName="11" name="B[Wm^-2]" queryTableFieldId="11"/>
    <tableColumn id="12" xr3:uid="{DAFCA3BD-ECA3-4AE9-AF95-16F7AAB9CD25}" uniqueName="12" name="B_err[Wm^-2]" queryTableFieldId="12"/>
    <tableColumn id="13" xr3:uid="{07136A94-5AFE-48AF-A68B-86813AE14EC3}" uniqueName="13" name="theta" queryTableFieldId="13"/>
    <tableColumn id="14" xr3:uid="{2F15CA31-A24C-4E58-AD3B-B6757414B7E1}" uniqueName="14" name="theta_err" queryTableFieldId="14"/>
    <tableColumn id="15" xr3:uid="{29A22DA6-7E23-411D-8F88-AABBDD6C8C7A}" uniqueName="15" name="tau[s]" queryTableFieldId="15"/>
    <tableColumn id="16" xr3:uid="{37A3FE88-B2FE-48AC-B8F6-6F4D1C1DBB2C}" uniqueName="16" name="tau_err[s]" queryTableFieldId="16"/>
    <tableColumn id="17" xr3:uid="{9B80D2D9-B4D4-483C-B088-EC76F16BC1A4}" uniqueName="17" name="C[Wm^-2]" queryTableFieldId="17"/>
    <tableColumn id="18" xr3:uid="{3508B107-0765-4390-A27D-7D2A7371BD34}" uniqueName="18" name="C_err[Wm^-2]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zoomScale="70" zoomScaleNormal="70" workbookViewId="0">
      <selection activeCell="N3" sqref="N3"/>
    </sheetView>
  </sheetViews>
  <sheetFormatPr defaultRowHeight="15" x14ac:dyDescent="0.25"/>
  <cols>
    <col min="1" max="1" width="11.42578125" bestFit="1" customWidth="1"/>
    <col min="2" max="2" width="15.7109375" bestFit="1" customWidth="1"/>
    <col min="3" max="3" width="20" bestFit="1" customWidth="1"/>
    <col min="4" max="4" width="53" customWidth="1"/>
    <col min="6" max="6" width="15.28515625" bestFit="1" customWidth="1"/>
    <col min="7" max="7" width="15.7109375" bestFit="1" customWidth="1"/>
    <col min="8" max="8" width="18" bestFit="1" customWidth="1"/>
    <col min="9" max="9" width="17.140625" customWidth="1"/>
    <col min="12" max="12" width="15.7109375" bestFit="1" customWidth="1"/>
    <col min="13" max="13" width="18" bestFit="1" customWidth="1"/>
    <col min="14" max="14" width="15.2851562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15</v>
      </c>
      <c r="F1" t="s">
        <v>7</v>
      </c>
      <c r="G1" t="s">
        <v>13</v>
      </c>
      <c r="H1" t="s">
        <v>16</v>
      </c>
      <c r="I1" t="s">
        <v>14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</row>
    <row r="2" spans="1:14" x14ac:dyDescent="0.25">
      <c r="A2" t="s">
        <v>1</v>
      </c>
      <c r="D2" s="1">
        <f>I2/H2</f>
        <v>4.8617081072483727E+18</v>
      </c>
      <c r="F2" t="s">
        <v>8</v>
      </c>
      <c r="G2">
        <f>0.001</f>
        <v>1E-3</v>
      </c>
      <c r="H2">
        <f>G2*G2*PI()*SQRT(2)</f>
        <v>4.4428829381583664E-6</v>
      </c>
      <c r="I2" s="1">
        <f>M2/L2</f>
        <v>21600000000000</v>
      </c>
      <c r="J2" s="1">
        <v>3.6E-9</v>
      </c>
      <c r="K2" s="1">
        <v>3.6E-9</v>
      </c>
      <c r="L2">
        <f>5*1.6E-19</f>
        <v>7.9999999999999998E-19</v>
      </c>
      <c r="M2" s="1">
        <f>N2*(J2+K2)/2</f>
        <v>1.7280000000000001E-5</v>
      </c>
      <c r="N2" s="1">
        <v>4800</v>
      </c>
    </row>
    <row r="3" spans="1:14" x14ac:dyDescent="0.25">
      <c r="A3" s="1">
        <v>200.01</v>
      </c>
      <c r="B3" s="1">
        <v>3.5025599999999997E-2</v>
      </c>
      <c r="C3" s="1">
        <v>1.7659499999999999</v>
      </c>
      <c r="F3" s="1">
        <v>6.2890000000000002E+22</v>
      </c>
      <c r="N3">
        <v>4800</v>
      </c>
    </row>
    <row r="4" spans="1:14" x14ac:dyDescent="0.25">
      <c r="A4" s="1">
        <v>400.01</v>
      </c>
      <c r="B4" s="1">
        <v>3.7318900000000002E-2</v>
      </c>
      <c r="C4" s="1">
        <v>1.89049</v>
      </c>
      <c r="D4" s="4"/>
    </row>
    <row r="5" spans="1:14" x14ac:dyDescent="0.25">
      <c r="A5" s="1">
        <v>600.01</v>
      </c>
      <c r="B5" s="1">
        <v>3.9383899999999999E-2</v>
      </c>
      <c r="C5" s="1">
        <v>1.9763900000000001</v>
      </c>
    </row>
    <row r="6" spans="1:14" x14ac:dyDescent="0.25">
      <c r="A6" s="1">
        <v>800.01</v>
      </c>
      <c r="B6" s="1">
        <v>4.1328799999999999E-2</v>
      </c>
      <c r="C6" s="1">
        <v>2.2017199999999999</v>
      </c>
      <c r="D6" s="6"/>
    </row>
    <row r="7" spans="1:14" x14ac:dyDescent="0.25">
      <c r="A7" s="1">
        <v>1000.01</v>
      </c>
      <c r="B7" s="1">
        <v>4.31671E-2</v>
      </c>
      <c r="C7" s="1">
        <v>2.20505</v>
      </c>
    </row>
    <row r="8" spans="1:14" x14ac:dyDescent="0.25">
      <c r="A8" s="1">
        <v>1200.01</v>
      </c>
      <c r="B8" s="1">
        <v>4.4448300000000003E-2</v>
      </c>
      <c r="C8" s="1">
        <v>2.24552</v>
      </c>
    </row>
    <row r="9" spans="1:14" x14ac:dyDescent="0.25">
      <c r="A9" s="1">
        <v>1400.01</v>
      </c>
      <c r="B9" s="1">
        <v>4.60268E-2</v>
      </c>
      <c r="C9" s="1">
        <v>2.3016399999999999</v>
      </c>
    </row>
    <row r="10" spans="1:14" x14ac:dyDescent="0.25">
      <c r="A10" s="1">
        <v>1600.01</v>
      </c>
      <c r="B10" s="1">
        <v>4.7547800000000001E-2</v>
      </c>
      <c r="C10" s="1">
        <v>2.4418199999999999</v>
      </c>
    </row>
    <row r="11" spans="1:14" x14ac:dyDescent="0.25">
      <c r="A11" s="1">
        <v>1800.01</v>
      </c>
      <c r="B11" s="1">
        <v>4.9233499999999999E-2</v>
      </c>
      <c r="C11" s="1">
        <v>2.5048300000000001</v>
      </c>
    </row>
    <row r="12" spans="1:14" x14ac:dyDescent="0.25">
      <c r="A12" s="1">
        <v>2000.01</v>
      </c>
      <c r="B12" s="1">
        <v>4.9853599999999998E-2</v>
      </c>
      <c r="C12" s="1">
        <v>2.5418799999999999</v>
      </c>
    </row>
    <row r="13" spans="1:14" x14ac:dyDescent="0.25">
      <c r="A13" s="1">
        <v>2200.0100000000002</v>
      </c>
      <c r="B13" s="1">
        <v>5.10117E-2</v>
      </c>
      <c r="C13" s="1">
        <v>2.5748099999999998</v>
      </c>
    </row>
    <row r="14" spans="1:14" x14ac:dyDescent="0.25">
      <c r="A14" s="1">
        <v>2400.0100000000002</v>
      </c>
      <c r="B14" s="1">
        <v>5.2054700000000002E-2</v>
      </c>
      <c r="C14" s="1">
        <v>2.6310600000000002</v>
      </c>
    </row>
    <row r="15" spans="1:14" x14ac:dyDescent="0.25">
      <c r="A15" s="1">
        <v>2600.0100000000002</v>
      </c>
      <c r="B15" s="1">
        <v>5.1566800000000003E-2</v>
      </c>
      <c r="C15" s="1">
        <v>2.6081300000000001</v>
      </c>
    </row>
    <row r="16" spans="1:14" x14ac:dyDescent="0.25">
      <c r="A16" s="1">
        <v>2800.01</v>
      </c>
      <c r="B16" s="1">
        <v>5.2302000000000001E-2</v>
      </c>
      <c r="C16" s="1">
        <v>2.6394199999999999</v>
      </c>
    </row>
    <row r="17" spans="1:4" x14ac:dyDescent="0.25">
      <c r="A17" s="1">
        <v>3000.01</v>
      </c>
      <c r="B17" s="1">
        <v>5.3662799999999997E-2</v>
      </c>
      <c r="C17" s="1">
        <v>2.6913499999999999</v>
      </c>
    </row>
    <row r="18" spans="1:4" x14ac:dyDescent="0.25">
      <c r="A18" s="1">
        <v>3200.01</v>
      </c>
      <c r="B18" s="1">
        <v>5.32189E-2</v>
      </c>
      <c r="C18" s="1">
        <v>2.7483900000000001</v>
      </c>
    </row>
    <row r="19" spans="1:4" x14ac:dyDescent="0.25">
      <c r="A19" s="1">
        <v>3400.01</v>
      </c>
      <c r="B19" s="1">
        <v>5.3419099999999997E-2</v>
      </c>
      <c r="C19" s="1">
        <v>2.75379</v>
      </c>
    </row>
    <row r="20" spans="1:4" x14ac:dyDescent="0.25">
      <c r="A20" s="1">
        <v>3600.01</v>
      </c>
      <c r="B20" s="1">
        <v>5.2470099999999999E-2</v>
      </c>
      <c r="C20" s="1">
        <v>2.6795499999999999</v>
      </c>
    </row>
    <row r="21" spans="1:4" x14ac:dyDescent="0.25">
      <c r="A21" s="1">
        <v>3800.01</v>
      </c>
      <c r="B21" s="1">
        <v>5.1836500000000001E-2</v>
      </c>
      <c r="C21" s="1">
        <v>2.6949000000000001</v>
      </c>
    </row>
    <row r="22" spans="1:4" x14ac:dyDescent="0.25">
      <c r="A22" s="1">
        <v>4000.01</v>
      </c>
      <c r="B22" s="1">
        <v>5.14622E-2</v>
      </c>
      <c r="C22" s="1">
        <v>2.5026999999999999</v>
      </c>
      <c r="D22" s="5"/>
    </row>
    <row r="23" spans="1:4" x14ac:dyDescent="0.25">
      <c r="A23" s="1">
        <v>4200.01</v>
      </c>
      <c r="B23" s="1">
        <v>5.1105299999999999E-2</v>
      </c>
      <c r="C23" s="1">
        <v>2.4699800000000001</v>
      </c>
    </row>
    <row r="24" spans="1:4" x14ac:dyDescent="0.25">
      <c r="A24" s="1">
        <v>4400.01</v>
      </c>
      <c r="B24" s="1">
        <v>4.9989199999999998E-2</v>
      </c>
      <c r="C24" s="1">
        <v>2.51614</v>
      </c>
    </row>
    <row r="25" spans="1:4" x14ac:dyDescent="0.25">
      <c r="A25" s="1">
        <v>4600.01</v>
      </c>
      <c r="B25" s="1">
        <v>4.7131399999999997E-2</v>
      </c>
      <c r="C25" s="1">
        <v>2.31332</v>
      </c>
    </row>
    <row r="26" spans="1:4" x14ac:dyDescent="0.25">
      <c r="A26" s="1">
        <v>4800.01</v>
      </c>
      <c r="B26" s="1">
        <v>4.6101900000000001E-2</v>
      </c>
      <c r="C26" s="1">
        <v>2.2937699999999999</v>
      </c>
    </row>
    <row r="27" spans="1:4" x14ac:dyDescent="0.25">
      <c r="A27" s="1">
        <v>5000.01</v>
      </c>
      <c r="B27" s="1">
        <v>4.4971299999999999E-2</v>
      </c>
      <c r="C27" s="1">
        <v>2.1273599999999999</v>
      </c>
    </row>
    <row r="28" spans="1:4" x14ac:dyDescent="0.25">
      <c r="A28" s="1">
        <v>5200.01</v>
      </c>
      <c r="B28" s="1">
        <v>4.3008400000000002E-2</v>
      </c>
      <c r="C28" s="1">
        <v>2.11111</v>
      </c>
    </row>
    <row r="29" spans="1:4" x14ac:dyDescent="0.25">
      <c r="A29" s="1">
        <v>5400.01</v>
      </c>
      <c r="B29" s="1">
        <v>4.0867800000000003E-2</v>
      </c>
      <c r="C29" s="1">
        <v>1.98634</v>
      </c>
    </row>
    <row r="30" spans="1:4" x14ac:dyDescent="0.25">
      <c r="A30" s="1">
        <v>5600.01</v>
      </c>
      <c r="B30" s="1">
        <v>3.8947900000000001E-2</v>
      </c>
      <c r="C30" s="1">
        <v>1.8509599999999999</v>
      </c>
    </row>
    <row r="31" spans="1:4" x14ac:dyDescent="0.25">
      <c r="A31" s="1">
        <v>5800.01</v>
      </c>
      <c r="B31" s="1">
        <v>3.7461000000000001E-2</v>
      </c>
      <c r="C31" s="1">
        <v>1.80382</v>
      </c>
    </row>
    <row r="32" spans="1:4" x14ac:dyDescent="0.25">
      <c r="A32" s="1">
        <v>6000.01</v>
      </c>
      <c r="B32" s="1">
        <v>3.5477099999999998E-2</v>
      </c>
      <c r="C32" s="1">
        <v>1.64422</v>
      </c>
    </row>
    <row r="33" spans="1:3" x14ac:dyDescent="0.25">
      <c r="A33" s="1">
        <v>6200.01</v>
      </c>
      <c r="B33" s="1">
        <v>3.2776899999999998E-2</v>
      </c>
      <c r="C33" s="1">
        <v>1.5228600000000001</v>
      </c>
    </row>
    <row r="34" spans="1:3" x14ac:dyDescent="0.25">
      <c r="A34" s="1">
        <v>6400.01</v>
      </c>
      <c r="B34" s="1">
        <v>3.0818000000000002E-2</v>
      </c>
      <c r="C34" s="1">
        <v>1.39303</v>
      </c>
    </row>
    <row r="35" spans="1:3" x14ac:dyDescent="0.25">
      <c r="A35" s="1">
        <v>6600.01</v>
      </c>
      <c r="B35" s="1">
        <v>2.77916E-2</v>
      </c>
      <c r="C35" s="1">
        <v>1.2597100000000001</v>
      </c>
    </row>
    <row r="36" spans="1:3" x14ac:dyDescent="0.25">
      <c r="A36" s="1">
        <v>6800.01</v>
      </c>
      <c r="B36" s="1">
        <v>2.6050899999999998E-2</v>
      </c>
      <c r="C36" s="1">
        <v>1.16414</v>
      </c>
    </row>
    <row r="37" spans="1:3" x14ac:dyDescent="0.25">
      <c r="A37" s="1">
        <v>7000.01</v>
      </c>
      <c r="B37" s="1">
        <v>2.41205E-2</v>
      </c>
      <c r="C37" s="1">
        <v>1.0552999999999999</v>
      </c>
    </row>
    <row r="38" spans="1:3" x14ac:dyDescent="0.25">
      <c r="A38" s="1">
        <v>7200.01</v>
      </c>
      <c r="B38" s="1">
        <v>2.1925799999999999E-2</v>
      </c>
      <c r="C38" s="1">
        <v>0.97377800000000003</v>
      </c>
    </row>
    <row r="39" spans="1:3" x14ac:dyDescent="0.25">
      <c r="A39" s="1">
        <v>7400.01</v>
      </c>
      <c r="B39" s="1">
        <v>2.0147100000000001E-2</v>
      </c>
      <c r="C39" s="1">
        <v>0.88088</v>
      </c>
    </row>
    <row r="40" spans="1:3" x14ac:dyDescent="0.25">
      <c r="A40" s="1">
        <v>7600.01</v>
      </c>
      <c r="B40" s="1">
        <v>1.7724199999999999E-2</v>
      </c>
      <c r="C40" s="1">
        <v>0.76186799999999999</v>
      </c>
    </row>
    <row r="41" spans="1:3" x14ac:dyDescent="0.25">
      <c r="A41" s="1">
        <v>7800.01</v>
      </c>
      <c r="B41" s="1">
        <v>1.5886899999999999E-2</v>
      </c>
      <c r="C41" s="1">
        <v>0.66446099999999997</v>
      </c>
    </row>
    <row r="42" spans="1:3" x14ac:dyDescent="0.25">
      <c r="A42" s="1">
        <v>8000.01</v>
      </c>
      <c r="B42" s="1">
        <v>1.4297900000000001E-2</v>
      </c>
      <c r="C42" s="1">
        <v>0.59055899999999995</v>
      </c>
    </row>
    <row r="43" spans="1:3" x14ac:dyDescent="0.25">
      <c r="A43" s="1">
        <v>8200.01</v>
      </c>
      <c r="B43" s="1">
        <v>1.20339E-2</v>
      </c>
      <c r="C43" s="1">
        <v>0.51086500000000001</v>
      </c>
    </row>
    <row r="44" spans="1:3" x14ac:dyDescent="0.25">
      <c r="A44" s="1">
        <v>8400.01</v>
      </c>
      <c r="B44" s="1">
        <v>1.06216E-2</v>
      </c>
      <c r="C44" s="1">
        <v>0.44819599999999998</v>
      </c>
    </row>
    <row r="45" spans="1:3" x14ac:dyDescent="0.25">
      <c r="A45" s="1">
        <v>8600.01</v>
      </c>
      <c r="B45" s="1">
        <v>8.8416099999999997E-3</v>
      </c>
      <c r="C45" s="1">
        <v>0.34024900000000002</v>
      </c>
    </row>
    <row r="46" spans="1:3" x14ac:dyDescent="0.25">
      <c r="A46" s="1">
        <v>8800.01</v>
      </c>
      <c r="B46" s="1">
        <v>8.0545400000000007E-3</v>
      </c>
      <c r="C46" s="1">
        <v>0.32956800000000003</v>
      </c>
    </row>
    <row r="47" spans="1:3" x14ac:dyDescent="0.25">
      <c r="A47" s="1">
        <v>9000.01</v>
      </c>
      <c r="B47" s="1">
        <v>6.7487600000000003E-3</v>
      </c>
      <c r="C47" s="1">
        <v>0.25697700000000001</v>
      </c>
    </row>
    <row r="48" spans="1:3" x14ac:dyDescent="0.25">
      <c r="A48" s="1">
        <v>9200.01</v>
      </c>
      <c r="B48" s="1">
        <v>5.2627000000000004E-3</v>
      </c>
      <c r="C48" s="1">
        <v>0.20028199999999999</v>
      </c>
    </row>
    <row r="49" spans="1:3" x14ac:dyDescent="0.25">
      <c r="A49" s="1">
        <v>9400.01</v>
      </c>
      <c r="B49" s="1">
        <v>4.5270500000000003E-3</v>
      </c>
      <c r="C49" s="1">
        <v>0.17027900000000001</v>
      </c>
    </row>
    <row r="50" spans="1:3" x14ac:dyDescent="0.25">
      <c r="A50" s="1">
        <v>9600.01</v>
      </c>
      <c r="B50" s="1">
        <v>3.6823699999999999E-3</v>
      </c>
      <c r="C50" s="1">
        <v>0.13636499999999999</v>
      </c>
    </row>
    <row r="51" spans="1:3" x14ac:dyDescent="0.25">
      <c r="A51" s="1">
        <v>9800.01</v>
      </c>
      <c r="B51" s="1">
        <v>2.5123799999999998E-3</v>
      </c>
      <c r="C51" s="1">
        <v>9.43629E-2</v>
      </c>
    </row>
    <row r="52" spans="1:3" x14ac:dyDescent="0.25">
      <c r="A52" s="1">
        <v>10000</v>
      </c>
      <c r="B52" s="1">
        <v>2.1609400000000001E-3</v>
      </c>
      <c r="C52" s="1">
        <v>6.7882899999999996E-2</v>
      </c>
    </row>
    <row r="53" spans="1:3" x14ac:dyDescent="0.25">
      <c r="A53" s="1">
        <v>10200</v>
      </c>
      <c r="B53" s="1">
        <v>1.7745E-3</v>
      </c>
      <c r="C53" s="1">
        <v>6.0979100000000001E-2</v>
      </c>
    </row>
    <row r="54" spans="1:3" x14ac:dyDescent="0.25">
      <c r="A54" s="1">
        <v>10400</v>
      </c>
      <c r="B54" s="1">
        <v>1.30053E-3</v>
      </c>
      <c r="C54" s="1">
        <v>4.6490700000000003E-2</v>
      </c>
    </row>
    <row r="55" spans="1:3" x14ac:dyDescent="0.25">
      <c r="A55" s="1">
        <v>10600</v>
      </c>
      <c r="B55" s="1">
        <v>1.1270200000000001E-3</v>
      </c>
      <c r="C55" s="1">
        <v>4.02263E-2</v>
      </c>
    </row>
    <row r="56" spans="1:3" x14ac:dyDescent="0.25">
      <c r="A56" s="1">
        <v>10800</v>
      </c>
      <c r="B56" s="1">
        <v>9.5001700000000005E-4</v>
      </c>
      <c r="C56" s="1">
        <v>3.35267E-2</v>
      </c>
    </row>
    <row r="57" spans="1:3" x14ac:dyDescent="0.25">
      <c r="A57" s="1">
        <v>11000</v>
      </c>
      <c r="B57" s="1">
        <v>6.6051E-4</v>
      </c>
      <c r="C57" s="1">
        <v>1.90011E-2</v>
      </c>
    </row>
    <row r="58" spans="1:3" x14ac:dyDescent="0.25">
      <c r="A58" s="1">
        <v>11200</v>
      </c>
      <c r="B58" s="1">
        <v>4.73506E-4</v>
      </c>
      <c r="C58" s="1">
        <v>1.5215899999999999E-2</v>
      </c>
    </row>
    <row r="59" spans="1:3" x14ac:dyDescent="0.25">
      <c r="A59" s="1">
        <v>11400</v>
      </c>
      <c r="B59" s="1">
        <v>3.6900399999999998E-4</v>
      </c>
      <c r="C59" s="1">
        <v>1.0886E-2</v>
      </c>
    </row>
    <row r="60" spans="1:3" x14ac:dyDescent="0.25">
      <c r="A60" s="1">
        <v>11600</v>
      </c>
      <c r="B60" s="1">
        <v>2.9200199999999997E-4</v>
      </c>
      <c r="C60" s="1">
        <v>8.5197199999999997E-3</v>
      </c>
    </row>
    <row r="61" spans="1:3" x14ac:dyDescent="0.25">
      <c r="A61" s="1">
        <v>11800</v>
      </c>
      <c r="B61" s="1">
        <v>1.485E-4</v>
      </c>
      <c r="C61" s="1">
        <v>2.8964899999999998E-3</v>
      </c>
    </row>
    <row r="62" spans="1:3" x14ac:dyDescent="0.25">
      <c r="A62" s="1">
        <v>12000</v>
      </c>
      <c r="B62" s="1">
        <v>4.6499999999999999E-5</v>
      </c>
      <c r="C62" s="1">
        <v>2.3430500000000002E-3</v>
      </c>
    </row>
    <row r="63" spans="1:3" x14ac:dyDescent="0.25">
      <c r="A63" s="1">
        <v>12200</v>
      </c>
      <c r="B63" s="1">
        <v>5.2500000000000002E-5</v>
      </c>
      <c r="C63" s="1">
        <v>1.9901900000000002E-3</v>
      </c>
    </row>
    <row r="64" spans="1:3" x14ac:dyDescent="0.25">
      <c r="A64" s="1">
        <v>12400</v>
      </c>
      <c r="B64" s="1">
        <v>5.7000000000000003E-5</v>
      </c>
      <c r="C64" s="1">
        <v>1.9624899999999999E-3</v>
      </c>
    </row>
    <row r="65" spans="1:3" x14ac:dyDescent="0.25">
      <c r="A65" s="1">
        <v>12600</v>
      </c>
      <c r="B65" s="1">
        <v>4.1999999999999998E-5</v>
      </c>
      <c r="C65" s="1">
        <v>6.7548599999999999E-4</v>
      </c>
    </row>
    <row r="66" spans="1:3" x14ac:dyDescent="0.25">
      <c r="A66" s="1">
        <v>12800</v>
      </c>
      <c r="B66" s="1">
        <v>2.5000000000000002E-6</v>
      </c>
      <c r="C66" s="1">
        <v>1.1424199999999999E-4</v>
      </c>
    </row>
    <row r="67" spans="1:3" x14ac:dyDescent="0.25">
      <c r="A67" s="1">
        <v>13000</v>
      </c>
      <c r="B67" s="1">
        <v>4.5000000000000001E-6</v>
      </c>
      <c r="C67" s="1">
        <v>1.4860700000000001E-4</v>
      </c>
    </row>
    <row r="68" spans="1:3" x14ac:dyDescent="0.25">
      <c r="A68" s="1">
        <v>13200</v>
      </c>
      <c r="B68" s="1">
        <v>7.9999999999999996E-6</v>
      </c>
      <c r="C68" s="1">
        <v>1.7399399999999999E-4</v>
      </c>
    </row>
    <row r="69" spans="1:3" x14ac:dyDescent="0.25">
      <c r="A69" s="1">
        <v>13400</v>
      </c>
      <c r="B69" s="1">
        <v>6.4999999999999996E-6</v>
      </c>
      <c r="C69" s="1">
        <v>2.26942E-4</v>
      </c>
    </row>
    <row r="70" spans="1:3" x14ac:dyDescent="0.25">
      <c r="A70" s="1">
        <v>13600</v>
      </c>
      <c r="B70" s="1">
        <v>2.5000000000000002E-6</v>
      </c>
      <c r="C70" s="1">
        <v>1.0686599999999999E-3</v>
      </c>
    </row>
    <row r="71" spans="1:3" x14ac:dyDescent="0.25">
      <c r="A71" s="1">
        <v>13800</v>
      </c>
      <c r="B71" s="1">
        <v>0</v>
      </c>
      <c r="C71" s="1">
        <v>0</v>
      </c>
    </row>
    <row r="72" spans="1:3" x14ac:dyDescent="0.25">
      <c r="A72" s="1">
        <v>14000</v>
      </c>
      <c r="B72" s="1">
        <v>0</v>
      </c>
      <c r="C72" s="1">
        <v>0</v>
      </c>
    </row>
    <row r="73" spans="1:3" x14ac:dyDescent="0.25">
      <c r="A73" s="1">
        <v>14200</v>
      </c>
      <c r="B73" s="1">
        <v>0</v>
      </c>
      <c r="C73" s="1">
        <v>0</v>
      </c>
    </row>
    <row r="74" spans="1:3" x14ac:dyDescent="0.25">
      <c r="A74" s="1">
        <v>14400</v>
      </c>
      <c r="B74" s="1">
        <v>0</v>
      </c>
      <c r="C74" s="1">
        <v>0</v>
      </c>
    </row>
    <row r="75" spans="1:3" x14ac:dyDescent="0.25">
      <c r="A75" s="1">
        <v>14600</v>
      </c>
      <c r="B75" s="1">
        <v>0</v>
      </c>
      <c r="C75" s="1">
        <v>0</v>
      </c>
    </row>
    <row r="76" spans="1:3" x14ac:dyDescent="0.25">
      <c r="A76" s="1">
        <v>14800</v>
      </c>
      <c r="B76" s="1">
        <v>0</v>
      </c>
      <c r="C76" s="1">
        <v>0</v>
      </c>
    </row>
    <row r="77" spans="1:3" x14ac:dyDescent="0.25">
      <c r="A77" s="1">
        <v>15000</v>
      </c>
      <c r="B77" s="1">
        <v>0</v>
      </c>
      <c r="C77" s="1">
        <v>0</v>
      </c>
    </row>
    <row r="78" spans="1:3" x14ac:dyDescent="0.25">
      <c r="A78" s="1">
        <v>15200</v>
      </c>
      <c r="B78" s="1">
        <v>0</v>
      </c>
      <c r="C78" s="1">
        <v>0</v>
      </c>
    </row>
    <row r="79" spans="1:3" x14ac:dyDescent="0.25">
      <c r="A79" s="1">
        <v>15400</v>
      </c>
      <c r="B79" s="1">
        <v>0</v>
      </c>
      <c r="C79" s="1">
        <v>0</v>
      </c>
    </row>
    <row r="80" spans="1:3" x14ac:dyDescent="0.25">
      <c r="A80" s="1">
        <v>15600</v>
      </c>
      <c r="B80" s="1">
        <v>0</v>
      </c>
      <c r="C80" s="1">
        <v>0</v>
      </c>
    </row>
    <row r="81" spans="1:3" x14ac:dyDescent="0.25">
      <c r="A81" s="1">
        <v>15800</v>
      </c>
      <c r="B81" s="1">
        <v>0</v>
      </c>
      <c r="C81" s="1">
        <v>0</v>
      </c>
    </row>
    <row r="82" spans="1:3" x14ac:dyDescent="0.25">
      <c r="A82" s="1">
        <v>16000</v>
      </c>
      <c r="B82" s="1">
        <v>0</v>
      </c>
      <c r="C82" s="1">
        <v>0</v>
      </c>
    </row>
    <row r="83" spans="1:3" x14ac:dyDescent="0.25">
      <c r="A83" s="1">
        <v>16200</v>
      </c>
      <c r="B83" s="1">
        <v>0</v>
      </c>
      <c r="C83" s="1">
        <v>0</v>
      </c>
    </row>
    <row r="84" spans="1:3" x14ac:dyDescent="0.25">
      <c r="A84" s="1">
        <v>16400</v>
      </c>
      <c r="B84" s="1">
        <v>0</v>
      </c>
      <c r="C84" s="1">
        <v>0</v>
      </c>
    </row>
    <row r="85" spans="1:3" x14ac:dyDescent="0.25">
      <c r="A85" s="1">
        <v>16600</v>
      </c>
      <c r="B85" s="1">
        <v>0</v>
      </c>
      <c r="C85" s="1">
        <v>0</v>
      </c>
    </row>
    <row r="86" spans="1:3" x14ac:dyDescent="0.25">
      <c r="A86" s="1">
        <v>16800</v>
      </c>
      <c r="B86" s="1">
        <v>0</v>
      </c>
      <c r="C86" s="1">
        <v>0</v>
      </c>
    </row>
    <row r="87" spans="1:3" x14ac:dyDescent="0.25">
      <c r="A87" s="1">
        <v>17000</v>
      </c>
      <c r="B87" s="1">
        <v>0</v>
      </c>
      <c r="C87" s="1">
        <v>0</v>
      </c>
    </row>
    <row r="88" spans="1:3" x14ac:dyDescent="0.25">
      <c r="A88" s="1">
        <v>17200</v>
      </c>
      <c r="B88" s="1">
        <v>0</v>
      </c>
      <c r="C88" s="1">
        <v>0</v>
      </c>
    </row>
    <row r="89" spans="1:3" x14ac:dyDescent="0.25">
      <c r="A89" s="1">
        <v>17400</v>
      </c>
      <c r="B89" s="1">
        <v>0</v>
      </c>
      <c r="C89" s="1">
        <v>0</v>
      </c>
    </row>
    <row r="90" spans="1:3" x14ac:dyDescent="0.25">
      <c r="A90" s="1">
        <v>17600</v>
      </c>
      <c r="B90" s="1">
        <v>0</v>
      </c>
      <c r="C90" s="1">
        <v>0</v>
      </c>
    </row>
    <row r="91" spans="1:3" x14ac:dyDescent="0.25">
      <c r="A91" s="1">
        <v>17800</v>
      </c>
      <c r="B91" s="1">
        <v>0</v>
      </c>
      <c r="C91" s="1">
        <v>0</v>
      </c>
    </row>
    <row r="92" spans="1:3" x14ac:dyDescent="0.25">
      <c r="A92" s="1">
        <v>18000</v>
      </c>
      <c r="B92" s="1">
        <v>0</v>
      </c>
      <c r="C92" s="1">
        <v>0</v>
      </c>
    </row>
    <row r="93" spans="1:3" x14ac:dyDescent="0.25">
      <c r="A93" s="1">
        <v>18200</v>
      </c>
      <c r="B93" s="1">
        <v>0</v>
      </c>
      <c r="C93" s="1">
        <v>0</v>
      </c>
    </row>
    <row r="94" spans="1:3" x14ac:dyDescent="0.25">
      <c r="A94" s="1">
        <v>18400</v>
      </c>
      <c r="B94" s="1">
        <v>0</v>
      </c>
      <c r="C94" s="1">
        <v>0</v>
      </c>
    </row>
    <row r="95" spans="1:3" x14ac:dyDescent="0.25">
      <c r="A95" s="1">
        <v>18600</v>
      </c>
      <c r="B95" s="1">
        <v>0</v>
      </c>
      <c r="C95" s="1">
        <v>0</v>
      </c>
    </row>
    <row r="96" spans="1:3" x14ac:dyDescent="0.25">
      <c r="A96" s="1">
        <v>18800</v>
      </c>
      <c r="B96" s="1">
        <v>0</v>
      </c>
      <c r="C96" s="1">
        <v>0</v>
      </c>
    </row>
    <row r="97" spans="1:4" x14ac:dyDescent="0.25">
      <c r="A97" s="1">
        <v>19000</v>
      </c>
      <c r="B97" s="1">
        <v>0</v>
      </c>
      <c r="C97" s="1">
        <v>0</v>
      </c>
    </row>
    <row r="98" spans="1:4" x14ac:dyDescent="0.25">
      <c r="A98" s="1">
        <v>19200</v>
      </c>
      <c r="B98" s="1">
        <v>0</v>
      </c>
      <c r="C98" s="1">
        <v>0</v>
      </c>
    </row>
    <row r="99" spans="1:4" x14ac:dyDescent="0.25">
      <c r="A99" s="1">
        <v>19400</v>
      </c>
      <c r="B99" s="1">
        <v>0</v>
      </c>
      <c r="C99" s="1">
        <v>0</v>
      </c>
    </row>
    <row r="100" spans="1:4" x14ac:dyDescent="0.25">
      <c r="A100" s="1">
        <v>19600</v>
      </c>
      <c r="B100" s="1">
        <v>0</v>
      </c>
      <c r="C100" s="1">
        <v>0</v>
      </c>
    </row>
    <row r="101" spans="1:4" x14ac:dyDescent="0.25">
      <c r="A101" s="1">
        <v>19800</v>
      </c>
      <c r="B101" s="1">
        <v>0</v>
      </c>
      <c r="C101" s="1">
        <v>0</v>
      </c>
    </row>
    <row r="102" spans="1:4" x14ac:dyDescent="0.25">
      <c r="A102" s="1">
        <v>20000</v>
      </c>
      <c r="B102" s="1">
        <v>0</v>
      </c>
      <c r="C102" s="1">
        <v>0</v>
      </c>
    </row>
    <row r="104" spans="1:4" x14ac:dyDescent="0.25">
      <c r="A104" t="s">
        <v>9</v>
      </c>
      <c r="B104" t="s">
        <v>10</v>
      </c>
      <c r="C104" t="s">
        <v>11</v>
      </c>
      <c r="D104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3"/>
  <sheetViews>
    <sheetView workbookViewId="0">
      <selection activeCell="H19" sqref="H19"/>
    </sheetView>
  </sheetViews>
  <sheetFormatPr defaultRowHeight="15" x14ac:dyDescent="0.25"/>
  <cols>
    <col min="1" max="1" width="6.42578125" bestFit="1" customWidth="1"/>
    <col min="2" max="2" width="9.85546875" bestFit="1" customWidth="1"/>
    <col min="4" max="4" width="8.28515625" style="3" bestFit="1" customWidth="1"/>
  </cols>
  <sheetData>
    <row r="1" spans="1:7" x14ac:dyDescent="0.25">
      <c r="A1" t="s">
        <v>0</v>
      </c>
      <c r="B1" t="s">
        <v>5</v>
      </c>
      <c r="D1" s="3" t="s">
        <v>6</v>
      </c>
      <c r="G1" t="s">
        <v>23</v>
      </c>
    </row>
    <row r="2" spans="1:7" x14ac:dyDescent="0.25">
      <c r="A2" t="s">
        <v>4</v>
      </c>
      <c r="B2" t="s">
        <v>22</v>
      </c>
      <c r="D2" s="3" t="s">
        <v>22</v>
      </c>
      <c r="G2" s="3">
        <f>AVERAGE(D3:D58)</f>
        <v>1.165746653923295</v>
      </c>
    </row>
    <row r="3" spans="1:7" x14ac:dyDescent="0.25">
      <c r="A3" s="3">
        <f>Raw_Data_vacancies!A3/10000</f>
        <v>2.0000999999999998E-2</v>
      </c>
      <c r="B3" s="1">
        <f>Raw_Data_vacancies!B3+Raw_Data_vacancies!C3</f>
        <v>1.8009755999999999</v>
      </c>
      <c r="C3" s="1"/>
      <c r="D3" s="3">
        <f>(B3*Raw_Data_vacancies!$D$2)*10000*(1/Raw_Data_vacancies!$F$3)</f>
        <v>1.3922432303190493</v>
      </c>
      <c r="E3" s="2"/>
      <c r="F3" s="2"/>
    </row>
    <row r="4" spans="1:7" x14ac:dyDescent="0.25">
      <c r="A4" s="3">
        <f>Raw_Data_vacancies!A4/10000</f>
        <v>4.0001000000000002E-2</v>
      </c>
      <c r="B4" s="1">
        <f>Raw_Data_vacancies!B4+Raw_Data_vacancies!C4</f>
        <v>1.9278089</v>
      </c>
      <c r="C4" s="1"/>
      <c r="D4" s="3">
        <f>(B4*Raw_Data_vacancies!$D$2)*10000*(1/Raw_Data_vacancies!$F$3)</f>
        <v>1.4902916454691633</v>
      </c>
      <c r="E4" s="2"/>
      <c r="F4" s="2"/>
    </row>
    <row r="5" spans="1:7" x14ac:dyDescent="0.25">
      <c r="A5" s="3">
        <f>Raw_Data_vacancies!A5/10000</f>
        <v>6.0000999999999999E-2</v>
      </c>
      <c r="B5" s="1">
        <f>Raw_Data_vacancies!B5+Raw_Data_vacancies!C5</f>
        <v>2.0157739000000001</v>
      </c>
      <c r="C5" s="1"/>
      <c r="D5" s="3">
        <f>(B5*Raw_Data_vacancies!$D$2)*10000*(1/Raw_Data_vacancies!$F$3)</f>
        <v>1.5582929419636939</v>
      </c>
      <c r="E5" s="2"/>
      <c r="F5" s="2"/>
    </row>
    <row r="6" spans="1:7" x14ac:dyDescent="0.25">
      <c r="A6" s="3">
        <f>Raw_Data_vacancies!A6/10000</f>
        <v>8.0001000000000003E-2</v>
      </c>
      <c r="B6" s="1">
        <f>Raw_Data_vacancies!B6+Raw_Data_vacancies!C6</f>
        <v>2.2430488</v>
      </c>
      <c r="C6" s="1"/>
      <c r="D6" s="3">
        <f>(B6*Raw_Data_vacancies!$D$2)*10000*(1/Raw_Data_vacancies!$F$3)</f>
        <v>1.7339876826067313</v>
      </c>
      <c r="E6" s="2"/>
      <c r="F6" s="2"/>
    </row>
    <row r="7" spans="1:7" x14ac:dyDescent="0.25">
      <c r="A7" s="3">
        <f>Raw_Data_vacancies!A7/10000</f>
        <v>0.10000099999999999</v>
      </c>
      <c r="B7" s="1">
        <f>Raw_Data_vacancies!B7+Raw_Data_vacancies!C7</f>
        <v>2.2482170999999997</v>
      </c>
      <c r="C7" s="1"/>
      <c r="D7" s="3">
        <f>(B7*Raw_Data_vacancies!$D$2)*10000*(1/Raw_Data_vacancies!$F$3)</f>
        <v>1.7379830341746578</v>
      </c>
      <c r="E7" s="2"/>
      <c r="F7" s="2"/>
    </row>
    <row r="8" spans="1:7" x14ac:dyDescent="0.25">
      <c r="A8" s="3">
        <f>Raw_Data_vacancies!A8/10000</f>
        <v>0.120001</v>
      </c>
      <c r="B8" s="1">
        <f>Raw_Data_vacancies!B8+Raw_Data_vacancies!C8</f>
        <v>2.2899683</v>
      </c>
      <c r="C8" s="1"/>
      <c r="D8" s="3">
        <f>(B8*Raw_Data_vacancies!$D$2)*10000*(1/Raw_Data_vacancies!$F$3)</f>
        <v>1.7702587771429121</v>
      </c>
      <c r="E8" s="2"/>
      <c r="F8" s="2"/>
    </row>
    <row r="9" spans="1:7" x14ac:dyDescent="0.25">
      <c r="A9" s="3">
        <f>Raw_Data_vacancies!A9/10000</f>
        <v>0.14000099999999999</v>
      </c>
      <c r="B9" s="1">
        <f>Raw_Data_vacancies!B9+Raw_Data_vacancies!C9</f>
        <v>2.3476667999999998</v>
      </c>
      <c r="C9" s="1"/>
      <c r="D9" s="3">
        <f>(B9*Raw_Data_vacancies!$D$2)*10000*(1/Raw_Data_vacancies!$F$3)</f>
        <v>1.8148625718998002</v>
      </c>
      <c r="E9" s="2"/>
      <c r="F9" s="2"/>
    </row>
    <row r="10" spans="1:7" x14ac:dyDescent="0.25">
      <c r="A10" s="3">
        <f>Raw_Data_vacancies!A10/10000</f>
        <v>0.160001</v>
      </c>
      <c r="B10" s="1">
        <f>Raw_Data_vacancies!B10+Raw_Data_vacancies!C10</f>
        <v>2.4893677999999997</v>
      </c>
      <c r="C10" s="1"/>
      <c r="D10" s="3">
        <f>(B10*Raw_Data_vacancies!$D$2)*10000*(1/Raw_Data_vacancies!$F$3)</f>
        <v>1.9244044546323811</v>
      </c>
      <c r="E10" s="2"/>
      <c r="F10" s="2"/>
    </row>
    <row r="11" spans="1:7" x14ac:dyDescent="0.25">
      <c r="A11" s="3">
        <f>Raw_Data_vacancies!A11/10000</f>
        <v>0.18000099999999999</v>
      </c>
      <c r="B11" s="1">
        <f>Raw_Data_vacancies!B11+Raw_Data_vacancies!C11</f>
        <v>2.5540635000000003</v>
      </c>
      <c r="C11" s="1"/>
      <c r="D11" s="3">
        <f>(B11*Raw_Data_vacancies!$D$2)*10000*(1/Raw_Data_vacancies!$F$3)</f>
        <v>1.974417431130093</v>
      </c>
      <c r="E11" s="2"/>
      <c r="F11" s="2"/>
    </row>
    <row r="12" spans="1:7" x14ac:dyDescent="0.25">
      <c r="A12" s="3">
        <f>Raw_Data_vacancies!A12/10000</f>
        <v>0.20000100000000001</v>
      </c>
      <c r="B12" s="1">
        <f>Raw_Data_vacancies!B12+Raw_Data_vacancies!C12</f>
        <v>2.5917336</v>
      </c>
      <c r="C12" s="1"/>
      <c r="D12" s="3">
        <f>(B12*Raw_Data_vacancies!$D$2)*10000*(1/Raw_Data_vacancies!$F$3)</f>
        <v>2.0035382819125478</v>
      </c>
      <c r="E12" s="2"/>
      <c r="F12" s="2"/>
    </row>
    <row r="13" spans="1:7" x14ac:dyDescent="0.25">
      <c r="A13" s="3">
        <f>Raw_Data_vacancies!A13/10000</f>
        <v>0.22000100000000003</v>
      </c>
      <c r="B13" s="1">
        <f>Raw_Data_vacancies!B13+Raw_Data_vacancies!C13</f>
        <v>2.6258216999999999</v>
      </c>
      <c r="C13" s="1"/>
      <c r="D13" s="3">
        <f>(B13*Raw_Data_vacancies!$D$2)*10000*(1/Raw_Data_vacancies!$F$3)</f>
        <v>2.0298900694989195</v>
      </c>
      <c r="E13" s="2"/>
      <c r="F13" s="2"/>
    </row>
    <row r="14" spans="1:7" x14ac:dyDescent="0.25">
      <c r="A14" s="3">
        <f>Raw_Data_vacancies!A14/10000</f>
        <v>0.24000100000000002</v>
      </c>
      <c r="B14" s="1">
        <f>Raw_Data_vacancies!B14+Raw_Data_vacancies!C14</f>
        <v>2.6831147</v>
      </c>
      <c r="C14" s="1"/>
      <c r="D14" s="3">
        <f>(B14*Raw_Data_vacancies!$D$2)*10000*(1/Raw_Data_vacancies!$F$3)</f>
        <v>2.0741803926963405</v>
      </c>
      <c r="E14" s="2"/>
      <c r="F14" s="2"/>
    </row>
    <row r="15" spans="1:7" x14ac:dyDescent="0.25">
      <c r="A15" s="3">
        <f>Raw_Data_vacancies!A15/10000</f>
        <v>0.26000100000000004</v>
      </c>
      <c r="B15" s="1">
        <f>Raw_Data_vacancies!B15+Raw_Data_vacancies!C15</f>
        <v>2.6596967999999999</v>
      </c>
      <c r="C15" s="1"/>
      <c r="D15" s="3">
        <f>(B15*Raw_Data_vacancies!$D$2)*10000*(1/Raw_Data_vacancies!$F$3)</f>
        <v>2.0560771975485057</v>
      </c>
      <c r="E15" s="2"/>
      <c r="F15" s="2"/>
    </row>
    <row r="16" spans="1:7" x14ac:dyDescent="0.25">
      <c r="A16" s="3">
        <f>Raw_Data_vacancies!A16/10000</f>
        <v>0.280001</v>
      </c>
      <c r="B16" s="1">
        <f>Raw_Data_vacancies!B16+Raw_Data_vacancies!C16</f>
        <v>2.6917219999999999</v>
      </c>
      <c r="C16" s="1"/>
      <c r="D16" s="3">
        <f>(B16*Raw_Data_vacancies!$D$2)*10000*(1/Raw_Data_vacancies!$F$3)</f>
        <v>2.0808342613863577</v>
      </c>
      <c r="E16" s="2"/>
      <c r="F16" s="2"/>
    </row>
    <row r="17" spans="1:6" x14ac:dyDescent="0.25">
      <c r="A17" s="3">
        <f>Raw_Data_vacancies!A17/10000</f>
        <v>0.30000100000000002</v>
      </c>
      <c r="B17" s="1">
        <f>Raw_Data_vacancies!B17+Raw_Data_vacancies!C17</f>
        <v>2.7450128</v>
      </c>
      <c r="C17" s="1"/>
      <c r="D17" s="3">
        <f>(B17*Raw_Data_vacancies!$D$2)*10000*(1/Raw_Data_vacancies!$F$3)</f>
        <v>2.1220306860010427</v>
      </c>
      <c r="E17" s="2"/>
      <c r="F17" s="2"/>
    </row>
    <row r="18" spans="1:6" x14ac:dyDescent="0.25">
      <c r="A18" s="3">
        <f>Raw_Data_vacancies!A18/10000</f>
        <v>0.32000100000000004</v>
      </c>
      <c r="B18" s="1">
        <f>Raw_Data_vacancies!B18+Raw_Data_vacancies!C18</f>
        <v>2.8016089000000002</v>
      </c>
      <c r="C18" s="1"/>
      <c r="D18" s="3">
        <f>(B18*Raw_Data_vacancies!$D$2)*10000*(1/Raw_Data_vacancies!$F$3)</f>
        <v>2.1657822710238821</v>
      </c>
      <c r="E18" s="2"/>
      <c r="F18" s="2"/>
    </row>
    <row r="19" spans="1:6" x14ac:dyDescent="0.25">
      <c r="A19" s="3">
        <f>Raw_Data_vacancies!A19/10000</f>
        <v>0.340001</v>
      </c>
      <c r="B19" s="1">
        <f>Raw_Data_vacancies!B19+Raw_Data_vacancies!C19</f>
        <v>2.8072091000000001</v>
      </c>
      <c r="C19" s="1"/>
      <c r="D19" s="3">
        <f>(B19*Raw_Data_vacancies!$D$2)*10000*(1/Raw_Data_vacancies!$F$3)</f>
        <v>2.1701115026572442</v>
      </c>
      <c r="E19" s="2"/>
      <c r="F19" s="2"/>
    </row>
    <row r="20" spans="1:6" x14ac:dyDescent="0.25">
      <c r="A20" s="3">
        <f>Raw_Data_vacancies!A20/10000</f>
        <v>0.36000100000000002</v>
      </c>
      <c r="B20" s="1">
        <f>Raw_Data_vacancies!B20+Raw_Data_vacancies!C20</f>
        <v>2.7320200999999997</v>
      </c>
      <c r="C20" s="1"/>
      <c r="D20" s="3">
        <f>(B20*Raw_Data_vacancies!$D$2)*10000*(1/Raw_Data_vacancies!$F$3)</f>
        <v>2.1119866861719685</v>
      </c>
      <c r="E20" s="2"/>
      <c r="F20" s="2"/>
    </row>
    <row r="21" spans="1:6" x14ac:dyDescent="0.25">
      <c r="A21" s="3">
        <f>Raw_Data_vacancies!A21/10000</f>
        <v>0.38000100000000003</v>
      </c>
      <c r="B21" s="1">
        <f>Raw_Data_vacancies!B21+Raw_Data_vacancies!C21</f>
        <v>2.7467364999999999</v>
      </c>
      <c r="C21" s="1"/>
      <c r="D21" s="3">
        <f>(B21*Raw_Data_vacancies!$D$2)*10000*(1/Raw_Data_vacancies!$F$3)</f>
        <v>2.1233631913698554</v>
      </c>
      <c r="E21" s="2"/>
      <c r="F21" s="2"/>
    </row>
    <row r="22" spans="1:6" x14ac:dyDescent="0.25">
      <c r="A22" s="3">
        <f>Raw_Data_vacancies!A22/10000</f>
        <v>0.400001</v>
      </c>
      <c r="B22" s="1">
        <f>Raw_Data_vacancies!B22+Raw_Data_vacancies!C22</f>
        <v>2.5541621999999999</v>
      </c>
      <c r="C22" s="1"/>
      <c r="D22" s="3">
        <f>(B22*Raw_Data_vacancies!$D$2)*10000*(1/Raw_Data_vacancies!$F$3)</f>
        <v>1.9744937311126316</v>
      </c>
      <c r="E22" s="2"/>
      <c r="F22" s="2"/>
    </row>
    <row r="23" spans="1:6" x14ac:dyDescent="0.25">
      <c r="A23" s="3">
        <f>Raw_Data_vacancies!A23/10000</f>
        <v>0.42000100000000001</v>
      </c>
      <c r="B23" s="1">
        <f>Raw_Data_vacancies!B23+Raw_Data_vacancies!C23</f>
        <v>2.5210853000000002</v>
      </c>
      <c r="C23" s="1"/>
      <c r="D23" s="3">
        <f>(B23*Raw_Data_vacancies!$D$2)*10000*(1/Raw_Data_vacancies!$F$3)</f>
        <v>1.9489236511487831</v>
      </c>
      <c r="E23" s="2"/>
      <c r="F23" s="2"/>
    </row>
    <row r="24" spans="1:6" x14ac:dyDescent="0.25">
      <c r="A24" s="3">
        <f>Raw_Data_vacancies!A24/10000</f>
        <v>0.44000100000000003</v>
      </c>
      <c r="B24" s="1">
        <f>Raw_Data_vacancies!B24+Raw_Data_vacancies!C24</f>
        <v>2.5661292000000002</v>
      </c>
      <c r="C24" s="1"/>
      <c r="D24" s="3">
        <f>(B24*Raw_Data_vacancies!$D$2)*10000*(1/Raw_Data_vacancies!$F$3)</f>
        <v>1.9837448141018896</v>
      </c>
      <c r="E24" s="2"/>
      <c r="F24" s="2"/>
    </row>
    <row r="25" spans="1:6" x14ac:dyDescent="0.25">
      <c r="A25" s="3">
        <f>Raw_Data_vacancies!A25/10000</f>
        <v>0.46000100000000005</v>
      </c>
      <c r="B25" s="1">
        <f>Raw_Data_vacancies!B25+Raw_Data_vacancies!C25</f>
        <v>2.3604514000000001</v>
      </c>
      <c r="C25" s="1"/>
      <c r="D25" s="3">
        <f>(B25*Raw_Data_vacancies!$D$2)*10000*(1/Raw_Data_vacancies!$F$3)</f>
        <v>1.8247457001344844</v>
      </c>
      <c r="E25" s="2"/>
      <c r="F25" s="2"/>
    </row>
    <row r="26" spans="1:6" x14ac:dyDescent="0.25">
      <c r="A26" s="3">
        <f>Raw_Data_vacancies!A26/10000</f>
        <v>0.48000100000000001</v>
      </c>
      <c r="B26" s="1">
        <f>Raw_Data_vacancies!B26+Raw_Data_vacancies!C26</f>
        <v>2.3398718999999999</v>
      </c>
      <c r="C26" s="1"/>
      <c r="D26" s="3">
        <f>(B26*Raw_Data_vacancies!$D$2)*10000*(1/Raw_Data_vacancies!$F$3)</f>
        <v>1.8088367285979732</v>
      </c>
      <c r="E26" s="2"/>
      <c r="F26" s="2"/>
    </row>
    <row r="27" spans="1:6" x14ac:dyDescent="0.25">
      <c r="A27" s="3">
        <f>Raw_Data_vacancies!A27/10000</f>
        <v>0.50000100000000003</v>
      </c>
      <c r="B27" s="1">
        <f>Raw_Data_vacancies!B27+Raw_Data_vacancies!C27</f>
        <v>2.1723312999999997</v>
      </c>
      <c r="C27" s="1"/>
      <c r="D27" s="3">
        <f>(B27*Raw_Data_vacancies!$D$2)*10000*(1/Raw_Data_vacancies!$F$3)</f>
        <v>1.6793195568197481</v>
      </c>
      <c r="E27" s="2"/>
      <c r="F27" s="2"/>
    </row>
    <row r="28" spans="1:6" x14ac:dyDescent="0.25">
      <c r="A28" s="3">
        <f>Raw_Data_vacancies!A28/10000</f>
        <v>0.52000100000000005</v>
      </c>
      <c r="B28" s="1">
        <f>Raw_Data_vacancies!B28+Raw_Data_vacancies!C28</f>
        <v>2.1541184000000002</v>
      </c>
      <c r="C28" s="1"/>
      <c r="D28" s="3">
        <f>(B28*Raw_Data_vacancies!$D$2)*10000*(1/Raw_Data_vacancies!$F$3)</f>
        <v>1.6652400841553341</v>
      </c>
      <c r="E28" s="2"/>
      <c r="F28" s="2"/>
    </row>
    <row r="29" spans="1:6" x14ac:dyDescent="0.25">
      <c r="A29" s="3">
        <f>Raw_Data_vacancies!A29/10000</f>
        <v>0.54000100000000006</v>
      </c>
      <c r="B29" s="1">
        <f>Raw_Data_vacancies!B29+Raw_Data_vacancies!C29</f>
        <v>2.0272077999999998</v>
      </c>
      <c r="C29" s="1"/>
      <c r="D29" s="3">
        <f>(B29*Raw_Data_vacancies!$D$2)*10000*(1/Raw_Data_vacancies!$F$3)</f>
        <v>1.5671319122813065</v>
      </c>
      <c r="E29" s="2"/>
      <c r="F29" s="2"/>
    </row>
    <row r="30" spans="1:6" x14ac:dyDescent="0.25">
      <c r="A30" s="3">
        <f>Raw_Data_vacancies!A30/10000</f>
        <v>0.56000099999999997</v>
      </c>
      <c r="B30" s="1">
        <f>Raw_Data_vacancies!B30+Raw_Data_vacancies!C30</f>
        <v>1.8899078999999999</v>
      </c>
      <c r="C30" s="1"/>
      <c r="D30" s="3">
        <f>(B30*Raw_Data_vacancies!$D$2)*10000*(1/Raw_Data_vacancies!$F$3)</f>
        <v>1.4609922975644374</v>
      </c>
      <c r="E30" s="2"/>
      <c r="F30" s="2"/>
    </row>
    <row r="31" spans="1:6" x14ac:dyDescent="0.25">
      <c r="A31" s="3">
        <f>Raw_Data_vacancies!A31/10000</f>
        <v>0.58000099999999999</v>
      </c>
      <c r="B31" s="1">
        <f>Raw_Data_vacancies!B31+Raw_Data_vacancies!C31</f>
        <v>1.8412809999999999</v>
      </c>
      <c r="C31" s="1"/>
      <c r="D31" s="3">
        <f>(B31*Raw_Data_vacancies!$D$2)*10000*(1/Raw_Data_vacancies!$F$3)</f>
        <v>1.42340129836578</v>
      </c>
      <c r="E31" s="2"/>
      <c r="F31" s="2"/>
    </row>
    <row r="32" spans="1:6" x14ac:dyDescent="0.25">
      <c r="A32" s="3">
        <f>Raw_Data_vacancies!A32/10000</f>
        <v>0.60000100000000001</v>
      </c>
      <c r="B32" s="1">
        <f>Raw_Data_vacancies!B32+Raw_Data_vacancies!C32</f>
        <v>1.6796971000000001</v>
      </c>
      <c r="C32" s="1"/>
      <c r="D32" s="3">
        <f>(B32*Raw_Data_vacancies!$D$2)*10000*(1/Raw_Data_vacancies!$F$3)</f>
        <v>1.2984889503564288</v>
      </c>
      <c r="E32" s="2"/>
      <c r="F32" s="2"/>
    </row>
    <row r="33" spans="1:6" x14ac:dyDescent="0.25">
      <c r="A33" s="3">
        <f>Raw_Data_vacancies!A33/10000</f>
        <v>0.62000100000000002</v>
      </c>
      <c r="B33" s="1">
        <f>Raw_Data_vacancies!B33+Raw_Data_vacancies!C33</f>
        <v>1.5556369000000001</v>
      </c>
      <c r="C33" s="1"/>
      <c r="D33" s="3">
        <f>(B33*Raw_Data_vacancies!$D$2)*10000*(1/Raw_Data_vacancies!$F$3)</f>
        <v>1.2025842786873471</v>
      </c>
      <c r="E33" s="2"/>
      <c r="F33" s="2"/>
    </row>
    <row r="34" spans="1:6" x14ac:dyDescent="0.25">
      <c r="A34" s="3">
        <f>Raw_Data_vacancies!A34/10000</f>
        <v>0.64000100000000004</v>
      </c>
      <c r="B34" s="1">
        <f>Raw_Data_vacancies!B34+Raw_Data_vacancies!C34</f>
        <v>1.423848</v>
      </c>
      <c r="C34" s="1"/>
      <c r="D34" s="3">
        <f>(B34*Raw_Data_vacancies!$D$2)*10000*(1/Raw_Data_vacancies!$F$3)</f>
        <v>1.1007049395912516</v>
      </c>
      <c r="E34" s="2"/>
      <c r="F34" s="2"/>
    </row>
    <row r="35" spans="1:6" x14ac:dyDescent="0.25">
      <c r="A35" s="3">
        <f>Raw_Data_vacancies!A35/10000</f>
        <v>0.66000100000000006</v>
      </c>
      <c r="B35" s="1">
        <f>Raw_Data_vacancies!B35+Raw_Data_vacancies!C35</f>
        <v>1.2875016000000001</v>
      </c>
      <c r="C35" s="1"/>
      <c r="D35" s="3">
        <f>(B35*Raw_Data_vacancies!$D$2)*10000*(1/Raw_Data_vacancies!$F$3)</f>
        <v>0.99530242754257481</v>
      </c>
      <c r="E35" s="2"/>
      <c r="F35" s="2"/>
    </row>
    <row r="36" spans="1:6" x14ac:dyDescent="0.25">
      <c r="A36" s="3">
        <f>Raw_Data_vacancies!A36/10000</f>
        <v>0.68000099999999997</v>
      </c>
      <c r="B36" s="1">
        <f>Raw_Data_vacancies!B36+Raw_Data_vacancies!C36</f>
        <v>1.1901908999999999</v>
      </c>
      <c r="C36" s="1"/>
      <c r="D36" s="3">
        <f>(B36*Raw_Data_vacancies!$D$2)*10000*(1/Raw_Data_vacancies!$F$3)</f>
        <v>0.92007644263050348</v>
      </c>
      <c r="E36" s="2"/>
      <c r="F36" s="2"/>
    </row>
    <row r="37" spans="1:6" x14ac:dyDescent="0.25">
      <c r="A37" s="3">
        <f>Raw_Data_vacancies!A37/10000</f>
        <v>0.70000099999999998</v>
      </c>
      <c r="B37" s="1">
        <f>Raw_Data_vacancies!B37+Raw_Data_vacancies!C37</f>
        <v>1.0794204999999999</v>
      </c>
      <c r="C37" s="1"/>
      <c r="D37" s="3">
        <f>(B37*Raw_Data_vacancies!$D$2)*10000*(1/Raw_Data_vacancies!$F$3)</f>
        <v>0.83444544378758012</v>
      </c>
      <c r="E37" s="2"/>
      <c r="F37" s="2"/>
    </row>
    <row r="38" spans="1:6" x14ac:dyDescent="0.25">
      <c r="A38" s="3">
        <f>Raw_Data_vacancies!A38/10000</f>
        <v>0.720001</v>
      </c>
      <c r="B38" s="1">
        <f>Raw_Data_vacancies!B38+Raw_Data_vacancies!C38</f>
        <v>0.99570380000000003</v>
      </c>
      <c r="C38" s="1"/>
      <c r="D38" s="3">
        <f>(B38*Raw_Data_vacancies!$D$2)*10000*(1/Raw_Data_vacancies!$F$3)</f>
        <v>0.76972829334997817</v>
      </c>
      <c r="E38" s="2"/>
      <c r="F38" s="2"/>
    </row>
    <row r="39" spans="1:6" x14ac:dyDescent="0.25">
      <c r="A39" s="3">
        <f>Raw_Data_vacancies!A39/10000</f>
        <v>0.74000100000000002</v>
      </c>
      <c r="B39" s="1">
        <f>Raw_Data_vacancies!B39+Raw_Data_vacancies!C39</f>
        <v>0.90102709999999997</v>
      </c>
      <c r="C39" s="1"/>
      <c r="D39" s="3">
        <f>(B39*Raw_Data_vacancies!$D$2)*10000*(1/Raw_Data_vacancies!$F$3)</f>
        <v>0.69653852073787403</v>
      </c>
      <c r="E39" s="2"/>
      <c r="F39" s="2"/>
    </row>
    <row r="40" spans="1:6" x14ac:dyDescent="0.25">
      <c r="A40" s="3">
        <f>Raw_Data_vacancies!A40/10000</f>
        <v>0.76000100000000004</v>
      </c>
      <c r="B40" s="1">
        <f>Raw_Data_vacancies!B40+Raw_Data_vacancies!C40</f>
        <v>0.77959219999999996</v>
      </c>
      <c r="C40" s="1"/>
      <c r="D40" s="3">
        <f>(B40*Raw_Data_vacancies!$D$2)*10000*(1/Raw_Data_vacancies!$F$3)</f>
        <v>0.60266333583838372</v>
      </c>
      <c r="E40" s="2"/>
      <c r="F40" s="2"/>
    </row>
    <row r="41" spans="1:6" x14ac:dyDescent="0.25">
      <c r="A41" s="3">
        <f>Raw_Data_vacancies!A41/10000</f>
        <v>0.78000100000000006</v>
      </c>
      <c r="B41" s="1">
        <f>Raw_Data_vacancies!B41+Raw_Data_vacancies!C41</f>
        <v>0.68034790000000001</v>
      </c>
      <c r="C41" s="1"/>
      <c r="D41" s="3">
        <f>(B41*Raw_Data_vacancies!$D$2)*10000*(1/Raw_Data_vacancies!$F$3)</f>
        <v>0.52594258247406667</v>
      </c>
      <c r="E41" s="2"/>
      <c r="F41" s="2"/>
    </row>
    <row r="42" spans="1:6" x14ac:dyDescent="0.25">
      <c r="A42" s="3">
        <f>Raw_Data_vacancies!A42/10000</f>
        <v>0.80000100000000007</v>
      </c>
      <c r="B42" s="1">
        <f>Raw_Data_vacancies!B42+Raw_Data_vacancies!C42</f>
        <v>0.60485689999999992</v>
      </c>
      <c r="C42" s="1"/>
      <c r="D42" s="3">
        <f>(B42*Raw_Data_vacancies!$D$2)*10000*(1/Raw_Data_vacancies!$F$3)</f>
        <v>0.46758430504931114</v>
      </c>
      <c r="E42" s="2"/>
      <c r="F42" s="2"/>
    </row>
    <row r="43" spans="1:6" x14ac:dyDescent="0.25">
      <c r="A43" s="3">
        <f>Raw_Data_vacancies!A43/10000</f>
        <v>0.82000099999999998</v>
      </c>
      <c r="B43" s="1">
        <f>Raw_Data_vacancies!B43+Raw_Data_vacancies!C43</f>
        <v>0.52289890000000006</v>
      </c>
      <c r="C43" s="1"/>
      <c r="D43" s="3">
        <f>(B43*Raw_Data_vacancies!$D$2)*10000*(1/Raw_Data_vacancies!$F$3)</f>
        <v>0.40422671671191868</v>
      </c>
      <c r="E43" s="2"/>
      <c r="F43" s="2"/>
    </row>
    <row r="44" spans="1:6" x14ac:dyDescent="0.25">
      <c r="A44" s="3">
        <f>Raw_Data_vacancies!A44/10000</f>
        <v>0.840001</v>
      </c>
      <c r="B44" s="1">
        <f>Raw_Data_vacancies!B44+Raw_Data_vacancies!C44</f>
        <v>0.45881759999999999</v>
      </c>
      <c r="C44" s="1"/>
      <c r="D44" s="3">
        <f>(B44*Raw_Data_vacancies!$D$2)*10000*(1/Raw_Data_vacancies!$F$3)</f>
        <v>0.3546887018076389</v>
      </c>
      <c r="E44" s="2"/>
      <c r="F44" s="2"/>
    </row>
    <row r="45" spans="1:6" x14ac:dyDescent="0.25">
      <c r="A45" s="3">
        <f>Raw_Data_vacancies!A45/10000</f>
        <v>0.86000100000000002</v>
      </c>
      <c r="B45" s="1">
        <f>Raw_Data_vacancies!B45+Raw_Data_vacancies!C45</f>
        <v>0.34909061000000002</v>
      </c>
      <c r="C45" s="1"/>
      <c r="D45" s="3">
        <f>(B45*Raw_Data_vacancies!$D$2)*10000*(1/Raw_Data_vacancies!$F$3)</f>
        <v>0.26986431051061854</v>
      </c>
      <c r="E45" s="2"/>
      <c r="F45" s="2"/>
    </row>
    <row r="46" spans="1:6" x14ac:dyDescent="0.25">
      <c r="A46" s="3">
        <f>Raw_Data_vacancies!A46/10000</f>
        <v>0.88000100000000003</v>
      </c>
      <c r="B46" s="1">
        <f>Raw_Data_vacancies!B46+Raw_Data_vacancies!C46</f>
        <v>0.33762254000000003</v>
      </c>
      <c r="C46" s="1"/>
      <c r="D46" s="3">
        <f>(B46*Raw_Data_vacancies!$D$2)*10000*(1/Raw_Data_vacancies!$F$3)</f>
        <v>0.26099892509266781</v>
      </c>
      <c r="E46" s="2"/>
      <c r="F46" s="2"/>
    </row>
    <row r="47" spans="1:6" x14ac:dyDescent="0.25">
      <c r="A47" s="3">
        <f>Raw_Data_vacancies!A47/10000</f>
        <v>0.90000100000000005</v>
      </c>
      <c r="B47" s="1">
        <f>Raw_Data_vacancies!B47+Raw_Data_vacancies!C47</f>
        <v>0.26372576000000003</v>
      </c>
      <c r="C47" s="1"/>
      <c r="D47" s="3">
        <f>(B47*Raw_Data_vacancies!$D$2)*10000*(1/Raw_Data_vacancies!$F$3)</f>
        <v>0.20387305859154695</v>
      </c>
      <c r="E47" s="2"/>
      <c r="F47" s="2"/>
    </row>
    <row r="48" spans="1:6" x14ac:dyDescent="0.25">
      <c r="A48" s="3">
        <f>Raw_Data_vacancies!A48/10000</f>
        <v>0.92000100000000007</v>
      </c>
      <c r="B48" s="1">
        <f>Raw_Data_vacancies!B48+Raw_Data_vacancies!C48</f>
        <v>0.2055447</v>
      </c>
      <c r="C48" s="1"/>
      <c r="D48" s="3">
        <f>(B48*Raw_Data_vacancies!$D$2)*10000*(1/Raw_Data_vacancies!$F$3)</f>
        <v>0.15889622108315068</v>
      </c>
      <c r="E48" s="2"/>
      <c r="F48" s="2"/>
    </row>
    <row r="49" spans="1:6" x14ac:dyDescent="0.25">
      <c r="A49" s="3">
        <f>Raw_Data_vacancies!A49/10000</f>
        <v>0.94000099999999998</v>
      </c>
      <c r="B49" s="1">
        <f>Raw_Data_vacancies!B49+Raw_Data_vacancies!C49</f>
        <v>0.17480605000000002</v>
      </c>
      <c r="C49" s="1"/>
      <c r="D49" s="3">
        <f>(B49*Raw_Data_vacancies!$D$2)*10000*(1/Raw_Data_vacancies!$F$3)</f>
        <v>0.13513372403896715</v>
      </c>
      <c r="E49" s="2"/>
      <c r="F49" s="2"/>
    </row>
    <row r="50" spans="1:6" x14ac:dyDescent="0.25">
      <c r="A50" s="3">
        <f>Raw_Data_vacancies!A50/10000</f>
        <v>0.96000099999999999</v>
      </c>
      <c r="B50" s="1">
        <f>Raw_Data_vacancies!B50+Raw_Data_vacancies!C50</f>
        <v>0.14004736999999998</v>
      </c>
      <c r="C50" s="1"/>
      <c r="D50" s="3">
        <f>(B50*Raw_Data_vacancies!$D$2)*10000*(1/Raw_Data_vacancies!$F$3)</f>
        <v>0.10826354494002424</v>
      </c>
      <c r="E50" s="2"/>
      <c r="F50" s="2"/>
    </row>
    <row r="51" spans="1:6" x14ac:dyDescent="0.25">
      <c r="A51" s="3">
        <f>Raw_Data_vacancies!A51/10000</f>
        <v>0.98000100000000001</v>
      </c>
      <c r="B51" s="1">
        <f>Raw_Data_vacancies!B51+Raw_Data_vacancies!C51</f>
        <v>9.6875279999999994E-2</v>
      </c>
      <c r="C51" s="1"/>
      <c r="D51" s="3">
        <f>(B51*Raw_Data_vacancies!$D$2)*10000*(1/Raw_Data_vacancies!$F$3)</f>
        <v>7.4889383712506932E-2</v>
      </c>
      <c r="E51" s="2"/>
      <c r="F51" s="2"/>
    </row>
    <row r="52" spans="1:6" x14ac:dyDescent="0.25">
      <c r="A52" s="3">
        <f>Raw_Data_vacancies!A52/10000</f>
        <v>1</v>
      </c>
      <c r="B52" s="1">
        <f>Raw_Data_vacancies!B52+Raw_Data_vacancies!C52</f>
        <v>7.0043839999999996E-2</v>
      </c>
      <c r="C52" s="1"/>
      <c r="D52" s="3">
        <f>(B52*Raw_Data_vacancies!$D$2)*10000*(1/Raw_Data_vacancies!$F$3)</f>
        <v>5.4147353282049275E-2</v>
      </c>
      <c r="E52" s="2"/>
      <c r="F52" s="2"/>
    </row>
    <row r="53" spans="1:6" x14ac:dyDescent="0.25">
      <c r="A53" s="3">
        <f>Raw_Data_vacancies!A53/10000</f>
        <v>1.02</v>
      </c>
      <c r="B53" s="1">
        <f>Raw_Data_vacancies!B53+Raw_Data_vacancies!C53</f>
        <v>6.2753600000000007E-2</v>
      </c>
      <c r="C53" s="1"/>
      <c r="D53" s="3">
        <f>(B53*Raw_Data_vacancies!$D$2)*10000*(1/Raw_Data_vacancies!$F$3)</f>
        <v>4.8511637124983548E-2</v>
      </c>
      <c r="E53" s="2"/>
      <c r="F53" s="2"/>
    </row>
    <row r="54" spans="1:6" x14ac:dyDescent="0.25">
      <c r="A54" s="3">
        <f>Raw_Data_vacancies!A54/10000</f>
        <v>1.04</v>
      </c>
      <c r="B54" s="1">
        <f>Raw_Data_vacancies!B54+Raw_Data_vacancies!C54</f>
        <v>4.7791230000000004E-2</v>
      </c>
      <c r="C54" s="1"/>
      <c r="D54" s="3">
        <f>(B54*Raw_Data_vacancies!$D$2)*10000*(1/Raw_Data_vacancies!$F$3)</f>
        <v>3.6944984949335617E-2</v>
      </c>
      <c r="E54" s="2"/>
      <c r="F54" s="2"/>
    </row>
    <row r="55" spans="1:6" x14ac:dyDescent="0.25">
      <c r="A55" s="3">
        <f>Raw_Data_vacancies!A55/10000</f>
        <v>1.06</v>
      </c>
      <c r="B55" s="1">
        <f>Raw_Data_vacancies!B55+Raw_Data_vacancies!C55</f>
        <v>4.1353319999999999E-2</v>
      </c>
      <c r="C55" s="1"/>
      <c r="D55" s="3">
        <f>(B55*Raw_Data_vacancies!$D$2)*10000*(1/Raw_Data_vacancies!$F$3)</f>
        <v>3.1968162045736409E-2</v>
      </c>
      <c r="E55" s="2"/>
      <c r="F55" s="2"/>
    </row>
    <row r="56" spans="1:6" x14ac:dyDescent="0.25">
      <c r="A56" s="3">
        <f>Raw_Data_vacancies!A56/10000</f>
        <v>1.08</v>
      </c>
      <c r="B56" s="1">
        <f>Raw_Data_vacancies!B56+Raw_Data_vacancies!C56</f>
        <v>3.4476716999999997E-2</v>
      </c>
      <c r="C56" s="1"/>
      <c r="D56" s="3">
        <f>(B56*Raw_Data_vacancies!$D$2)*10000*(1/Raw_Data_vacancies!$F$3)</f>
        <v>2.6652207751662868E-2</v>
      </c>
      <c r="E56" s="2"/>
      <c r="F56" s="2"/>
    </row>
    <row r="57" spans="1:6" x14ac:dyDescent="0.25">
      <c r="A57" s="3">
        <f>Raw_Data_vacancies!A57/10000</f>
        <v>1.1000000000000001</v>
      </c>
      <c r="B57" s="1">
        <f>Raw_Data_vacancies!B57+Raw_Data_vacancies!C57</f>
        <v>1.966161E-2</v>
      </c>
      <c r="C57" s="1"/>
      <c r="D57" s="3">
        <f>(B57*Raw_Data_vacancies!$D$2)*10000*(1/Raw_Data_vacancies!$F$3)</f>
        <v>1.5199397159891189E-2</v>
      </c>
      <c r="E57" s="2"/>
      <c r="F57" s="2"/>
    </row>
    <row r="58" spans="1:6" x14ac:dyDescent="0.25">
      <c r="A58" s="3">
        <f>Raw_Data_vacancies!A58/10000</f>
        <v>1.1200000000000001</v>
      </c>
      <c r="B58" s="1">
        <f>Raw_Data_vacancies!B58+Raw_Data_vacancies!C58</f>
        <v>1.5689405999999999E-2</v>
      </c>
      <c r="C58" s="1"/>
      <c r="D58" s="3">
        <f>(B58*Raw_Data_vacancies!$D$2)*10000*(1/Raw_Data_vacancies!$F$3)</f>
        <v>1.2128686969011173E-2</v>
      </c>
      <c r="E58" s="2"/>
      <c r="F58" s="2"/>
    </row>
    <row r="59" spans="1:6" x14ac:dyDescent="0.25">
      <c r="A59" s="3">
        <f>Raw_Data_vacancies!A59/10000</f>
        <v>1.1399999999999999</v>
      </c>
      <c r="B59" s="1">
        <f>Raw_Data_vacancies!B59+Raw_Data_vacancies!C59</f>
        <v>1.1255003999999999E-2</v>
      </c>
      <c r="C59" s="1"/>
      <c r="D59" s="3">
        <f>(B59*Raw_Data_vacancies!$D$2)*10000*(1/Raw_Data_vacancies!$F$3)</f>
        <v>8.7006748599002797E-3</v>
      </c>
      <c r="E59" s="2"/>
      <c r="F59" s="2"/>
    </row>
    <row r="60" spans="1:6" x14ac:dyDescent="0.25">
      <c r="A60" s="3">
        <f>Raw_Data_vacancies!A60/10000</f>
        <v>1.1599999999999999</v>
      </c>
      <c r="B60" s="1">
        <f>Raw_Data_vacancies!B60+Raw_Data_vacancies!C60</f>
        <v>8.8117219999999993E-3</v>
      </c>
      <c r="C60" s="1"/>
      <c r="D60" s="3">
        <f>(B60*Raw_Data_vacancies!$D$2)*10000*(1/Raw_Data_vacancies!$F$3)</f>
        <v>6.8118970084622109E-3</v>
      </c>
      <c r="E60" s="2"/>
      <c r="F60" s="2"/>
    </row>
    <row r="61" spans="1:6" x14ac:dyDescent="0.25">
      <c r="A61" s="3">
        <f>Raw_Data_vacancies!A61/10000</f>
        <v>1.18</v>
      </c>
      <c r="B61" s="1">
        <f>Raw_Data_vacancies!B61+Raw_Data_vacancies!C61</f>
        <v>3.04499E-3</v>
      </c>
      <c r="C61" s="1"/>
      <c r="D61" s="3">
        <f>(B61*Raw_Data_vacancies!$D$2)*10000*(1/Raw_Data_vacancies!$F$3)</f>
        <v>2.3539279010160951E-3</v>
      </c>
      <c r="E61" s="2"/>
      <c r="F61" s="2"/>
    </row>
    <row r="62" spans="1:6" x14ac:dyDescent="0.25">
      <c r="A62" s="3">
        <f>Raw_Data_vacancies!A62/10000</f>
        <v>1.2</v>
      </c>
      <c r="B62" s="1">
        <f>Raw_Data_vacancies!B62+Raw_Data_vacancies!C62</f>
        <v>2.3895500000000003E-3</v>
      </c>
      <c r="C62" s="1"/>
      <c r="D62" s="3">
        <f>(B62*Raw_Data_vacancies!$D$2)*10000*(1/Raw_Data_vacancies!$F$3)</f>
        <v>1.8472403573978932E-3</v>
      </c>
      <c r="E62" s="2"/>
      <c r="F62" s="2"/>
    </row>
    <row r="63" spans="1:6" x14ac:dyDescent="0.25">
      <c r="A63" s="3">
        <f>Raw_Data_vacancies!A63/10000</f>
        <v>1.22</v>
      </c>
      <c r="B63" s="1">
        <f>Raw_Data_vacancies!B63+Raw_Data_vacancies!C63</f>
        <v>2.0426900000000002E-3</v>
      </c>
      <c r="C63" s="1"/>
      <c r="D63" s="3">
        <f>(B63*Raw_Data_vacancies!$D$2)*10000*(1/Raw_Data_vacancies!$F$3)</f>
        <v>1.5791004187621529E-3</v>
      </c>
      <c r="E63" s="2"/>
      <c r="F63" s="2"/>
    </row>
    <row r="64" spans="1:6" x14ac:dyDescent="0.25">
      <c r="A64" s="3">
        <f>Raw_Data_vacancies!A64/10000</f>
        <v>1.24</v>
      </c>
      <c r="B64" s="1">
        <f>Raw_Data_vacancies!B64+Raw_Data_vacancies!C64</f>
        <v>2.0194900000000001E-3</v>
      </c>
      <c r="C64" s="1"/>
      <c r="D64" s="3">
        <f>(B64*Raw_Data_vacancies!$D$2)*10000*(1/Raw_Data_vacancies!$F$3)</f>
        <v>1.5611656710934991E-3</v>
      </c>
      <c r="E64" s="2"/>
      <c r="F64" s="2"/>
    </row>
    <row r="65" spans="1:6" x14ac:dyDescent="0.25">
      <c r="A65" s="3">
        <f>Raw_Data_vacancies!A65/10000</f>
        <v>1.26</v>
      </c>
      <c r="B65" s="1">
        <f>Raw_Data_vacancies!B65+Raw_Data_vacancies!C65</f>
        <v>7.1748600000000004E-4</v>
      </c>
      <c r="C65" s="1"/>
      <c r="D65" s="3">
        <f>(B65*Raw_Data_vacancies!$D$2)*10000*(1/Raw_Data_vacancies!$F$3)</f>
        <v>5.5465217093929179E-4</v>
      </c>
      <c r="E65" s="2"/>
      <c r="F65" s="2"/>
    </row>
    <row r="66" spans="1:6" x14ac:dyDescent="0.25">
      <c r="A66" s="3">
        <f>Raw_Data_vacancies!A66/10000</f>
        <v>1.28</v>
      </c>
      <c r="B66" s="1">
        <f>Raw_Data_vacancies!B66+Raw_Data_vacancies!C66</f>
        <v>1.16742E-4</v>
      </c>
      <c r="C66" s="1"/>
      <c r="D66" s="3">
        <f>(B66*Raw_Data_vacancies!$D$2)*10000*(1/Raw_Data_vacancies!$F$3)</f>
        <v>9.0247341048877336E-5</v>
      </c>
      <c r="E66" s="2"/>
      <c r="F66" s="2"/>
    </row>
    <row r="67" spans="1:6" x14ac:dyDescent="0.25">
      <c r="A67" s="3">
        <f>Raw_Data_vacancies!A67/10000</f>
        <v>1.3</v>
      </c>
      <c r="B67" s="1">
        <f>Raw_Data_vacancies!B67+Raw_Data_vacancies!C67</f>
        <v>1.5310700000000001E-4</v>
      </c>
      <c r="C67" s="1"/>
      <c r="D67" s="3">
        <f>(B67*Raw_Data_vacancies!$D$2)*10000*(1/Raw_Data_vacancies!$F$3)</f>
        <v>1.1835928497002332E-4</v>
      </c>
      <c r="E67" s="2"/>
      <c r="F67" s="2"/>
    </row>
    <row r="68" spans="1:6" x14ac:dyDescent="0.25">
      <c r="A68" s="3">
        <f>Raw_Data_vacancies!A68/10000</f>
        <v>1.32</v>
      </c>
      <c r="B68" s="1">
        <f>Raw_Data_vacancies!B68+Raw_Data_vacancies!C68</f>
        <v>1.8199399999999999E-4</v>
      </c>
      <c r="C68" s="1"/>
      <c r="D68" s="3">
        <f>(B68*Raw_Data_vacancies!$D$2)*10000*(1/Raw_Data_vacancies!$F$3)</f>
        <v>1.4069036496590243E-4</v>
      </c>
      <c r="E68" s="2"/>
      <c r="F68" s="2"/>
    </row>
    <row r="69" spans="1:6" x14ac:dyDescent="0.25">
      <c r="A69" s="3">
        <f>Raw_Data_vacancies!A69/10000</f>
        <v>1.34</v>
      </c>
      <c r="B69" s="1">
        <f>Raw_Data_vacancies!B69+Raw_Data_vacancies!C69</f>
        <v>2.3344199999999999E-4</v>
      </c>
      <c r="C69" s="1"/>
      <c r="D69" s="3">
        <f>(B69*Raw_Data_vacancies!$D$2)*10000*(1/Raw_Data_vacancies!$F$3)</f>
        <v>1.8046221402007864E-4</v>
      </c>
      <c r="E69" s="2"/>
      <c r="F69" s="2"/>
    </row>
    <row r="70" spans="1:6" x14ac:dyDescent="0.25">
      <c r="A70" s="3">
        <f>Raw_Data_vacancies!A70/10000</f>
        <v>1.36</v>
      </c>
      <c r="B70" s="1">
        <f>Raw_Data_vacancies!B70+Raw_Data_vacancies!C70</f>
        <v>1.0711599999999998E-3</v>
      </c>
      <c r="C70" s="1"/>
      <c r="D70" s="3">
        <f>(B70*Raw_Data_vacancies!$D$2)*10000*(1/Raw_Data_vacancies!$F$3)</f>
        <v>8.2805966865323035E-4</v>
      </c>
      <c r="E70" s="2"/>
      <c r="F70" s="2"/>
    </row>
    <row r="71" spans="1:6" x14ac:dyDescent="0.25">
      <c r="A71" s="3">
        <f>Raw_Data_vacancies!A71/10000</f>
        <v>1.38</v>
      </c>
      <c r="B71" s="1">
        <f>Raw_Data_vacancies!B71+Raw_Data_vacancies!C71</f>
        <v>0</v>
      </c>
      <c r="C71" s="1"/>
      <c r="D71" s="3">
        <f>(B71*Raw_Data_vacancies!$D$2)*10000*(1/Raw_Data_vacancies!$F$3)</f>
        <v>0</v>
      </c>
      <c r="E71" s="2"/>
      <c r="F71" s="2"/>
    </row>
    <row r="72" spans="1:6" x14ac:dyDescent="0.25">
      <c r="A72" s="3">
        <f>Raw_Data_vacancies!A72/10000</f>
        <v>1.4</v>
      </c>
      <c r="B72" s="1">
        <f>Raw_Data_vacancies!B72+Raw_Data_vacancies!C72</f>
        <v>0</v>
      </c>
      <c r="C72" s="1"/>
      <c r="D72" s="3">
        <f>(B72*Raw_Data_vacancies!$D$2)*10000*(1/Raw_Data_vacancies!$F$3)</f>
        <v>0</v>
      </c>
      <c r="E72" s="2"/>
      <c r="F72" s="2"/>
    </row>
    <row r="73" spans="1:6" x14ac:dyDescent="0.25">
      <c r="A73" s="3">
        <f>Raw_Data_vacancies!A73/10000</f>
        <v>1.42</v>
      </c>
      <c r="B73" s="1">
        <f>Raw_Data_vacancies!B73+Raw_Data_vacancies!C73</f>
        <v>0</v>
      </c>
      <c r="C73" s="1"/>
      <c r="D73" s="3">
        <f>(B73*Raw_Data_vacancies!$D$2)*10000*(1/Raw_Data_vacancies!$F$3)</f>
        <v>0</v>
      </c>
      <c r="E73" s="2"/>
      <c r="F73" s="2"/>
    </row>
    <row r="74" spans="1:6" x14ac:dyDescent="0.25">
      <c r="A74" s="3">
        <f>Raw_Data_vacancies!A74/10000</f>
        <v>1.44</v>
      </c>
      <c r="B74" s="1">
        <f>Raw_Data_vacancies!B74+Raw_Data_vacancies!C74</f>
        <v>0</v>
      </c>
      <c r="C74" s="1"/>
      <c r="D74" s="3">
        <f>(B74*Raw_Data_vacancies!$D$2)*10000*(1/Raw_Data_vacancies!$F$3)</f>
        <v>0</v>
      </c>
      <c r="E74" s="2"/>
      <c r="F74" s="2"/>
    </row>
    <row r="75" spans="1:6" x14ac:dyDescent="0.25">
      <c r="A75" s="3">
        <f>Raw_Data_vacancies!A75/10000</f>
        <v>1.46</v>
      </c>
      <c r="B75" s="1">
        <f>Raw_Data_vacancies!B75+Raw_Data_vacancies!C75</f>
        <v>0</v>
      </c>
      <c r="C75" s="1"/>
      <c r="D75" s="3">
        <f>(B75*Raw_Data_vacancies!$D$2)*10000*(1/Raw_Data_vacancies!$F$3)</f>
        <v>0</v>
      </c>
      <c r="E75" s="2"/>
      <c r="F75" s="2"/>
    </row>
    <row r="76" spans="1:6" x14ac:dyDescent="0.25">
      <c r="A76" s="3">
        <f>Raw_Data_vacancies!A76/10000</f>
        <v>1.48</v>
      </c>
      <c r="B76" s="1">
        <f>Raw_Data_vacancies!B76+Raw_Data_vacancies!C76</f>
        <v>0</v>
      </c>
      <c r="C76" s="1"/>
      <c r="D76" s="3">
        <f>(B76*Raw_Data_vacancies!$D$2)*10000*(1/Raw_Data_vacancies!$F$3)</f>
        <v>0</v>
      </c>
      <c r="E76" s="2"/>
      <c r="F76" s="2"/>
    </row>
    <row r="77" spans="1:6" x14ac:dyDescent="0.25">
      <c r="A77" s="3">
        <f>Raw_Data_vacancies!A77/10000</f>
        <v>1.5</v>
      </c>
      <c r="B77" s="1">
        <f>Raw_Data_vacancies!B77+Raw_Data_vacancies!C77</f>
        <v>0</v>
      </c>
      <c r="C77" s="1"/>
      <c r="D77" s="3">
        <f>(B77*Raw_Data_vacancies!$D$2)*10000*(1/Raw_Data_vacancies!$F$3)</f>
        <v>0</v>
      </c>
      <c r="E77" s="2"/>
      <c r="F77" s="2"/>
    </row>
    <row r="78" spans="1:6" x14ac:dyDescent="0.25">
      <c r="A78" s="3">
        <f>Raw_Data_vacancies!A78/10000</f>
        <v>1.52</v>
      </c>
      <c r="B78" s="1">
        <f>Raw_Data_vacancies!B78+Raw_Data_vacancies!C78</f>
        <v>0</v>
      </c>
      <c r="C78" s="1"/>
      <c r="D78" s="3">
        <f>(B78*Raw_Data_vacancies!$D$2)*10000*(1/Raw_Data_vacancies!$F$3)</f>
        <v>0</v>
      </c>
      <c r="E78" s="2"/>
      <c r="F78" s="2"/>
    </row>
    <row r="79" spans="1:6" x14ac:dyDescent="0.25">
      <c r="A79" s="3">
        <f>Raw_Data_vacancies!A79/10000</f>
        <v>1.54</v>
      </c>
      <c r="B79" s="1">
        <f>Raw_Data_vacancies!B79+Raw_Data_vacancies!C79</f>
        <v>0</v>
      </c>
      <c r="C79" s="1"/>
      <c r="D79" s="3">
        <f>(B79*Raw_Data_vacancies!$D$2)*10000*(1/Raw_Data_vacancies!$F$3)</f>
        <v>0</v>
      </c>
      <c r="E79" s="2"/>
      <c r="F79" s="2"/>
    </row>
    <row r="80" spans="1:6" x14ac:dyDescent="0.25">
      <c r="A80" s="3">
        <f>Raw_Data_vacancies!A80/10000</f>
        <v>1.56</v>
      </c>
      <c r="B80" s="1">
        <f>Raw_Data_vacancies!B80+Raw_Data_vacancies!C80</f>
        <v>0</v>
      </c>
      <c r="C80" s="1"/>
      <c r="D80" s="3">
        <f>(B80*Raw_Data_vacancies!$D$2)*10000*(1/Raw_Data_vacancies!$F$3)</f>
        <v>0</v>
      </c>
      <c r="E80" s="2"/>
      <c r="F80" s="2"/>
    </row>
    <row r="81" spans="1:6" x14ac:dyDescent="0.25">
      <c r="A81" s="3">
        <f>Raw_Data_vacancies!A81/10000</f>
        <v>1.58</v>
      </c>
      <c r="B81" s="1">
        <f>Raw_Data_vacancies!B81+Raw_Data_vacancies!C81</f>
        <v>0</v>
      </c>
      <c r="C81" s="1"/>
      <c r="D81" s="3">
        <f>(B81*Raw_Data_vacancies!$D$2)*10000*(1/Raw_Data_vacancies!$F$3)</f>
        <v>0</v>
      </c>
      <c r="E81" s="2"/>
      <c r="F81" s="2"/>
    </row>
    <row r="82" spans="1:6" x14ac:dyDescent="0.25">
      <c r="A82" s="3">
        <f>Raw_Data_vacancies!A82/10000</f>
        <v>1.6</v>
      </c>
      <c r="B82" s="1">
        <f>Raw_Data_vacancies!B82+Raw_Data_vacancies!C82</f>
        <v>0</v>
      </c>
      <c r="C82" s="1"/>
      <c r="D82" s="3">
        <f>(B82*Raw_Data_vacancies!$D$2)*10000*(1/Raw_Data_vacancies!$F$3)</f>
        <v>0</v>
      </c>
      <c r="E82" s="2"/>
      <c r="F82" s="2"/>
    </row>
    <row r="83" spans="1:6" x14ac:dyDescent="0.25">
      <c r="A83" s="3">
        <f>Raw_Data_vacancies!A83/10000</f>
        <v>1.62</v>
      </c>
      <c r="B83" s="1">
        <f>Raw_Data_vacancies!B83+Raw_Data_vacancies!C83</f>
        <v>0</v>
      </c>
      <c r="C83" s="1"/>
      <c r="D83" s="3">
        <f>(B83*Raw_Data_vacancies!$D$2)*10000*(1/Raw_Data_vacancies!$F$3)</f>
        <v>0</v>
      </c>
      <c r="E83" s="2"/>
      <c r="F83" s="2"/>
    </row>
    <row r="84" spans="1:6" x14ac:dyDescent="0.25">
      <c r="A84" s="3">
        <f>Raw_Data_vacancies!A84/10000</f>
        <v>1.64</v>
      </c>
      <c r="B84" s="1">
        <f>Raw_Data_vacancies!B84+Raw_Data_vacancies!C84</f>
        <v>0</v>
      </c>
      <c r="C84" s="1"/>
      <c r="D84" s="3">
        <f>(B84*Raw_Data_vacancies!$D$2)*10000*(1/Raw_Data_vacancies!$F$3)</f>
        <v>0</v>
      </c>
      <c r="E84" s="2"/>
      <c r="F84" s="2"/>
    </row>
    <row r="85" spans="1:6" x14ac:dyDescent="0.25">
      <c r="A85" s="3">
        <f>Raw_Data_vacancies!A85/10000</f>
        <v>1.66</v>
      </c>
      <c r="B85" s="1">
        <f>Raw_Data_vacancies!B85+Raw_Data_vacancies!C85</f>
        <v>0</v>
      </c>
      <c r="C85" s="1"/>
      <c r="D85" s="3">
        <f>(B85*Raw_Data_vacancies!$D$2)*10000*(1/Raw_Data_vacancies!$F$3)</f>
        <v>0</v>
      </c>
      <c r="E85" s="2"/>
      <c r="F85" s="2"/>
    </row>
    <row r="86" spans="1:6" x14ac:dyDescent="0.25">
      <c r="A86" s="3">
        <f>Raw_Data_vacancies!A86/10000</f>
        <v>1.68</v>
      </c>
      <c r="B86" s="1">
        <f>Raw_Data_vacancies!B86+Raw_Data_vacancies!C86</f>
        <v>0</v>
      </c>
      <c r="C86" s="1"/>
      <c r="D86" s="3">
        <f>(B86*Raw_Data_vacancies!$D$2)*10000*(1/Raw_Data_vacancies!$F$3)</f>
        <v>0</v>
      </c>
      <c r="E86" s="2"/>
      <c r="F86" s="2"/>
    </row>
    <row r="87" spans="1:6" x14ac:dyDescent="0.25">
      <c r="A87" s="3">
        <f>Raw_Data_vacancies!A87/10000</f>
        <v>1.7</v>
      </c>
      <c r="B87" s="1">
        <f>Raw_Data_vacancies!B87+Raw_Data_vacancies!C87</f>
        <v>0</v>
      </c>
      <c r="C87" s="1"/>
      <c r="D87" s="3">
        <f>(B87*Raw_Data_vacancies!$D$2)*10000*(1/Raw_Data_vacancies!$F$3)</f>
        <v>0</v>
      </c>
      <c r="E87" s="2"/>
      <c r="F87" s="2"/>
    </row>
    <row r="88" spans="1:6" x14ac:dyDescent="0.25">
      <c r="A88" s="3">
        <f>Raw_Data_vacancies!A88/10000</f>
        <v>1.72</v>
      </c>
      <c r="B88" s="1">
        <f>Raw_Data_vacancies!B88+Raw_Data_vacancies!C88</f>
        <v>0</v>
      </c>
      <c r="C88" s="1"/>
      <c r="D88" s="3">
        <f>(B88*Raw_Data_vacancies!$D$2)*10000*(1/Raw_Data_vacancies!$F$3)</f>
        <v>0</v>
      </c>
      <c r="E88" s="2"/>
      <c r="F88" s="2"/>
    </row>
    <row r="89" spans="1:6" x14ac:dyDescent="0.25">
      <c r="A89" s="3">
        <f>Raw_Data_vacancies!A89/10000</f>
        <v>1.74</v>
      </c>
      <c r="B89" s="1">
        <f>Raw_Data_vacancies!B89+Raw_Data_vacancies!C89</f>
        <v>0</v>
      </c>
      <c r="C89" s="1"/>
      <c r="D89" s="3">
        <f>(B89*Raw_Data_vacancies!$D$2)*10000*(1/Raw_Data_vacancies!$F$3)</f>
        <v>0</v>
      </c>
      <c r="E89" s="2"/>
      <c r="F89" s="2"/>
    </row>
    <row r="90" spans="1:6" x14ac:dyDescent="0.25">
      <c r="A90" s="3">
        <f>Raw_Data_vacancies!A90/10000</f>
        <v>1.76</v>
      </c>
      <c r="B90" s="1">
        <f>Raw_Data_vacancies!B90+Raw_Data_vacancies!C90</f>
        <v>0</v>
      </c>
      <c r="C90" s="1"/>
      <c r="D90" s="3">
        <f>(B90*Raw_Data_vacancies!$D$2)*10000*(1/Raw_Data_vacancies!$F$3)</f>
        <v>0</v>
      </c>
      <c r="E90" s="2"/>
      <c r="F90" s="2"/>
    </row>
    <row r="91" spans="1:6" x14ac:dyDescent="0.25">
      <c r="A91" s="3">
        <f>Raw_Data_vacancies!A91/10000</f>
        <v>1.78</v>
      </c>
      <c r="B91" s="1">
        <f>Raw_Data_vacancies!B91+Raw_Data_vacancies!C91</f>
        <v>0</v>
      </c>
      <c r="C91" s="1"/>
      <c r="D91" s="3">
        <f>(B91*Raw_Data_vacancies!$D$2)*10000*(1/Raw_Data_vacancies!$F$3)</f>
        <v>0</v>
      </c>
      <c r="E91" s="2"/>
      <c r="F91" s="2"/>
    </row>
    <row r="92" spans="1:6" x14ac:dyDescent="0.25">
      <c r="A92" s="3">
        <f>Raw_Data_vacancies!A92/10000</f>
        <v>1.8</v>
      </c>
      <c r="B92" s="1">
        <f>Raw_Data_vacancies!B92+Raw_Data_vacancies!C92</f>
        <v>0</v>
      </c>
      <c r="C92" s="1"/>
      <c r="D92" s="3">
        <f>(B92*Raw_Data_vacancies!$D$2)*10000*(1/Raw_Data_vacancies!$F$3)</f>
        <v>0</v>
      </c>
      <c r="E92" s="2"/>
      <c r="F92" s="2"/>
    </row>
    <row r="93" spans="1:6" x14ac:dyDescent="0.25">
      <c r="A93" s="3">
        <f>Raw_Data_vacancies!A93/10000</f>
        <v>1.82</v>
      </c>
      <c r="B93" s="1">
        <f>Raw_Data_vacancies!B93+Raw_Data_vacancies!C93</f>
        <v>0</v>
      </c>
      <c r="C93" s="1"/>
      <c r="D93" s="3">
        <f>(B93*Raw_Data_vacancies!$D$2)*10000*(1/Raw_Data_vacancies!$F$3)</f>
        <v>0</v>
      </c>
      <c r="E93" s="2"/>
      <c r="F93" s="2"/>
    </row>
    <row r="94" spans="1:6" x14ac:dyDescent="0.25">
      <c r="A94" s="3">
        <f>Raw_Data_vacancies!A94/10000</f>
        <v>1.84</v>
      </c>
      <c r="B94" s="1">
        <f>Raw_Data_vacancies!B94+Raw_Data_vacancies!C94</f>
        <v>0</v>
      </c>
      <c r="C94" s="1"/>
      <c r="D94" s="3">
        <f>(B94*Raw_Data_vacancies!$D$2)*10000*(1/Raw_Data_vacancies!$F$3)</f>
        <v>0</v>
      </c>
      <c r="E94" s="2"/>
      <c r="F94" s="2"/>
    </row>
    <row r="95" spans="1:6" x14ac:dyDescent="0.25">
      <c r="A95" s="3">
        <f>Raw_Data_vacancies!A95/10000</f>
        <v>1.86</v>
      </c>
      <c r="B95" s="1">
        <f>Raw_Data_vacancies!B95+Raw_Data_vacancies!C95</f>
        <v>0</v>
      </c>
      <c r="C95" s="1"/>
      <c r="D95" s="3">
        <f>(B95*Raw_Data_vacancies!$D$2)*10000*(1/Raw_Data_vacancies!$F$3)</f>
        <v>0</v>
      </c>
      <c r="E95" s="2"/>
      <c r="F95" s="2"/>
    </row>
    <row r="96" spans="1:6" x14ac:dyDescent="0.25">
      <c r="A96" s="3">
        <f>Raw_Data_vacancies!A96/10000</f>
        <v>1.88</v>
      </c>
      <c r="B96" s="1">
        <f>Raw_Data_vacancies!B96+Raw_Data_vacancies!C96</f>
        <v>0</v>
      </c>
      <c r="C96" s="1"/>
      <c r="D96" s="3">
        <f>(B96*Raw_Data_vacancies!$D$2)*10000*(1/Raw_Data_vacancies!$F$3)</f>
        <v>0</v>
      </c>
      <c r="E96" s="2"/>
      <c r="F96" s="2"/>
    </row>
    <row r="97" spans="1:6" x14ac:dyDescent="0.25">
      <c r="A97" s="3">
        <f>Raw_Data_vacancies!A97/10000</f>
        <v>1.9</v>
      </c>
      <c r="B97" s="1">
        <f>Raw_Data_vacancies!B97+Raw_Data_vacancies!C97</f>
        <v>0</v>
      </c>
      <c r="C97" s="1"/>
      <c r="D97" s="3">
        <f>(B97*Raw_Data_vacancies!$D$2)*10000*(1/Raw_Data_vacancies!$F$3)</f>
        <v>0</v>
      </c>
      <c r="E97" s="2"/>
      <c r="F97" s="2"/>
    </row>
    <row r="98" spans="1:6" x14ac:dyDescent="0.25">
      <c r="A98" s="3">
        <f>Raw_Data_vacancies!A98/10000</f>
        <v>1.92</v>
      </c>
      <c r="B98" s="1">
        <f>Raw_Data_vacancies!B98+Raw_Data_vacancies!C98</f>
        <v>0</v>
      </c>
      <c r="C98" s="1"/>
      <c r="D98" s="3">
        <f>(B98*Raw_Data_vacancies!$D$2)*10000*(1/Raw_Data_vacancies!$F$3)</f>
        <v>0</v>
      </c>
      <c r="E98" s="2"/>
      <c r="F98" s="2"/>
    </row>
    <row r="99" spans="1:6" x14ac:dyDescent="0.25">
      <c r="A99" s="3">
        <f>Raw_Data_vacancies!A99/10000</f>
        <v>1.94</v>
      </c>
      <c r="B99" s="1">
        <f>Raw_Data_vacancies!B99+Raw_Data_vacancies!C99</f>
        <v>0</v>
      </c>
      <c r="C99" s="1"/>
      <c r="D99" s="3">
        <f>(B99*Raw_Data_vacancies!$D$2)*10000*(1/Raw_Data_vacancies!$F$3)</f>
        <v>0</v>
      </c>
      <c r="E99" s="2"/>
      <c r="F99" s="2"/>
    </row>
    <row r="100" spans="1:6" x14ac:dyDescent="0.25">
      <c r="A100" s="3">
        <f>Raw_Data_vacancies!A100/10000</f>
        <v>1.96</v>
      </c>
      <c r="B100" s="1">
        <f>Raw_Data_vacancies!B100+Raw_Data_vacancies!C100</f>
        <v>0</v>
      </c>
      <c r="C100" s="1"/>
      <c r="D100" s="3">
        <f>(B100*Raw_Data_vacancies!$D$2)*10000*(1/Raw_Data_vacancies!$F$3)</f>
        <v>0</v>
      </c>
      <c r="E100" s="2"/>
      <c r="F100" s="2"/>
    </row>
    <row r="101" spans="1:6" x14ac:dyDescent="0.25">
      <c r="A101" s="3">
        <f>Raw_Data_vacancies!A101/10000</f>
        <v>1.98</v>
      </c>
      <c r="B101" s="1">
        <f>Raw_Data_vacancies!B101+Raw_Data_vacancies!C101</f>
        <v>0</v>
      </c>
      <c r="C101" s="1"/>
      <c r="D101" s="3">
        <f>(B101*Raw_Data_vacancies!$D$2)*10000*(1/Raw_Data_vacancies!$F$3)</f>
        <v>0</v>
      </c>
      <c r="E101" s="2"/>
      <c r="F101" s="2"/>
    </row>
    <row r="102" spans="1:6" x14ac:dyDescent="0.25">
      <c r="A102" s="3">
        <f>Raw_Data_vacancies!A102/10000</f>
        <v>2</v>
      </c>
      <c r="B102" s="1">
        <f>Raw_Data_vacancies!B102+Raw_Data_vacancies!C102</f>
        <v>0</v>
      </c>
      <c r="C102" s="1"/>
      <c r="D102" s="3">
        <f>(B102*Raw_Data_vacancies!$D$2)*10000*(1/Raw_Data_vacancies!$F$3)</f>
        <v>0</v>
      </c>
      <c r="E102" s="2"/>
      <c r="F102" s="2"/>
    </row>
    <row r="103" spans="1:6" x14ac:dyDescent="0.25">
      <c r="A103" s="1"/>
    </row>
    <row r="104" spans="1:6" x14ac:dyDescent="0.25">
      <c r="A104" s="1"/>
    </row>
    <row r="105" spans="1:6" x14ac:dyDescent="0.25">
      <c r="A105" s="1"/>
    </row>
    <row r="106" spans="1:6" x14ac:dyDescent="0.25">
      <c r="A106" s="1"/>
    </row>
    <row r="107" spans="1:6" x14ac:dyDescent="0.25">
      <c r="A107" s="1"/>
    </row>
    <row r="108" spans="1:6" x14ac:dyDescent="0.25">
      <c r="A108" s="1"/>
    </row>
    <row r="109" spans="1:6" x14ac:dyDescent="0.25">
      <c r="A109" s="1"/>
    </row>
    <row r="110" spans="1:6" x14ac:dyDescent="0.25">
      <c r="A110" s="1"/>
    </row>
    <row r="111" spans="1:6" x14ac:dyDescent="0.25">
      <c r="A111" s="1"/>
    </row>
    <row r="112" spans="1:6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51B8B-ECDF-42CE-AA34-CC768333F4DE}">
  <dimension ref="A1:R86"/>
  <sheetViews>
    <sheetView topLeftCell="A65" workbookViewId="0">
      <selection activeCell="G12" sqref="G12:H86"/>
    </sheetView>
  </sheetViews>
  <sheetFormatPr defaultRowHeight="15" x14ac:dyDescent="0.25"/>
  <cols>
    <col min="1" max="1" width="38.140625" customWidth="1"/>
  </cols>
  <sheetData>
    <row r="1" spans="1:18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 x14ac:dyDescent="0.25">
      <c r="A2" t="s">
        <v>42</v>
      </c>
      <c r="B2">
        <v>3.5314000000000001</v>
      </c>
      <c r="C2">
        <v>727027000</v>
      </c>
      <c r="D2">
        <v>4799.16</v>
      </c>
      <c r="E2">
        <v>0.28314784999999998</v>
      </c>
      <c r="F2">
        <v>1.8502866E-2</v>
      </c>
      <c r="G2">
        <v>3.5096019000000003E-5</v>
      </c>
      <c r="H2">
        <v>2.8907873999999997E-7</v>
      </c>
      <c r="I2">
        <v>9.7145748000000002E-6</v>
      </c>
      <c r="J2">
        <v>1.654146E-6</v>
      </c>
      <c r="K2">
        <v>1.6781066000000001E-2</v>
      </c>
      <c r="L2">
        <v>9.4665404000000001E-5</v>
      </c>
      <c r="M2">
        <v>2.6898236</v>
      </c>
      <c r="N2">
        <v>3.7528695E-3</v>
      </c>
      <c r="O2">
        <v>0</v>
      </c>
      <c r="P2">
        <v>1.6155078000000001E-10</v>
      </c>
      <c r="Q2">
        <v>-2.0170984999999999E-3</v>
      </c>
      <c r="R2">
        <v>9.5966567E-6</v>
      </c>
    </row>
    <row r="3" spans="1:18" x14ac:dyDescent="0.25">
      <c r="A3" t="s">
        <v>43</v>
      </c>
      <c r="B3">
        <v>3.5314000000000001</v>
      </c>
      <c r="C3">
        <v>727070000</v>
      </c>
      <c r="D3">
        <v>4188.49</v>
      </c>
      <c r="E3">
        <v>0.28908101000000003</v>
      </c>
      <c r="F3">
        <v>3.3440319000000003E-2</v>
      </c>
      <c r="G3">
        <v>3.5628961000000001E-5</v>
      </c>
      <c r="H3">
        <v>5.0521059000000003E-7</v>
      </c>
      <c r="I3">
        <v>8.9952118999999994E-6</v>
      </c>
      <c r="J3">
        <v>2.9915052999999998E-6</v>
      </c>
      <c r="K3">
        <v>9.3048900999999993E-3</v>
      </c>
      <c r="L3">
        <v>1.1881389E-4</v>
      </c>
      <c r="M3">
        <v>2.7313676999999998</v>
      </c>
      <c r="N3">
        <v>8.5690109E-3</v>
      </c>
      <c r="O3">
        <v>0</v>
      </c>
      <c r="P3">
        <v>6.0082093000000001E-10</v>
      </c>
      <c r="Q3">
        <v>-2.2911031000000001E-3</v>
      </c>
      <c r="R3">
        <v>1.6666093E-5</v>
      </c>
    </row>
    <row r="4" spans="1:18" x14ac:dyDescent="0.25">
      <c r="A4" t="s">
        <v>44</v>
      </c>
      <c r="B4">
        <v>3.5314000000000001</v>
      </c>
      <c r="C4">
        <v>727153000</v>
      </c>
      <c r="D4">
        <v>4077.55</v>
      </c>
      <c r="E4">
        <v>0.28524983999999998</v>
      </c>
      <c r="F4">
        <v>3.2557739000000002E-2</v>
      </c>
      <c r="G4">
        <v>3.5468469000000003E-5</v>
      </c>
      <c r="H4">
        <v>4.9756767000000005E-7</v>
      </c>
      <c r="I4">
        <v>8.9523221000000008E-6</v>
      </c>
      <c r="J4">
        <v>2.9622357000000001E-6</v>
      </c>
      <c r="K4">
        <v>9.4047022000000001E-3</v>
      </c>
      <c r="L4">
        <v>1.169556E-4</v>
      </c>
      <c r="M4">
        <v>2.7462434999999998</v>
      </c>
      <c r="N4">
        <v>8.3476924000000004E-3</v>
      </c>
      <c r="O4">
        <v>2.3116038999999999E-8</v>
      </c>
      <c r="P4">
        <v>5.8583949000000002E-10</v>
      </c>
      <c r="Q4">
        <v>-2.2688562000000002E-3</v>
      </c>
      <c r="R4">
        <v>1.6428045999999998E-5</v>
      </c>
    </row>
    <row r="5" spans="1:18" x14ac:dyDescent="0.25">
      <c r="A5" t="s">
        <v>45</v>
      </c>
      <c r="B5">
        <v>3.5314000000000001</v>
      </c>
      <c r="C5">
        <v>727321000</v>
      </c>
      <c r="D5">
        <v>4728.04</v>
      </c>
      <c r="E5">
        <v>0.28558911999999997</v>
      </c>
      <c r="F5">
        <v>2.0103737999999999E-2</v>
      </c>
      <c r="G5">
        <v>3.5077686E-5</v>
      </c>
      <c r="H5">
        <v>3.1193530000000002E-7</v>
      </c>
      <c r="I5">
        <v>9.7914798999999997E-6</v>
      </c>
      <c r="J5">
        <v>1.7768789999999999E-6</v>
      </c>
      <c r="K5">
        <v>1.5968895E-2</v>
      </c>
      <c r="L5">
        <v>9.9985068999999994E-5</v>
      </c>
      <c r="M5">
        <v>2.6990750000000001</v>
      </c>
      <c r="N5">
        <v>4.1704087999999999E-3</v>
      </c>
      <c r="O5">
        <v>0</v>
      </c>
      <c r="P5">
        <v>1.8718820999999999E-10</v>
      </c>
      <c r="Q5">
        <v>-2.148652E-3</v>
      </c>
      <c r="R5">
        <v>1.044308E-5</v>
      </c>
    </row>
    <row r="6" spans="1:18" x14ac:dyDescent="0.25">
      <c r="A6" t="s">
        <v>46</v>
      </c>
      <c r="B6">
        <v>3.5314000000000001</v>
      </c>
      <c r="C6">
        <v>727418000</v>
      </c>
      <c r="D6">
        <v>4289.42</v>
      </c>
      <c r="E6">
        <v>0.25306601000000001</v>
      </c>
      <c r="F6">
        <v>7.2809151000000003E-2</v>
      </c>
      <c r="G6">
        <v>3.5449264000000001E-5</v>
      </c>
      <c r="H6">
        <v>1.1614143999999999E-6</v>
      </c>
      <c r="I6">
        <v>4.7276113000000002E-6</v>
      </c>
      <c r="J6">
        <v>8.6522119999999994E-6</v>
      </c>
      <c r="K6">
        <v>5.4463213999999998E-3</v>
      </c>
      <c r="L6">
        <v>2.7566029999999999E-4</v>
      </c>
      <c r="M6">
        <v>4.1547599999999996</v>
      </c>
      <c r="N6">
        <v>3.4471375999999998E-2</v>
      </c>
      <c r="O6">
        <v>0</v>
      </c>
      <c r="P6">
        <v>2.2913054999999998E-9</v>
      </c>
      <c r="Q6">
        <v>-2.2316142999999999E-3</v>
      </c>
      <c r="R6">
        <v>3.8086339000000002E-5</v>
      </c>
    </row>
    <row r="7" spans="1:18" x14ac:dyDescent="0.25">
      <c r="A7" t="s">
        <v>47</v>
      </c>
      <c r="B7">
        <v>3.5314000000000001</v>
      </c>
      <c r="C7">
        <v>727278000</v>
      </c>
      <c r="D7">
        <v>4027.42</v>
      </c>
      <c r="E7">
        <v>0.30441657999999999</v>
      </c>
      <c r="F7">
        <v>3.8927048999999998E-2</v>
      </c>
      <c r="G7">
        <v>3.5874311E-5</v>
      </c>
      <c r="H7">
        <v>5.7489418999999999E-7</v>
      </c>
      <c r="I7">
        <v>1.0198280000000001E-5</v>
      </c>
      <c r="J7">
        <v>3.1438515999999999E-6</v>
      </c>
      <c r="K7">
        <v>9.5910726999999998E-3</v>
      </c>
      <c r="L7">
        <v>1.5489295000000001E-4</v>
      </c>
      <c r="M7">
        <v>2.4300592000000001</v>
      </c>
      <c r="N7">
        <v>1.0773273999999999E-2</v>
      </c>
      <c r="O7">
        <v>3.5977296E-8</v>
      </c>
      <c r="P7">
        <v>6.1896695999999999E-10</v>
      </c>
      <c r="Q7">
        <v>-2.2092700000000002E-3</v>
      </c>
      <c r="R7">
        <v>1.9034448999999999E-5</v>
      </c>
    </row>
    <row r="8" spans="1:18" x14ac:dyDescent="0.25">
      <c r="A8" t="s">
        <v>48</v>
      </c>
      <c r="B8">
        <v>3.5314000000000001</v>
      </c>
      <c r="C8">
        <v>727363000</v>
      </c>
      <c r="D8">
        <v>4404.24</v>
      </c>
      <c r="E8">
        <v>0.29961729999999998</v>
      </c>
      <c r="F8">
        <v>4.2380843000000001E-2</v>
      </c>
      <c r="G8">
        <v>3.5804752999999998E-5</v>
      </c>
      <c r="H8">
        <v>6.2975220000000002E-7</v>
      </c>
      <c r="I8">
        <v>9.7850906999999994E-6</v>
      </c>
      <c r="J8">
        <v>3.5386878999999998E-6</v>
      </c>
      <c r="K8">
        <v>8.2288381999999997E-3</v>
      </c>
      <c r="L8">
        <v>1.4460847E-4</v>
      </c>
      <c r="M8">
        <v>2.3989683999999998</v>
      </c>
      <c r="N8">
        <v>1.1762023E-2</v>
      </c>
      <c r="O8">
        <v>0</v>
      </c>
      <c r="P8">
        <v>8.6737287999999998E-10</v>
      </c>
      <c r="Q8">
        <v>-2.1566861000000001E-3</v>
      </c>
      <c r="R8">
        <v>2.0846814E-5</v>
      </c>
    </row>
    <row r="9" spans="1:18" x14ac:dyDescent="0.25">
      <c r="A9" t="s">
        <v>49</v>
      </c>
      <c r="B9">
        <v>3.5314000000000001</v>
      </c>
      <c r="C9">
        <v>727390000</v>
      </c>
      <c r="D9">
        <v>3942.13</v>
      </c>
      <c r="E9">
        <v>0.28175063</v>
      </c>
      <c r="F9">
        <v>4.0947786999999999E-2</v>
      </c>
      <c r="G9">
        <v>3.5314132999999998E-5</v>
      </c>
      <c r="H9">
        <v>6.4129785000000004E-7</v>
      </c>
      <c r="I9">
        <v>9.5184896E-6</v>
      </c>
      <c r="J9">
        <v>3.6966206000000001E-6</v>
      </c>
      <c r="K9">
        <v>8.0479274999999996E-3</v>
      </c>
      <c r="L9">
        <v>1.4652304E-4</v>
      </c>
      <c r="M9">
        <v>2.3987371</v>
      </c>
      <c r="N9">
        <v>1.2184393E-2</v>
      </c>
      <c r="O9">
        <v>0</v>
      </c>
      <c r="P9">
        <v>8.8178390999999997E-10</v>
      </c>
      <c r="Q9">
        <v>-1.8827614999999999E-3</v>
      </c>
      <c r="R9">
        <v>2.0917006E-5</v>
      </c>
    </row>
    <row r="10" spans="1:18" x14ac:dyDescent="0.25">
      <c r="A10" t="s">
        <v>50</v>
      </c>
      <c r="B10">
        <v>3.5314000000000001</v>
      </c>
      <c r="C10">
        <v>727360000</v>
      </c>
      <c r="D10">
        <v>4253.47</v>
      </c>
      <c r="E10">
        <v>0.30140760999999999</v>
      </c>
      <c r="F10">
        <v>1.9616756999999999E-2</v>
      </c>
      <c r="G10">
        <v>3.5118572999999999E-5</v>
      </c>
      <c r="H10">
        <v>2.9497765000000001E-7</v>
      </c>
      <c r="I10">
        <v>1.1346704E-5</v>
      </c>
      <c r="J10">
        <v>1.547552E-6</v>
      </c>
      <c r="K10">
        <v>1.5993885999999999E-2</v>
      </c>
      <c r="L10">
        <v>9.5626247999999994E-5</v>
      </c>
      <c r="M10">
        <v>2.2400850999999999</v>
      </c>
      <c r="N10">
        <v>3.9718061000000001E-3</v>
      </c>
      <c r="O10">
        <v>3.6012415999999999E-8</v>
      </c>
      <c r="P10">
        <v>1.7537401000000001E-10</v>
      </c>
      <c r="Q10">
        <v>-2.1130463E-3</v>
      </c>
      <c r="R10">
        <v>9.8205323999999992E-6</v>
      </c>
    </row>
    <row r="11" spans="1:18" x14ac:dyDescent="0.25">
      <c r="A11" t="s">
        <v>51</v>
      </c>
      <c r="B11">
        <v>3.5314000000000001</v>
      </c>
      <c r="C11">
        <v>726952000</v>
      </c>
      <c r="D11">
        <v>4824.84</v>
      </c>
      <c r="E11">
        <v>0.26317728000000001</v>
      </c>
      <c r="F11">
        <v>1.9125948E-2</v>
      </c>
      <c r="G11">
        <v>3.4753365000000003E-5</v>
      </c>
      <c r="H11">
        <v>3.0506994000000001E-7</v>
      </c>
      <c r="I11">
        <v>7.4393421999999998E-6</v>
      </c>
      <c r="J11">
        <v>2.0125157E-6</v>
      </c>
      <c r="K11">
        <v>1.7375875999999998E-2</v>
      </c>
      <c r="L11">
        <v>1.0407915E-4</v>
      </c>
      <c r="M11">
        <v>2.6895057000000002</v>
      </c>
      <c r="N11">
        <v>3.9808159999999999E-3</v>
      </c>
      <c r="O11">
        <v>0</v>
      </c>
      <c r="P11">
        <v>1.6279153000000001E-10</v>
      </c>
      <c r="Q11">
        <v>-2.0966333000000002E-3</v>
      </c>
      <c r="R11">
        <v>1.0186531E-5</v>
      </c>
    </row>
    <row r="12" spans="1:18" x14ac:dyDescent="0.25">
      <c r="A12" t="s">
        <v>52</v>
      </c>
      <c r="B12">
        <v>3.5314000000000001</v>
      </c>
      <c r="C12">
        <v>727089000</v>
      </c>
      <c r="D12">
        <v>4204.1400000000003</v>
      </c>
      <c r="E12">
        <v>0.29942978999999997</v>
      </c>
      <c r="F12">
        <v>1.8059632999999999E-2</v>
      </c>
      <c r="G12">
        <v>3.5021385000000002E-5</v>
      </c>
      <c r="H12">
        <v>2.7205213999999998E-7</v>
      </c>
      <c r="I12">
        <v>1.1174415E-5</v>
      </c>
      <c r="J12">
        <v>1.4463844999999999E-6</v>
      </c>
      <c r="K12">
        <v>1.7468216000000002E-2</v>
      </c>
      <c r="L12">
        <v>9.3273855999999994E-5</v>
      </c>
      <c r="M12">
        <v>2.2386621999999998</v>
      </c>
      <c r="N12">
        <v>3.5412364999999999E-3</v>
      </c>
      <c r="O12">
        <v>0</v>
      </c>
      <c r="P12">
        <v>1.4561181E-10</v>
      </c>
      <c r="Q12">
        <v>-2.1068813999999998E-3</v>
      </c>
      <c r="R12">
        <v>9.1079887E-6</v>
      </c>
    </row>
    <row r="13" spans="1:18" x14ac:dyDescent="0.25">
      <c r="A13" t="s">
        <v>53</v>
      </c>
      <c r="B13">
        <v>3.5314000000000001</v>
      </c>
      <c r="C13">
        <v>727050000</v>
      </c>
      <c r="D13">
        <v>4380.29</v>
      </c>
      <c r="E13">
        <v>0.27810515000000002</v>
      </c>
      <c r="F13">
        <v>1.7909819E-2</v>
      </c>
      <c r="G13">
        <v>3.4175209999999998E-5</v>
      </c>
      <c r="H13">
        <v>2.8458392E-7</v>
      </c>
      <c r="I13">
        <v>9.9134487999999998E-6</v>
      </c>
      <c r="J13">
        <v>1.6364025000000001E-6</v>
      </c>
      <c r="K13">
        <v>1.7553996999999998E-2</v>
      </c>
      <c r="L13">
        <v>1.0148096E-4</v>
      </c>
      <c r="M13">
        <v>2.6773992</v>
      </c>
      <c r="N13">
        <v>3.8420504000000002E-3</v>
      </c>
      <c r="O13">
        <v>2.3999228999999999E-8</v>
      </c>
      <c r="P13">
        <v>1.5777826999999999E-10</v>
      </c>
      <c r="Q13">
        <v>-1.9637887E-3</v>
      </c>
      <c r="R13">
        <v>9.9822256000000004E-6</v>
      </c>
    </row>
    <row r="14" spans="1:18" x14ac:dyDescent="0.25">
      <c r="A14" t="s">
        <v>54</v>
      </c>
      <c r="B14">
        <v>3.5314000000000001</v>
      </c>
      <c r="C14">
        <v>726883000</v>
      </c>
      <c r="D14">
        <v>4172.6499999999996</v>
      </c>
      <c r="E14">
        <v>0.25576109000000002</v>
      </c>
      <c r="F14">
        <v>3.2101087E-2</v>
      </c>
      <c r="G14">
        <v>3.2720749000000001E-5</v>
      </c>
      <c r="H14">
        <v>5.2070443000000003E-7</v>
      </c>
      <c r="I14">
        <v>7.3612988E-6</v>
      </c>
      <c r="J14">
        <v>3.5691670000000002E-6</v>
      </c>
      <c r="K14">
        <v>8.7394186999999995E-3</v>
      </c>
      <c r="L14">
        <v>1.3875127999999999E-4</v>
      </c>
      <c r="M14">
        <v>2.4277185000000001</v>
      </c>
      <c r="N14">
        <v>1.0627788000000001E-2</v>
      </c>
      <c r="O14">
        <v>0</v>
      </c>
      <c r="P14">
        <v>7.7733631999999997E-10</v>
      </c>
      <c r="Q14">
        <v>-1.9834238000000001E-3</v>
      </c>
      <c r="R14">
        <v>2.0135410000000001E-5</v>
      </c>
    </row>
    <row r="15" spans="1:18" x14ac:dyDescent="0.25">
      <c r="A15" t="s">
        <v>55</v>
      </c>
      <c r="B15">
        <v>3.5314000000000001</v>
      </c>
      <c r="C15">
        <v>726624000</v>
      </c>
      <c r="D15">
        <v>4179.25</v>
      </c>
      <c r="E15">
        <v>0.25131481</v>
      </c>
      <c r="F15">
        <v>1.3921836E-2</v>
      </c>
      <c r="G15">
        <v>3.0598607000000001E-5</v>
      </c>
      <c r="H15">
        <v>2.3739008999999999E-7</v>
      </c>
      <c r="I15">
        <v>9.6054136999999997E-6</v>
      </c>
      <c r="J15">
        <v>1.4935916999999999E-6</v>
      </c>
      <c r="K15">
        <v>1.6896179000000001E-2</v>
      </c>
      <c r="L15">
        <v>1.0091331E-4</v>
      </c>
      <c r="M15">
        <v>2.717787</v>
      </c>
      <c r="N15">
        <v>3.9761874999999997E-3</v>
      </c>
      <c r="O15">
        <v>0</v>
      </c>
      <c r="P15">
        <v>1.7032851999999999E-10</v>
      </c>
      <c r="Q15">
        <v>-2.1271230999999999E-3</v>
      </c>
      <c r="R15">
        <v>1.0392605E-5</v>
      </c>
    </row>
    <row r="16" spans="1:18" x14ac:dyDescent="0.25">
      <c r="A16" t="s">
        <v>56</v>
      </c>
      <c r="B16">
        <v>3.5314000000000001</v>
      </c>
      <c r="C16">
        <v>726485000</v>
      </c>
      <c r="D16">
        <v>4192.17</v>
      </c>
      <c r="E16">
        <v>0.26264924000000001</v>
      </c>
      <c r="F16">
        <v>1.2728191999999999E-2</v>
      </c>
      <c r="G16">
        <v>2.9939216E-5</v>
      </c>
      <c r="H16">
        <v>2.1512367000000001E-7</v>
      </c>
      <c r="I16">
        <v>1.1510594E-5</v>
      </c>
      <c r="J16">
        <v>1.2266321E-6</v>
      </c>
      <c r="K16">
        <v>1.7257404E-2</v>
      </c>
      <c r="L16">
        <v>9.8883775999999998E-5</v>
      </c>
      <c r="M16">
        <v>2.7014515000000001</v>
      </c>
      <c r="N16">
        <v>3.8117160000000001E-3</v>
      </c>
      <c r="O16">
        <v>3.4507429999999997E-8</v>
      </c>
      <c r="P16">
        <v>1.5961213000000001E-10</v>
      </c>
      <c r="Q16">
        <v>-1.9009099E-3</v>
      </c>
      <c r="R16">
        <v>1.0049810000000001E-5</v>
      </c>
    </row>
    <row r="17" spans="1:18" x14ac:dyDescent="0.25">
      <c r="A17" t="s">
        <v>57</v>
      </c>
      <c r="B17">
        <v>3.5314000000000001</v>
      </c>
      <c r="C17">
        <v>726165000</v>
      </c>
      <c r="D17">
        <v>3968.3</v>
      </c>
      <c r="E17">
        <v>0.22852802999999999</v>
      </c>
      <c r="F17">
        <v>1.2000083999999999E-2</v>
      </c>
      <c r="G17">
        <v>2.8759848999999999E-5</v>
      </c>
      <c r="H17">
        <v>2.1737719E-7</v>
      </c>
      <c r="I17">
        <v>8.5863908000000002E-6</v>
      </c>
      <c r="J17">
        <v>1.5065112000000001E-6</v>
      </c>
      <c r="K17">
        <v>1.7075499000000001E-2</v>
      </c>
      <c r="L17">
        <v>1.0083045E-4</v>
      </c>
      <c r="M17">
        <v>2.7570190000000001</v>
      </c>
      <c r="N17">
        <v>3.9339518E-3</v>
      </c>
      <c r="O17">
        <v>0</v>
      </c>
      <c r="P17">
        <v>1.6871359E-10</v>
      </c>
      <c r="Q17">
        <v>-2.0137915000000002E-3</v>
      </c>
      <c r="R17">
        <v>1.0497383000000001E-5</v>
      </c>
    </row>
    <row r="18" spans="1:18" x14ac:dyDescent="0.25">
      <c r="A18" t="s">
        <v>58</v>
      </c>
      <c r="B18">
        <v>3.5314000000000001</v>
      </c>
      <c r="C18">
        <v>725586000</v>
      </c>
      <c r="D18">
        <v>4281.74</v>
      </c>
      <c r="E18">
        <v>0.22049157</v>
      </c>
      <c r="F18">
        <v>1.9497521E-2</v>
      </c>
      <c r="G18">
        <v>2.8553423E-5</v>
      </c>
      <c r="H18">
        <v>3.4854046E-7</v>
      </c>
      <c r="I18">
        <v>6.0870111000000004E-6</v>
      </c>
      <c r="J18">
        <v>2.7643250999999999E-6</v>
      </c>
      <c r="K18">
        <v>9.3648197000000006E-3</v>
      </c>
      <c r="L18">
        <v>1.2038222E-4</v>
      </c>
      <c r="M18">
        <v>2.4829800999999998</v>
      </c>
      <c r="N18">
        <v>8.6041503999999998E-3</v>
      </c>
      <c r="O18">
        <v>0</v>
      </c>
      <c r="P18">
        <v>6.0501589999999998E-10</v>
      </c>
      <c r="Q18">
        <v>-2.1878804999999999E-3</v>
      </c>
      <c r="R18">
        <v>1.7391769E-5</v>
      </c>
    </row>
    <row r="19" spans="1:18" x14ac:dyDescent="0.25">
      <c r="A19" t="s">
        <v>59</v>
      </c>
      <c r="B19">
        <v>3.5314000000000001</v>
      </c>
      <c r="C19">
        <v>725390000</v>
      </c>
      <c r="D19">
        <v>4271.82</v>
      </c>
      <c r="E19">
        <v>0.24261805</v>
      </c>
      <c r="F19">
        <v>1.1256301E-2</v>
      </c>
      <c r="G19">
        <v>2.8110865E-5</v>
      </c>
      <c r="H19">
        <v>2.0029399E-7</v>
      </c>
      <c r="I19">
        <v>1.0943521E-5</v>
      </c>
      <c r="J19">
        <v>1.2343324999999999E-6</v>
      </c>
      <c r="K19">
        <v>1.7670707000000001E-2</v>
      </c>
      <c r="L19">
        <v>1.0240442999999999E-4</v>
      </c>
      <c r="M19">
        <v>2.7982429999999998</v>
      </c>
      <c r="N19">
        <v>3.8594063999999998E-3</v>
      </c>
      <c r="O19">
        <v>2.9948189000000002E-8</v>
      </c>
      <c r="P19">
        <v>1.5953590000000001E-10</v>
      </c>
      <c r="Q19">
        <v>-2.3097406E-3</v>
      </c>
      <c r="R19">
        <v>1.0428584E-5</v>
      </c>
    </row>
    <row r="20" spans="1:18" x14ac:dyDescent="0.25">
      <c r="A20" t="s">
        <v>60</v>
      </c>
      <c r="B20">
        <v>3.5314000000000001</v>
      </c>
      <c r="C20">
        <v>725714000</v>
      </c>
      <c r="D20">
        <v>4184.8100000000004</v>
      </c>
      <c r="E20">
        <v>0.19702184</v>
      </c>
      <c r="F20">
        <v>1.0597059000000001E-2</v>
      </c>
      <c r="G20">
        <v>2.7201625999999998E-5</v>
      </c>
      <c r="H20">
        <v>1.9872525000000001E-7</v>
      </c>
      <c r="I20">
        <v>3.7623391999999999E-6</v>
      </c>
      <c r="J20">
        <v>1.8427665E-6</v>
      </c>
      <c r="K20">
        <v>1.638454E-2</v>
      </c>
      <c r="L20">
        <v>9.6269087999999997E-5</v>
      </c>
      <c r="M20">
        <v>2.2553576999999998</v>
      </c>
      <c r="N20">
        <v>3.9043795000000001E-3</v>
      </c>
      <c r="O20">
        <v>0</v>
      </c>
      <c r="P20">
        <v>1.7466888E-10</v>
      </c>
      <c r="Q20">
        <v>-2.1182833E-3</v>
      </c>
      <c r="R20">
        <v>1.035311E-5</v>
      </c>
    </row>
    <row r="21" spans="1:18" x14ac:dyDescent="0.25">
      <c r="A21" t="s">
        <v>61</v>
      </c>
      <c r="B21">
        <v>3.5314000000000001</v>
      </c>
      <c r="C21">
        <v>725478000</v>
      </c>
      <c r="D21">
        <v>4071.45</v>
      </c>
      <c r="E21">
        <v>0.18468376</v>
      </c>
      <c r="F21">
        <v>1.0367659E-2</v>
      </c>
      <c r="G21">
        <v>2.6560700000000001E-5</v>
      </c>
      <c r="H21">
        <v>2.0255857000000001E-7</v>
      </c>
      <c r="I21">
        <v>1.8706581E-6</v>
      </c>
      <c r="J21">
        <v>2.0386518000000001E-6</v>
      </c>
      <c r="K21">
        <v>1.5292916E-2</v>
      </c>
      <c r="L21">
        <v>9.6456172999999999E-5</v>
      </c>
      <c r="M21">
        <v>2.7697986999999999</v>
      </c>
      <c r="N21">
        <v>4.2114585000000001E-3</v>
      </c>
      <c r="O21">
        <v>0</v>
      </c>
      <c r="P21">
        <v>2.0373243999999999E-10</v>
      </c>
      <c r="Q21">
        <v>-2.1555305999999999E-3</v>
      </c>
      <c r="R21">
        <v>1.1065259E-5</v>
      </c>
    </row>
    <row r="22" spans="1:18" x14ac:dyDescent="0.25">
      <c r="A22" t="s">
        <v>62</v>
      </c>
      <c r="B22">
        <v>3.5314000000000001</v>
      </c>
      <c r="C22">
        <v>725537000</v>
      </c>
      <c r="D22">
        <v>4313.95</v>
      </c>
      <c r="E22">
        <v>0.19647717000000001</v>
      </c>
      <c r="F22">
        <v>1.6552171000000001E-2</v>
      </c>
      <c r="G22">
        <v>2.6717471E-5</v>
      </c>
      <c r="H22">
        <v>3.1242612999999999E-7</v>
      </c>
      <c r="I22">
        <v>3.4002901999999999E-6</v>
      </c>
      <c r="J22">
        <v>2.9246888000000002E-6</v>
      </c>
      <c r="K22">
        <v>9.8206027000000001E-3</v>
      </c>
      <c r="L22">
        <v>1.1997081999999999E-4</v>
      </c>
      <c r="M22">
        <v>2.7835074999999998</v>
      </c>
      <c r="N22">
        <v>8.2032417000000007E-3</v>
      </c>
      <c r="O22">
        <v>3.7596018E-8</v>
      </c>
      <c r="P22">
        <v>5.6841857000000003E-10</v>
      </c>
      <c r="Q22">
        <v>-2.3268113999999999E-3</v>
      </c>
      <c r="R22">
        <v>1.7425948999999999E-5</v>
      </c>
    </row>
    <row r="23" spans="1:18" x14ac:dyDescent="0.25">
      <c r="A23" t="s">
        <v>63</v>
      </c>
      <c r="B23">
        <v>3.5314000000000001</v>
      </c>
      <c r="C23">
        <v>725325000</v>
      </c>
      <c r="D23">
        <v>4333.22</v>
      </c>
      <c r="E23">
        <v>0.17699980000000001</v>
      </c>
      <c r="F23">
        <v>9.2170676999999996E-3</v>
      </c>
      <c r="G23">
        <v>2.6201603000000002E-5</v>
      </c>
      <c r="H23">
        <v>1.8490641999999999E-7</v>
      </c>
      <c r="I23">
        <v>1.0471929E-6</v>
      </c>
      <c r="J23">
        <v>1.9422767000000002E-6</v>
      </c>
      <c r="K23">
        <v>1.6452036E-2</v>
      </c>
      <c r="L23">
        <v>9.5636109000000002E-5</v>
      </c>
      <c r="M23">
        <v>2.7310815000000002</v>
      </c>
      <c r="N23">
        <v>3.8701071999999999E-3</v>
      </c>
      <c r="O23">
        <v>0</v>
      </c>
      <c r="P23">
        <v>1.6752322E-10</v>
      </c>
      <c r="Q23">
        <v>-2.0216472000000002E-3</v>
      </c>
      <c r="R23">
        <v>1.0169045E-5</v>
      </c>
    </row>
    <row r="24" spans="1:18" x14ac:dyDescent="0.25">
      <c r="A24" t="s">
        <v>64</v>
      </c>
      <c r="B24">
        <v>3.5314000000000001</v>
      </c>
      <c r="C24">
        <v>725207000</v>
      </c>
      <c r="D24">
        <v>4071.47</v>
      </c>
      <c r="E24">
        <v>0.19114137</v>
      </c>
      <c r="F24">
        <v>9.5614047999999993E-3</v>
      </c>
      <c r="G24">
        <v>2.6254416000000001E-5</v>
      </c>
      <c r="H24">
        <v>1.8426963E-7</v>
      </c>
      <c r="I24">
        <v>3.2235069000000002E-6</v>
      </c>
      <c r="J24">
        <v>1.7559526999999999E-6</v>
      </c>
      <c r="K24">
        <v>1.7473398000000001E-2</v>
      </c>
      <c r="L24">
        <v>1.000931E-4</v>
      </c>
      <c r="M24">
        <v>2.7340203000000001</v>
      </c>
      <c r="N24">
        <v>3.8121585000000001E-3</v>
      </c>
      <c r="O24">
        <v>0</v>
      </c>
      <c r="P24">
        <v>1.6189376999999999E-10</v>
      </c>
      <c r="Q24">
        <v>-1.9691787000000001E-3</v>
      </c>
      <c r="R24">
        <v>1.0496421000000001E-5</v>
      </c>
    </row>
    <row r="25" spans="1:18" x14ac:dyDescent="0.25">
      <c r="A25" t="s">
        <v>65</v>
      </c>
      <c r="B25">
        <v>3.5314000000000001</v>
      </c>
      <c r="C25">
        <v>725526000</v>
      </c>
      <c r="D25">
        <v>4613.82</v>
      </c>
      <c r="E25">
        <v>0.18176564000000001</v>
      </c>
      <c r="F25">
        <v>1.6979404E-2</v>
      </c>
      <c r="G25">
        <v>2.5990453999999999E-5</v>
      </c>
      <c r="H25">
        <v>3.3191760999999998E-7</v>
      </c>
      <c r="I25">
        <v>1.1335234E-6</v>
      </c>
      <c r="J25">
        <v>3.4845606999999998E-6</v>
      </c>
      <c r="K25">
        <v>8.7533608999999998E-3</v>
      </c>
      <c r="L25">
        <v>1.2375896999999999E-4</v>
      </c>
      <c r="M25">
        <v>2.7576792000000001</v>
      </c>
      <c r="N25">
        <v>9.4951562000000003E-3</v>
      </c>
      <c r="O25">
        <v>3.6961171999999998E-8</v>
      </c>
      <c r="P25">
        <v>7.2346904999999999E-10</v>
      </c>
      <c r="Q25">
        <v>-2.1038145E-3</v>
      </c>
      <c r="R25">
        <v>1.9132428999999999E-5</v>
      </c>
    </row>
    <row r="26" spans="1:18" x14ac:dyDescent="0.25">
      <c r="A26" t="s">
        <v>66</v>
      </c>
      <c r="B26">
        <v>3.5314000000000001</v>
      </c>
      <c r="C26">
        <v>725221000</v>
      </c>
      <c r="D26">
        <v>4149.13</v>
      </c>
      <c r="E26">
        <v>0.18554181</v>
      </c>
      <c r="F26">
        <v>1.6427745000000001E-2</v>
      </c>
      <c r="G26">
        <v>2.5754682999999999E-5</v>
      </c>
      <c r="H26">
        <v>3.1832651000000001E-7</v>
      </c>
      <c r="I26">
        <v>1.9443680999999999E-6</v>
      </c>
      <c r="J26">
        <v>3.2406206000000001E-6</v>
      </c>
      <c r="K26">
        <v>8.8166230000000009E-3</v>
      </c>
      <c r="L26">
        <v>1.2243147000000001E-4</v>
      </c>
      <c r="M26">
        <v>2.7933813000000001</v>
      </c>
      <c r="N26">
        <v>9.3289872999999992E-3</v>
      </c>
      <c r="O26">
        <v>0</v>
      </c>
      <c r="P26">
        <v>7.0844512000000005E-10</v>
      </c>
      <c r="Q26">
        <v>-1.9869661999999998E-3</v>
      </c>
      <c r="R26">
        <v>1.8926829999999998E-5</v>
      </c>
    </row>
    <row r="27" spans="1:18" x14ac:dyDescent="0.25">
      <c r="A27" t="s">
        <v>67</v>
      </c>
      <c r="B27">
        <v>3.5314000000000001</v>
      </c>
      <c r="C27">
        <v>725357000</v>
      </c>
      <c r="D27">
        <v>4732.3500000000004</v>
      </c>
      <c r="E27">
        <v>0.25925958999999998</v>
      </c>
      <c r="F27">
        <v>1.0633614E-2</v>
      </c>
      <c r="G27">
        <v>2.6880759E-5</v>
      </c>
      <c r="H27">
        <v>1.8522444E-7</v>
      </c>
      <c r="I27">
        <v>1.3700225999999999E-5</v>
      </c>
      <c r="J27">
        <v>1.0000090999999999E-6</v>
      </c>
      <c r="K27">
        <v>1.7689647999999999E-2</v>
      </c>
      <c r="L27">
        <v>1.0743136999999999E-4</v>
      </c>
      <c r="M27">
        <v>2.7328383999999999</v>
      </c>
      <c r="N27">
        <v>4.0396688E-3</v>
      </c>
      <c r="O27">
        <v>0</v>
      </c>
      <c r="P27">
        <v>1.6711908999999999E-10</v>
      </c>
      <c r="Q27">
        <v>-1.9668195E-3</v>
      </c>
      <c r="R27">
        <v>1.1014092E-5</v>
      </c>
    </row>
    <row r="28" spans="1:18" x14ac:dyDescent="0.25">
      <c r="A28" t="s">
        <v>68</v>
      </c>
      <c r="B28">
        <v>3.5314000000000001</v>
      </c>
      <c r="C28">
        <v>725076000</v>
      </c>
      <c r="D28">
        <v>4557.5600000000004</v>
      </c>
      <c r="E28">
        <v>0.25739242000000001</v>
      </c>
      <c r="F28">
        <v>1.0052002000000001E-2</v>
      </c>
      <c r="G28">
        <v>2.6516126999999999E-5</v>
      </c>
      <c r="H28">
        <v>1.7750511E-7</v>
      </c>
      <c r="I28">
        <v>1.4199723E-5</v>
      </c>
      <c r="J28">
        <v>9.3903134E-7</v>
      </c>
      <c r="K28">
        <v>1.7583630999999999E-2</v>
      </c>
      <c r="L28">
        <v>1.0459742E-4</v>
      </c>
      <c r="M28">
        <v>2.7828843999999999</v>
      </c>
      <c r="N28">
        <v>3.96029E-3</v>
      </c>
      <c r="O28">
        <v>2.3684813E-8</v>
      </c>
      <c r="P28">
        <v>1.640485E-10</v>
      </c>
      <c r="Q28">
        <v>-2.2227244999999999E-3</v>
      </c>
      <c r="R28">
        <v>1.0768171E-5</v>
      </c>
    </row>
    <row r="29" spans="1:18" x14ac:dyDescent="0.25">
      <c r="A29" t="s">
        <v>69</v>
      </c>
      <c r="B29">
        <v>3.5314000000000001</v>
      </c>
      <c r="C29">
        <v>725384000</v>
      </c>
      <c r="D29">
        <v>4195.4799999999996</v>
      </c>
      <c r="E29">
        <v>0.177452</v>
      </c>
      <c r="F29">
        <v>9.1008158999999998E-3</v>
      </c>
      <c r="G29">
        <v>2.5351748000000001E-5</v>
      </c>
      <c r="H29">
        <v>1.8358756999999999E-7</v>
      </c>
      <c r="I29">
        <v>1.8820922E-6</v>
      </c>
      <c r="J29">
        <v>1.8901537000000001E-6</v>
      </c>
      <c r="K29">
        <v>1.7476688000000001E-2</v>
      </c>
      <c r="L29">
        <v>1.0193836E-4</v>
      </c>
      <c r="M29">
        <v>2.7415908999999998</v>
      </c>
      <c r="N29">
        <v>3.8844776000000001E-3</v>
      </c>
      <c r="O29">
        <v>0</v>
      </c>
      <c r="P29">
        <v>1.6756546000000001E-10</v>
      </c>
      <c r="Q29">
        <v>-2.2764199999999999E-3</v>
      </c>
      <c r="R29">
        <v>1.0881245E-5</v>
      </c>
    </row>
    <row r="30" spans="1:18" x14ac:dyDescent="0.25">
      <c r="A30" t="s">
        <v>70</v>
      </c>
      <c r="B30">
        <v>3.5314000000000001</v>
      </c>
      <c r="C30">
        <v>725393000</v>
      </c>
      <c r="D30">
        <v>4452.82</v>
      </c>
      <c r="E30">
        <v>0.21074730999999999</v>
      </c>
      <c r="F30">
        <v>9.0987550999999996E-3</v>
      </c>
      <c r="G30">
        <v>2.5665835E-5</v>
      </c>
      <c r="H30">
        <v>1.7244025999999999E-7</v>
      </c>
      <c r="I30">
        <v>8.0624031000000007E-6</v>
      </c>
      <c r="J30">
        <v>1.3187101E-6</v>
      </c>
      <c r="K30">
        <v>1.7262419000000001E-2</v>
      </c>
      <c r="L30">
        <v>9.8712448999999994E-5</v>
      </c>
      <c r="M30">
        <v>2.7371975000000002</v>
      </c>
      <c r="N30">
        <v>3.8082178999999999E-3</v>
      </c>
      <c r="O30">
        <v>0</v>
      </c>
      <c r="P30">
        <v>1.6530483E-10</v>
      </c>
      <c r="Q30">
        <v>-1.6924767000000001E-3</v>
      </c>
      <c r="R30">
        <v>1.0558276E-5</v>
      </c>
    </row>
    <row r="31" spans="1:18" x14ac:dyDescent="0.25">
      <c r="A31" t="s">
        <v>71</v>
      </c>
      <c r="B31">
        <v>3.5314000000000001</v>
      </c>
      <c r="C31">
        <v>724902000</v>
      </c>
      <c r="D31">
        <v>3939.38</v>
      </c>
      <c r="E31">
        <v>0.21050944999999999</v>
      </c>
      <c r="F31">
        <v>9.7921087999999993E-3</v>
      </c>
      <c r="G31">
        <v>2.5930503999999999E-5</v>
      </c>
      <c r="H31">
        <v>1.814689E-7</v>
      </c>
      <c r="I31">
        <v>7.3391562000000003E-6</v>
      </c>
      <c r="J31">
        <v>1.4540087999999999E-6</v>
      </c>
      <c r="K31">
        <v>1.7462004999999999E-2</v>
      </c>
      <c r="L31">
        <v>1.0277099E-4</v>
      </c>
      <c r="M31">
        <v>2.3053753000000001</v>
      </c>
      <c r="N31">
        <v>3.9089792E-3</v>
      </c>
      <c r="O31">
        <v>2.2087520999999999E-8</v>
      </c>
      <c r="P31">
        <v>1.6648593E-10</v>
      </c>
      <c r="Q31">
        <v>-1.9903046999999998E-3</v>
      </c>
      <c r="R31">
        <v>1.0769730999999999E-5</v>
      </c>
    </row>
    <row r="32" spans="1:18" x14ac:dyDescent="0.25">
      <c r="A32" t="s">
        <v>72</v>
      </c>
      <c r="B32">
        <v>3.5314000000000001</v>
      </c>
      <c r="C32">
        <v>725085000</v>
      </c>
      <c r="D32">
        <v>4050.01</v>
      </c>
      <c r="E32">
        <v>0.18163493</v>
      </c>
      <c r="F32">
        <v>1.5835512999999999E-2</v>
      </c>
      <c r="G32">
        <v>2.5441705000000001E-5</v>
      </c>
      <c r="H32">
        <v>3.1240824E-7</v>
      </c>
      <c r="I32">
        <v>1.8717041000000001E-6</v>
      </c>
      <c r="J32">
        <v>3.2099248000000001E-6</v>
      </c>
      <c r="K32">
        <v>8.8293734999999995E-3</v>
      </c>
      <c r="L32">
        <v>1.2145992E-4</v>
      </c>
      <c r="M32">
        <v>2.7789776000000002</v>
      </c>
      <c r="N32">
        <v>9.2394968000000001E-3</v>
      </c>
      <c r="O32">
        <v>0</v>
      </c>
      <c r="P32">
        <v>7.0048320000000003E-10</v>
      </c>
      <c r="Q32">
        <v>-1.9221977000000001E-3</v>
      </c>
      <c r="R32">
        <v>1.8795337000000001E-5</v>
      </c>
    </row>
    <row r="33" spans="1:18" x14ac:dyDescent="0.25">
      <c r="A33" t="s">
        <v>73</v>
      </c>
      <c r="B33">
        <v>3.5314000000000001</v>
      </c>
      <c r="C33">
        <v>725082000</v>
      </c>
      <c r="D33">
        <v>4014.97</v>
      </c>
      <c r="E33">
        <v>0.24835483</v>
      </c>
      <c r="F33">
        <v>1.0201122E-2</v>
      </c>
      <c r="G33">
        <v>2.6273381999999999E-5</v>
      </c>
      <c r="H33">
        <v>1.7433726E-7</v>
      </c>
      <c r="I33">
        <v>1.1602640000000001E-5</v>
      </c>
      <c r="J33">
        <v>1.1029522000000001E-6</v>
      </c>
      <c r="K33">
        <v>1.7803678999999999E-2</v>
      </c>
      <c r="L33">
        <v>1.037447E-4</v>
      </c>
      <c r="M33">
        <v>2.2737303</v>
      </c>
      <c r="N33">
        <v>3.8684739000000002E-3</v>
      </c>
      <c r="O33">
        <v>0</v>
      </c>
      <c r="P33">
        <v>1.6523084999999999E-10</v>
      </c>
      <c r="Q33">
        <v>-2.1174808E-3</v>
      </c>
      <c r="R33">
        <v>1.0862525E-5</v>
      </c>
    </row>
    <row r="34" spans="1:18" x14ac:dyDescent="0.25">
      <c r="A34" t="s">
        <v>74</v>
      </c>
      <c r="B34">
        <v>3.5314000000000001</v>
      </c>
      <c r="C34">
        <v>724864000</v>
      </c>
      <c r="D34">
        <v>4133.1499999999996</v>
      </c>
      <c r="E34">
        <v>0.18736381999999999</v>
      </c>
      <c r="F34">
        <v>9.1265860000000008E-3</v>
      </c>
      <c r="G34">
        <v>2.5032378000000001E-5</v>
      </c>
      <c r="H34">
        <v>1.7575463999999999E-7</v>
      </c>
      <c r="I34">
        <v>3.2570226000000001E-6</v>
      </c>
      <c r="J34">
        <v>1.7413633E-6</v>
      </c>
      <c r="K34">
        <v>1.7066449000000001E-2</v>
      </c>
      <c r="L34">
        <v>9.9993096999999995E-5</v>
      </c>
      <c r="M34">
        <v>2.3293948000000002</v>
      </c>
      <c r="N34">
        <v>3.8976727999999999E-3</v>
      </c>
      <c r="O34">
        <v>2.2233032999999999E-8</v>
      </c>
      <c r="P34">
        <v>1.7476700000000001E-10</v>
      </c>
      <c r="Q34">
        <v>-1.9736330999999998E-3</v>
      </c>
      <c r="R34">
        <v>1.0942495E-5</v>
      </c>
    </row>
    <row r="35" spans="1:18" x14ac:dyDescent="0.25">
      <c r="A35" t="s">
        <v>75</v>
      </c>
      <c r="B35">
        <v>3.5314000000000001</v>
      </c>
      <c r="C35">
        <v>725311000</v>
      </c>
      <c r="D35">
        <v>4018.88</v>
      </c>
      <c r="E35">
        <v>0.19492045999999999</v>
      </c>
      <c r="F35">
        <v>8.9316701000000005E-3</v>
      </c>
      <c r="G35">
        <v>2.5096017000000001E-5</v>
      </c>
      <c r="H35">
        <v>1.7328197E-7</v>
      </c>
      <c r="I35">
        <v>5.2634827E-6</v>
      </c>
      <c r="J35">
        <v>1.5397053E-6</v>
      </c>
      <c r="K35">
        <v>1.7421932000000001E-2</v>
      </c>
      <c r="L35">
        <v>1.0082498E-4</v>
      </c>
      <c r="M35">
        <v>2.7181522999999999</v>
      </c>
      <c r="N35">
        <v>3.8539079E-3</v>
      </c>
      <c r="O35">
        <v>0</v>
      </c>
      <c r="P35">
        <v>1.6994637E-10</v>
      </c>
      <c r="Q35">
        <v>-2.0439148999999998E-3</v>
      </c>
      <c r="R35">
        <v>1.0945281E-5</v>
      </c>
    </row>
    <row r="36" spans="1:18" x14ac:dyDescent="0.25">
      <c r="A36" t="s">
        <v>76</v>
      </c>
      <c r="B36">
        <v>3.5314000000000001</v>
      </c>
      <c r="C36">
        <v>724874000</v>
      </c>
      <c r="D36">
        <v>4207.59</v>
      </c>
      <c r="E36">
        <v>0.18583319000000001</v>
      </c>
      <c r="F36">
        <v>1.6108556999999999E-2</v>
      </c>
      <c r="G36">
        <v>2.5312423000000001E-5</v>
      </c>
      <c r="H36">
        <v>3.126295E-7</v>
      </c>
      <c r="I36">
        <v>2.3214675999999999E-6</v>
      </c>
      <c r="J36">
        <v>3.1578570000000002E-6</v>
      </c>
      <c r="K36">
        <v>9.0279343000000001E-3</v>
      </c>
      <c r="L36">
        <v>1.2684409E-4</v>
      </c>
      <c r="M36">
        <v>2.7990908000000001</v>
      </c>
      <c r="N36">
        <v>9.4380133000000008E-3</v>
      </c>
      <c r="O36">
        <v>0</v>
      </c>
      <c r="P36">
        <v>6.9778487999999997E-10</v>
      </c>
      <c r="Q36">
        <v>-1.8578592E-3</v>
      </c>
      <c r="R36">
        <v>1.9356135000000002E-5</v>
      </c>
    </row>
    <row r="37" spans="1:18" x14ac:dyDescent="0.25">
      <c r="A37" t="s">
        <v>77</v>
      </c>
      <c r="B37">
        <v>3.5314000000000001</v>
      </c>
      <c r="C37">
        <v>724898000</v>
      </c>
      <c r="D37">
        <v>4436.99</v>
      </c>
      <c r="E37">
        <v>0.18731782999999999</v>
      </c>
      <c r="F37">
        <v>8.6290875000000003E-3</v>
      </c>
      <c r="G37">
        <v>2.4741909999999998E-5</v>
      </c>
      <c r="H37">
        <v>1.6926101999999999E-7</v>
      </c>
      <c r="I37">
        <v>3.7363410000000002E-6</v>
      </c>
      <c r="J37">
        <v>1.6259159E-6</v>
      </c>
      <c r="K37">
        <v>1.806804E-2</v>
      </c>
      <c r="L37">
        <v>1.0257286E-4</v>
      </c>
      <c r="M37">
        <v>2.7765675999999999</v>
      </c>
      <c r="N37">
        <v>3.7816886999999999E-3</v>
      </c>
      <c r="O37">
        <v>2.2168228E-8</v>
      </c>
      <c r="P37">
        <v>1.6184243999999999E-10</v>
      </c>
      <c r="Q37">
        <v>-2.1637423999999999E-3</v>
      </c>
      <c r="R37">
        <v>1.0942004000000001E-5</v>
      </c>
    </row>
    <row r="38" spans="1:18" x14ac:dyDescent="0.25">
      <c r="A38" t="s">
        <v>78</v>
      </c>
      <c r="B38">
        <v>3.5314000000000001</v>
      </c>
      <c r="C38">
        <v>725008000</v>
      </c>
      <c r="D38">
        <v>4228.84</v>
      </c>
      <c r="E38">
        <v>0.18218783</v>
      </c>
      <c r="F38">
        <v>1.5687428E-2</v>
      </c>
      <c r="G38">
        <v>2.5075767000000001E-5</v>
      </c>
      <c r="H38">
        <v>3.0979989999999999E-7</v>
      </c>
      <c r="I38">
        <v>2.2784949E-6</v>
      </c>
      <c r="J38">
        <v>3.1501413E-6</v>
      </c>
      <c r="K38">
        <v>8.9006147999999997E-3</v>
      </c>
      <c r="L38">
        <v>1.2670608000000001E-4</v>
      </c>
      <c r="M38">
        <v>2.8064507000000001</v>
      </c>
      <c r="N38">
        <v>9.5642122E-3</v>
      </c>
      <c r="O38">
        <v>0</v>
      </c>
      <c r="P38">
        <v>7.0174897999999999E-10</v>
      </c>
      <c r="Q38">
        <v>-2.4663427000000001E-3</v>
      </c>
      <c r="R38">
        <v>1.9283157000000001E-5</v>
      </c>
    </row>
    <row r="39" spans="1:18" x14ac:dyDescent="0.25">
      <c r="A39" t="s">
        <v>79</v>
      </c>
      <c r="B39">
        <v>3.5314000000000001</v>
      </c>
      <c r="C39">
        <v>725330000</v>
      </c>
      <c r="D39">
        <v>4365.6000000000004</v>
      </c>
      <c r="E39">
        <v>0.19003415000000001</v>
      </c>
      <c r="F39">
        <v>8.6108396999999993E-3</v>
      </c>
      <c r="G39">
        <v>2.476906E-5</v>
      </c>
      <c r="H39">
        <v>1.7110936000000001E-7</v>
      </c>
      <c r="I39">
        <v>5.3414603E-6</v>
      </c>
      <c r="J39">
        <v>1.5261331000000001E-6</v>
      </c>
      <c r="K39">
        <v>1.7488717000000001E-2</v>
      </c>
      <c r="L39">
        <v>1.0098011999999999E-4</v>
      </c>
      <c r="M39">
        <v>2.7338783000000002</v>
      </c>
      <c r="N39">
        <v>3.8455125999999999E-3</v>
      </c>
      <c r="O39">
        <v>0</v>
      </c>
      <c r="P39">
        <v>1.6733155000000001E-10</v>
      </c>
      <c r="Q39">
        <v>-2.2697364000000002E-3</v>
      </c>
      <c r="R39">
        <v>1.0890795E-5</v>
      </c>
    </row>
    <row r="40" spans="1:18" x14ac:dyDescent="0.25">
      <c r="A40" t="s">
        <v>80</v>
      </c>
      <c r="B40">
        <v>3.5314000000000001</v>
      </c>
      <c r="C40">
        <v>725140000</v>
      </c>
      <c r="D40">
        <v>4343.33</v>
      </c>
      <c r="E40">
        <v>0.18216969999999999</v>
      </c>
      <c r="F40">
        <v>8.2588483999999993E-3</v>
      </c>
      <c r="G40">
        <v>2.4585928000000001E-5</v>
      </c>
      <c r="H40">
        <v>1.6627724E-7</v>
      </c>
      <c r="I40">
        <v>4.4473537000000002E-6</v>
      </c>
      <c r="J40">
        <v>1.5766925999999999E-6</v>
      </c>
      <c r="K40">
        <v>1.7615729E-2</v>
      </c>
      <c r="L40">
        <v>9.9335470000000003E-5</v>
      </c>
      <c r="M40">
        <v>2.2738578999999999</v>
      </c>
      <c r="N40">
        <v>3.7427502000000001E-3</v>
      </c>
      <c r="O40">
        <v>3.7320066999999998E-8</v>
      </c>
      <c r="P40">
        <v>1.5582815E-10</v>
      </c>
      <c r="Q40">
        <v>-2.1233161000000001E-3</v>
      </c>
      <c r="R40">
        <v>1.0341849000000001E-5</v>
      </c>
    </row>
    <row r="41" spans="1:18" x14ac:dyDescent="0.25">
      <c r="A41" t="s">
        <v>81</v>
      </c>
      <c r="B41">
        <v>3.5314000000000001</v>
      </c>
      <c r="C41">
        <v>724721000</v>
      </c>
      <c r="D41">
        <v>4087.79</v>
      </c>
      <c r="E41">
        <v>0.21175965999999999</v>
      </c>
      <c r="F41">
        <v>9.2808325000000007E-3</v>
      </c>
      <c r="G41">
        <v>2.4889277999999999E-5</v>
      </c>
      <c r="H41">
        <v>1.7098062000000001E-7</v>
      </c>
      <c r="I41">
        <v>7.8484636999999995E-6</v>
      </c>
      <c r="J41">
        <v>1.3691043000000001E-6</v>
      </c>
      <c r="K41">
        <v>1.7768310999999998E-2</v>
      </c>
      <c r="L41">
        <v>1.0606391E-4</v>
      </c>
      <c r="M41">
        <v>2.2871556000000002</v>
      </c>
      <c r="N41">
        <v>3.9641362000000001E-3</v>
      </c>
      <c r="O41">
        <v>0</v>
      </c>
      <c r="P41">
        <v>1.7071599E-10</v>
      </c>
      <c r="Q41">
        <v>-1.9718822E-3</v>
      </c>
      <c r="R41">
        <v>1.1282562E-5</v>
      </c>
    </row>
    <row r="42" spans="1:18" x14ac:dyDescent="0.25">
      <c r="A42" t="s">
        <v>82</v>
      </c>
      <c r="B42">
        <v>3.5314000000000001</v>
      </c>
      <c r="C42">
        <v>724867000</v>
      </c>
      <c r="D42">
        <v>4195.7</v>
      </c>
      <c r="E42">
        <v>0.18494780999999999</v>
      </c>
      <c r="F42">
        <v>8.7811802000000005E-3</v>
      </c>
      <c r="G42">
        <v>2.5023548E-5</v>
      </c>
      <c r="H42">
        <v>1.7377357999999999E-7</v>
      </c>
      <c r="I42">
        <v>4.1144137000000001E-6</v>
      </c>
      <c r="J42">
        <v>1.6569467999999999E-6</v>
      </c>
      <c r="K42">
        <v>1.6903294999999999E-2</v>
      </c>
      <c r="L42">
        <v>9.8530914E-5</v>
      </c>
      <c r="M42">
        <v>2.2998664</v>
      </c>
      <c r="N42">
        <v>3.8730324999999999E-3</v>
      </c>
      <c r="O42">
        <v>0</v>
      </c>
      <c r="P42">
        <v>1.6819648000000001E-10</v>
      </c>
      <c r="Q42">
        <v>-2.1142975E-3</v>
      </c>
      <c r="R42">
        <v>1.0536691000000001E-5</v>
      </c>
    </row>
    <row r="43" spans="1:18" x14ac:dyDescent="0.25">
      <c r="A43" t="s">
        <v>83</v>
      </c>
      <c r="B43">
        <v>3.5314000000000001</v>
      </c>
      <c r="C43">
        <v>724684000</v>
      </c>
      <c r="D43">
        <v>4148.21</v>
      </c>
      <c r="E43">
        <v>0.17997577000000001</v>
      </c>
      <c r="F43">
        <v>8.341813E-3</v>
      </c>
      <c r="G43">
        <v>2.4694560999999999E-5</v>
      </c>
      <c r="H43">
        <v>1.6810953E-7</v>
      </c>
      <c r="I43">
        <v>2.9770083000000001E-6</v>
      </c>
      <c r="J43">
        <v>1.6720853000000001E-6</v>
      </c>
      <c r="K43">
        <v>1.7959096000000001E-2</v>
      </c>
      <c r="L43">
        <v>1.0072191E-4</v>
      </c>
      <c r="M43">
        <v>2.7617755000000002</v>
      </c>
      <c r="N43">
        <v>3.7331437000000002E-3</v>
      </c>
      <c r="O43">
        <v>2.3022709E-8</v>
      </c>
      <c r="P43">
        <v>1.5730714999999999E-10</v>
      </c>
      <c r="Q43">
        <v>-2.1647048999999998E-3</v>
      </c>
      <c r="R43">
        <v>1.0626281999999999E-5</v>
      </c>
    </row>
    <row r="44" spans="1:18" x14ac:dyDescent="0.25">
      <c r="A44" t="s">
        <v>84</v>
      </c>
      <c r="B44">
        <v>3.5314000000000001</v>
      </c>
      <c r="C44">
        <v>725087000</v>
      </c>
      <c r="D44">
        <v>4283.13</v>
      </c>
      <c r="E44">
        <v>0.17564759999999999</v>
      </c>
      <c r="F44">
        <v>7.9486843999999994E-3</v>
      </c>
      <c r="G44">
        <v>2.4369293000000001E-5</v>
      </c>
      <c r="H44">
        <v>1.6485762E-7</v>
      </c>
      <c r="I44">
        <v>3.3981156E-6</v>
      </c>
      <c r="J44">
        <v>1.6206946000000001E-6</v>
      </c>
      <c r="K44">
        <v>1.7211430999999999E-2</v>
      </c>
      <c r="L44">
        <v>9.7783169999999994E-5</v>
      </c>
      <c r="M44">
        <v>2.7233230000000002</v>
      </c>
      <c r="N44">
        <v>3.7812929000000002E-3</v>
      </c>
      <c r="O44">
        <v>0</v>
      </c>
      <c r="P44">
        <v>1.6185971999999999E-10</v>
      </c>
      <c r="Q44">
        <v>-2.1395797999999998E-3</v>
      </c>
      <c r="R44">
        <v>1.0453595000000001E-5</v>
      </c>
    </row>
    <row r="45" spans="1:18" x14ac:dyDescent="0.25">
      <c r="A45" t="s">
        <v>85</v>
      </c>
      <c r="B45">
        <v>3.5314000000000001</v>
      </c>
      <c r="C45">
        <v>724734000</v>
      </c>
      <c r="D45">
        <v>4387.4799999999996</v>
      </c>
      <c r="E45">
        <v>0.18317910000000001</v>
      </c>
      <c r="F45">
        <v>8.8379101000000005E-3</v>
      </c>
      <c r="G45">
        <v>2.4646374000000001E-5</v>
      </c>
      <c r="H45">
        <v>1.7418301E-7</v>
      </c>
      <c r="I45">
        <v>3.4688713E-6</v>
      </c>
      <c r="J45">
        <v>1.7235927000000001E-6</v>
      </c>
      <c r="K45">
        <v>1.7152806999999999E-2</v>
      </c>
      <c r="L45">
        <v>1.0174393E-4</v>
      </c>
      <c r="M45">
        <v>2.3191589000000001</v>
      </c>
      <c r="N45">
        <v>3.9433369999999999E-3</v>
      </c>
      <c r="O45">
        <v>0</v>
      </c>
      <c r="P45">
        <v>1.7319969E-10</v>
      </c>
      <c r="Q45">
        <v>-2.2582691999999999E-3</v>
      </c>
      <c r="R45">
        <v>1.1002776E-5</v>
      </c>
    </row>
    <row r="46" spans="1:18" x14ac:dyDescent="0.25">
      <c r="A46" t="s">
        <v>86</v>
      </c>
      <c r="B46">
        <v>3.5314000000000001</v>
      </c>
      <c r="C46">
        <v>724908000</v>
      </c>
      <c r="D46">
        <v>4569.7</v>
      </c>
      <c r="E46">
        <v>0.22512577</v>
      </c>
      <c r="F46">
        <v>9.0767392999999991E-3</v>
      </c>
      <c r="G46">
        <v>2.5193699E-5</v>
      </c>
      <c r="H46">
        <v>1.6889498000000001E-7</v>
      </c>
      <c r="I46">
        <v>1.0854323999999999E-5</v>
      </c>
      <c r="J46">
        <v>1.1282061E-6</v>
      </c>
      <c r="K46">
        <v>1.7363842000000001E-2</v>
      </c>
      <c r="L46">
        <v>1.0351539E-4</v>
      </c>
      <c r="M46">
        <v>2.7334369000000001</v>
      </c>
      <c r="N46">
        <v>3.9678023999999996E-3</v>
      </c>
      <c r="O46">
        <v>2.2557916999999999E-8</v>
      </c>
      <c r="P46">
        <v>1.7032017999999999E-10</v>
      </c>
      <c r="Q46">
        <v>-2.3731733999999998E-3</v>
      </c>
      <c r="R46">
        <v>1.1018173E-5</v>
      </c>
    </row>
    <row r="47" spans="1:18" x14ac:dyDescent="0.25">
      <c r="A47" t="s">
        <v>87</v>
      </c>
      <c r="B47">
        <v>3.5314000000000001</v>
      </c>
      <c r="C47">
        <v>724754000</v>
      </c>
      <c r="D47">
        <v>4054.93</v>
      </c>
      <c r="E47">
        <v>0.18816118000000001</v>
      </c>
      <c r="F47">
        <v>8.6027693999999998E-3</v>
      </c>
      <c r="G47">
        <v>2.4558608000000001E-5</v>
      </c>
      <c r="H47">
        <v>1.6995788999999999E-7</v>
      </c>
      <c r="I47">
        <v>5.2523316999999999E-6</v>
      </c>
      <c r="J47">
        <v>1.5539266E-6</v>
      </c>
      <c r="K47">
        <v>1.7166661E-2</v>
      </c>
      <c r="L47">
        <v>9.9586756000000006E-5</v>
      </c>
      <c r="M47">
        <v>2.3087235000000002</v>
      </c>
      <c r="N47">
        <v>3.8562103999999998E-3</v>
      </c>
      <c r="O47">
        <v>0</v>
      </c>
      <c r="P47">
        <v>1.7000106E-10</v>
      </c>
      <c r="Q47">
        <v>-2.1245332000000001E-3</v>
      </c>
      <c r="R47">
        <v>1.0802974E-5</v>
      </c>
    </row>
    <row r="48" spans="1:18" x14ac:dyDescent="0.25">
      <c r="A48" t="s">
        <v>88</v>
      </c>
      <c r="B48">
        <v>3.5314000000000001</v>
      </c>
      <c r="C48">
        <v>724928000</v>
      </c>
      <c r="D48">
        <v>4020.01</v>
      </c>
      <c r="E48">
        <v>0.17576644999999999</v>
      </c>
      <c r="F48">
        <v>8.2684579999999994E-3</v>
      </c>
      <c r="G48">
        <v>2.4351143999999998E-5</v>
      </c>
      <c r="H48">
        <v>1.7138048000000001E-7</v>
      </c>
      <c r="I48">
        <v>3.4100752999999999E-6</v>
      </c>
      <c r="J48">
        <v>1.6846187999999999E-6</v>
      </c>
      <c r="K48">
        <v>1.7510537999999999E-2</v>
      </c>
      <c r="L48">
        <v>1.027945E-4</v>
      </c>
      <c r="M48">
        <v>2.7178067000000001</v>
      </c>
      <c r="N48">
        <v>3.9053775E-3</v>
      </c>
      <c r="O48">
        <v>0</v>
      </c>
      <c r="P48">
        <v>1.6512729999999999E-10</v>
      </c>
      <c r="Q48">
        <v>-2.1081028E-3</v>
      </c>
      <c r="R48">
        <v>1.0893277999999999E-5</v>
      </c>
    </row>
    <row r="49" spans="1:18" x14ac:dyDescent="0.25">
      <c r="A49" t="s">
        <v>89</v>
      </c>
      <c r="B49">
        <v>3.5314000000000001</v>
      </c>
      <c r="C49">
        <v>724557000</v>
      </c>
      <c r="D49">
        <v>4440.26</v>
      </c>
      <c r="E49">
        <v>0.17821279000000001</v>
      </c>
      <c r="F49">
        <v>1.5320268999999999E-2</v>
      </c>
      <c r="G49">
        <v>2.4513916E-5</v>
      </c>
      <c r="H49">
        <v>3.0587383999999998E-7</v>
      </c>
      <c r="I49">
        <v>1.8434617E-6</v>
      </c>
      <c r="J49">
        <v>3.2055399E-6</v>
      </c>
      <c r="K49">
        <v>8.7554699999999996E-3</v>
      </c>
      <c r="L49">
        <v>1.2641166000000001E-4</v>
      </c>
      <c r="M49">
        <v>2.8051892</v>
      </c>
      <c r="N49">
        <v>9.6991153999999996E-3</v>
      </c>
      <c r="O49">
        <v>2.3053528000000001E-8</v>
      </c>
      <c r="P49">
        <v>7.4715970000000004E-10</v>
      </c>
      <c r="Q49">
        <v>-2.0583825999999999E-3</v>
      </c>
      <c r="R49">
        <v>1.9889728E-5</v>
      </c>
    </row>
    <row r="50" spans="1:18" x14ac:dyDescent="0.25">
      <c r="A50" t="s">
        <v>90</v>
      </c>
      <c r="B50">
        <v>3.5314000000000001</v>
      </c>
      <c r="C50">
        <v>724678000</v>
      </c>
      <c r="D50">
        <v>4610.3500000000004</v>
      </c>
      <c r="E50">
        <v>0.16761787</v>
      </c>
      <c r="F50">
        <v>8.2406401999999997E-3</v>
      </c>
      <c r="G50">
        <v>2.408635E-5</v>
      </c>
      <c r="H50">
        <v>1.729056E-7</v>
      </c>
      <c r="I50">
        <v>1.3505614999999999E-6</v>
      </c>
      <c r="J50">
        <v>1.8680289E-6</v>
      </c>
      <c r="K50">
        <v>1.7183285999999999E-2</v>
      </c>
      <c r="L50">
        <v>1.0370815E-4</v>
      </c>
      <c r="M50">
        <v>2.7520270999999998</v>
      </c>
      <c r="N50">
        <v>4.0183856000000004E-3</v>
      </c>
      <c r="O50">
        <v>0</v>
      </c>
      <c r="P50">
        <v>1.7264504E-10</v>
      </c>
      <c r="Q50">
        <v>-2.1625996000000001E-3</v>
      </c>
      <c r="R50">
        <v>1.1144425E-5</v>
      </c>
    </row>
    <row r="51" spans="1:18" x14ac:dyDescent="0.25">
      <c r="A51" t="s">
        <v>91</v>
      </c>
      <c r="B51">
        <v>3.5314000000000001</v>
      </c>
      <c r="C51">
        <v>724868000</v>
      </c>
      <c r="D51">
        <v>4526.66</v>
      </c>
      <c r="E51">
        <v>0.22406564000000001</v>
      </c>
      <c r="F51">
        <v>8.7772678999999999E-3</v>
      </c>
      <c r="G51">
        <v>2.5074827E-5</v>
      </c>
      <c r="H51">
        <v>1.6442016000000001E-7</v>
      </c>
      <c r="I51">
        <v>1.1026587E-5</v>
      </c>
      <c r="J51">
        <v>1.0916492E-6</v>
      </c>
      <c r="K51">
        <v>1.7801485999999998E-2</v>
      </c>
      <c r="L51">
        <v>1.0356457E-4</v>
      </c>
      <c r="M51">
        <v>2.7745810999999998</v>
      </c>
      <c r="N51">
        <v>3.8727409999999999E-3</v>
      </c>
      <c r="O51">
        <v>0</v>
      </c>
      <c r="P51">
        <v>1.6059236E-10</v>
      </c>
      <c r="Q51">
        <v>-1.8828338E-3</v>
      </c>
      <c r="R51">
        <v>1.0775901000000001E-5</v>
      </c>
    </row>
    <row r="52" spans="1:18" x14ac:dyDescent="0.25">
      <c r="A52" t="s">
        <v>92</v>
      </c>
      <c r="B52">
        <v>3.5314000000000001</v>
      </c>
      <c r="C52">
        <v>724701000</v>
      </c>
      <c r="D52">
        <v>4379.8</v>
      </c>
      <c r="E52">
        <v>0.19212000000000001</v>
      </c>
      <c r="F52">
        <v>8.1092193999999992E-3</v>
      </c>
      <c r="G52">
        <v>2.4403099000000001E-5</v>
      </c>
      <c r="H52">
        <v>1.6242986E-7</v>
      </c>
      <c r="I52">
        <v>6.6272449999999996E-6</v>
      </c>
      <c r="J52">
        <v>1.3750423000000001E-6</v>
      </c>
      <c r="K52">
        <v>1.7709952000000001E-2</v>
      </c>
      <c r="L52">
        <v>1.0146844E-4</v>
      </c>
      <c r="M52">
        <v>2.7813731000000002</v>
      </c>
      <c r="N52">
        <v>3.8144937000000002E-3</v>
      </c>
      <c r="O52">
        <v>3.6010045000000001E-8</v>
      </c>
      <c r="P52">
        <v>1.5848868999999999E-10</v>
      </c>
      <c r="Q52">
        <v>-2.2041181000000002E-3</v>
      </c>
      <c r="R52">
        <v>1.0628143E-5</v>
      </c>
    </row>
    <row r="53" spans="1:18" x14ac:dyDescent="0.25">
      <c r="A53" t="s">
        <v>93</v>
      </c>
      <c r="B53">
        <v>3.5314000000000001</v>
      </c>
      <c r="C53">
        <v>724733000</v>
      </c>
      <c r="D53">
        <v>4216.28</v>
      </c>
      <c r="E53">
        <v>0.18737941</v>
      </c>
      <c r="F53">
        <v>7.9401442000000006E-3</v>
      </c>
      <c r="G53">
        <v>2.4528758999999999E-5</v>
      </c>
      <c r="H53">
        <v>1.6500834000000001E-7</v>
      </c>
      <c r="I53">
        <v>6.5197990000000004E-6</v>
      </c>
      <c r="J53">
        <v>1.3773571999999999E-6</v>
      </c>
      <c r="K53">
        <v>1.7333375000000002E-2</v>
      </c>
      <c r="L53">
        <v>9.9658430999999999E-5</v>
      </c>
      <c r="M53">
        <v>-3.0511653999999999</v>
      </c>
      <c r="N53">
        <v>3.8374528000000001E-3</v>
      </c>
      <c r="O53">
        <v>0</v>
      </c>
      <c r="P53">
        <v>1.6132364E-10</v>
      </c>
      <c r="Q53">
        <v>-2.3742101999999999E-3</v>
      </c>
      <c r="R53">
        <v>1.0570191E-5</v>
      </c>
    </row>
    <row r="54" spans="1:18" x14ac:dyDescent="0.25">
      <c r="A54" t="s">
        <v>94</v>
      </c>
      <c r="B54">
        <v>3.5314000000000001</v>
      </c>
      <c r="C54">
        <v>724824000</v>
      </c>
      <c r="D54">
        <v>4304.84</v>
      </c>
      <c r="E54">
        <v>0.16732063999999999</v>
      </c>
      <c r="F54">
        <v>8.1991562E-3</v>
      </c>
      <c r="G54">
        <v>2.386051E-5</v>
      </c>
      <c r="H54">
        <v>1.7144848999999999E-7</v>
      </c>
      <c r="I54">
        <v>1.1262347E-6</v>
      </c>
      <c r="J54">
        <v>1.8784218E-6</v>
      </c>
      <c r="K54">
        <v>1.6891564000000001E-2</v>
      </c>
      <c r="L54">
        <v>1.0264333E-4</v>
      </c>
      <c r="M54">
        <v>2.7776032000000002</v>
      </c>
      <c r="N54">
        <v>4.0512157999999998E-3</v>
      </c>
      <c r="O54">
        <v>0</v>
      </c>
      <c r="P54">
        <v>1.8043021999999999E-10</v>
      </c>
      <c r="Q54">
        <v>-2.1091915E-3</v>
      </c>
      <c r="R54">
        <v>1.134097E-5</v>
      </c>
    </row>
    <row r="55" spans="1:18" x14ac:dyDescent="0.25">
      <c r="A55" t="s">
        <v>95</v>
      </c>
      <c r="B55">
        <v>3.5314000000000001</v>
      </c>
      <c r="C55">
        <v>724958000</v>
      </c>
      <c r="D55">
        <v>3944.78</v>
      </c>
      <c r="E55">
        <v>0.16773229000000001</v>
      </c>
      <c r="F55">
        <v>1.2913264000000001E-2</v>
      </c>
      <c r="G55">
        <v>2.4218527999999999E-5</v>
      </c>
      <c r="H55">
        <v>2.7074365999999999E-7</v>
      </c>
      <c r="I55">
        <v>1.2510431E-6</v>
      </c>
      <c r="J55">
        <v>2.9274508000000002E-6</v>
      </c>
      <c r="K55">
        <v>9.7285098999999996E-3</v>
      </c>
      <c r="L55">
        <v>1.1367815E-4</v>
      </c>
      <c r="M55">
        <v>2.8091233</v>
      </c>
      <c r="N55">
        <v>7.8509051999999992E-3</v>
      </c>
      <c r="O55">
        <v>2.2316794000000001E-8</v>
      </c>
      <c r="P55">
        <v>5.6734539000000005E-10</v>
      </c>
      <c r="Q55">
        <v>-2.1213941E-3</v>
      </c>
      <c r="R55">
        <v>1.7256564000000002E-5</v>
      </c>
    </row>
    <row r="56" spans="1:18" x14ac:dyDescent="0.25">
      <c r="A56" t="s">
        <v>96</v>
      </c>
      <c r="B56">
        <v>3.5314000000000001</v>
      </c>
      <c r="C56">
        <v>724654000</v>
      </c>
      <c r="D56">
        <v>4324.29</v>
      </c>
      <c r="E56">
        <v>0.16955882</v>
      </c>
      <c r="F56">
        <v>8.3126441000000006E-3</v>
      </c>
      <c r="G56">
        <v>2.4001554000000002E-5</v>
      </c>
      <c r="H56">
        <v>1.7366437999999999E-7</v>
      </c>
      <c r="I56">
        <v>1.8365154000000001E-6</v>
      </c>
      <c r="J56">
        <v>1.8410234999999999E-6</v>
      </c>
      <c r="K56">
        <v>1.5725573999999999E-2</v>
      </c>
      <c r="L56">
        <v>9.7254563000000001E-5</v>
      </c>
      <c r="M56">
        <v>2.7794443000000002</v>
      </c>
      <c r="N56">
        <v>4.1288419000000002E-3</v>
      </c>
      <c r="O56">
        <v>0</v>
      </c>
      <c r="P56">
        <v>1.9906813000000001E-10</v>
      </c>
      <c r="Q56">
        <v>-2.1013923999999998E-3</v>
      </c>
      <c r="R56">
        <v>1.1339974E-5</v>
      </c>
    </row>
    <row r="57" spans="1:18" x14ac:dyDescent="0.25">
      <c r="A57" t="s">
        <v>97</v>
      </c>
      <c r="B57">
        <v>3.5314000000000001</v>
      </c>
      <c r="C57">
        <v>724778000</v>
      </c>
      <c r="D57">
        <v>4533</v>
      </c>
      <c r="E57">
        <v>0.18220673000000001</v>
      </c>
      <c r="F57">
        <v>8.7075347999999997E-3</v>
      </c>
      <c r="G57">
        <v>2.4237961000000001E-5</v>
      </c>
      <c r="H57">
        <v>1.7454799E-7</v>
      </c>
      <c r="I57">
        <v>3.6210885000000002E-6</v>
      </c>
      <c r="J57">
        <v>1.7039744999999999E-6</v>
      </c>
      <c r="K57">
        <v>1.7887561999999999E-2</v>
      </c>
      <c r="L57">
        <v>1.0811748E-4</v>
      </c>
      <c r="M57">
        <v>2.7655946999999999</v>
      </c>
      <c r="N57">
        <v>4.0255495000000004E-3</v>
      </c>
      <c r="O57">
        <v>0</v>
      </c>
      <c r="P57">
        <v>1.7279377999999999E-10</v>
      </c>
      <c r="Q57">
        <v>-2.1319681000000002E-3</v>
      </c>
      <c r="R57">
        <v>1.1600472E-5</v>
      </c>
    </row>
    <row r="58" spans="1:18" x14ac:dyDescent="0.25">
      <c r="A58" t="s">
        <v>98</v>
      </c>
      <c r="B58">
        <v>3.5314000000000001</v>
      </c>
      <c r="C58">
        <v>725030000</v>
      </c>
      <c r="D58">
        <v>4248.1899999999996</v>
      </c>
      <c r="E58">
        <v>0.17474054</v>
      </c>
      <c r="F58">
        <v>1.1784642E-2</v>
      </c>
      <c r="G58">
        <v>2.4249730000000001E-5</v>
      </c>
      <c r="H58">
        <v>2.4159428999999998E-7</v>
      </c>
      <c r="I58">
        <v>2.3976274E-6</v>
      </c>
      <c r="J58">
        <v>2.4863002000000001E-6</v>
      </c>
      <c r="K58">
        <v>1.0796567E-2</v>
      </c>
      <c r="L58">
        <v>1.1026259E-4</v>
      </c>
      <c r="M58">
        <v>2.7581370000000001</v>
      </c>
      <c r="N58">
        <v>6.8513615E-3</v>
      </c>
      <c r="O58">
        <v>2.3957243999999999E-8</v>
      </c>
      <c r="P58">
        <v>4.4735490000000002E-10</v>
      </c>
      <c r="Q58">
        <v>-1.9762711E-3</v>
      </c>
      <c r="R58">
        <v>1.5697213000000002E-5</v>
      </c>
    </row>
    <row r="59" spans="1:18" x14ac:dyDescent="0.25">
      <c r="A59" t="s">
        <v>99</v>
      </c>
      <c r="B59">
        <v>3.5314000000000001</v>
      </c>
      <c r="C59">
        <v>724746000</v>
      </c>
      <c r="D59">
        <v>3928.63</v>
      </c>
      <c r="E59">
        <v>0.16415668</v>
      </c>
      <c r="F59">
        <v>1.3175114E-2</v>
      </c>
      <c r="G59">
        <v>2.3981120000000001E-5</v>
      </c>
      <c r="H59">
        <v>2.7933899E-7</v>
      </c>
      <c r="I59">
        <v>7.0251926000000004E-7</v>
      </c>
      <c r="J59">
        <v>3.1052825000000002E-6</v>
      </c>
      <c r="K59">
        <v>9.4564078999999999E-3</v>
      </c>
      <c r="L59">
        <v>1.1859846E-4</v>
      </c>
      <c r="M59">
        <v>2.808284</v>
      </c>
      <c r="N59">
        <v>8.4255301999999997E-3</v>
      </c>
      <c r="O59">
        <v>0</v>
      </c>
      <c r="P59">
        <v>6.0825041000000001E-10</v>
      </c>
      <c r="Q59">
        <v>-2.0847500999999998E-3</v>
      </c>
      <c r="R59">
        <v>1.8025343999999999E-5</v>
      </c>
    </row>
    <row r="60" spans="1:18" x14ac:dyDescent="0.25">
      <c r="A60" t="s">
        <v>100</v>
      </c>
      <c r="B60">
        <v>3.5314000000000001</v>
      </c>
      <c r="C60">
        <v>724868000</v>
      </c>
      <c r="D60">
        <v>4234.26</v>
      </c>
      <c r="E60">
        <v>0.17501558</v>
      </c>
      <c r="F60">
        <v>1.5388725000000001E-2</v>
      </c>
      <c r="G60">
        <v>2.4577795E-5</v>
      </c>
      <c r="H60">
        <v>3.1375636E-7</v>
      </c>
      <c r="I60">
        <v>1.208247E-6</v>
      </c>
      <c r="J60">
        <v>3.3212423000000002E-6</v>
      </c>
      <c r="K60">
        <v>8.5031393000000004E-3</v>
      </c>
      <c r="L60">
        <v>1.2631441E-4</v>
      </c>
      <c r="M60">
        <v>-3.0344836000000002</v>
      </c>
      <c r="N60">
        <v>9.9957280000000006E-3</v>
      </c>
      <c r="O60">
        <v>0</v>
      </c>
      <c r="P60">
        <v>8.0212659999999995E-10</v>
      </c>
      <c r="Q60">
        <v>-2.1560588E-3</v>
      </c>
      <c r="R60">
        <v>2.0418014000000002E-5</v>
      </c>
    </row>
    <row r="61" spans="1:18" x14ac:dyDescent="0.25">
      <c r="A61" t="s">
        <v>101</v>
      </c>
      <c r="B61">
        <v>3.5314000000000001</v>
      </c>
      <c r="C61">
        <v>725024000</v>
      </c>
      <c r="D61">
        <v>4369.26</v>
      </c>
      <c r="E61">
        <v>0.19382215</v>
      </c>
      <c r="F61">
        <v>8.5006071999999995E-3</v>
      </c>
      <c r="G61">
        <v>2.4369501E-5</v>
      </c>
      <c r="H61">
        <v>1.6591111000000001E-7</v>
      </c>
      <c r="I61">
        <v>5.6482592999999999E-6</v>
      </c>
      <c r="J61">
        <v>1.4722662000000001E-6</v>
      </c>
      <c r="K61">
        <v>1.8054226999999999E-2</v>
      </c>
      <c r="L61">
        <v>1.0413477E-4</v>
      </c>
      <c r="M61">
        <v>2.7347809000000001</v>
      </c>
      <c r="N61">
        <v>3.8400106999999998E-3</v>
      </c>
      <c r="O61">
        <v>2.5676115999999998E-8</v>
      </c>
      <c r="P61">
        <v>1.6531007E-10</v>
      </c>
      <c r="Q61">
        <v>-2.107547E-3</v>
      </c>
      <c r="R61">
        <v>1.1179311999999999E-5</v>
      </c>
    </row>
    <row r="62" spans="1:18" x14ac:dyDescent="0.25">
      <c r="A62" t="s">
        <v>102</v>
      </c>
      <c r="B62">
        <v>3.5314000000000001</v>
      </c>
      <c r="C62">
        <v>724811000</v>
      </c>
      <c r="D62">
        <v>4164.8999999999996</v>
      </c>
      <c r="E62">
        <v>0.22033628</v>
      </c>
      <c r="F62">
        <v>8.6894035999999994E-3</v>
      </c>
      <c r="G62">
        <v>2.4739326999999999E-5</v>
      </c>
      <c r="H62">
        <v>1.6084818E-7</v>
      </c>
      <c r="I62">
        <v>1.0355718000000001E-5</v>
      </c>
      <c r="J62">
        <v>1.1362764999999999E-6</v>
      </c>
      <c r="K62">
        <v>1.7963317999999999E-2</v>
      </c>
      <c r="L62">
        <v>1.0235118E-4</v>
      </c>
      <c r="M62">
        <v>2.3175802000000001</v>
      </c>
      <c r="N62">
        <v>3.7846678000000001E-3</v>
      </c>
      <c r="O62">
        <v>0</v>
      </c>
      <c r="P62">
        <v>1.5900578E-10</v>
      </c>
      <c r="Q62">
        <v>-2.1209534999999998E-3</v>
      </c>
      <c r="R62">
        <v>1.0718492000000001E-5</v>
      </c>
    </row>
    <row r="63" spans="1:18" x14ac:dyDescent="0.25">
      <c r="A63" t="s">
        <v>103</v>
      </c>
      <c r="B63">
        <v>3.5314000000000001</v>
      </c>
      <c r="C63">
        <v>724981000</v>
      </c>
      <c r="D63">
        <v>4335.93</v>
      </c>
      <c r="E63">
        <v>0.18422632</v>
      </c>
      <c r="F63">
        <v>8.5401296999999994E-3</v>
      </c>
      <c r="G63">
        <v>2.4167509E-5</v>
      </c>
      <c r="H63">
        <v>1.6944010000000001E-7</v>
      </c>
      <c r="I63">
        <v>4.4482436999999997E-6</v>
      </c>
      <c r="J63">
        <v>1.6217119E-6</v>
      </c>
      <c r="K63">
        <v>1.8176832E-2</v>
      </c>
      <c r="L63">
        <v>1.0589462E-4</v>
      </c>
      <c r="M63">
        <v>2.2970250000000001</v>
      </c>
      <c r="N63">
        <v>3.8690259000000002E-3</v>
      </c>
      <c r="O63">
        <v>0</v>
      </c>
      <c r="P63">
        <v>1.6272825E-10</v>
      </c>
      <c r="Q63">
        <v>-2.1852222000000002E-3</v>
      </c>
      <c r="R63">
        <v>1.1146007E-5</v>
      </c>
    </row>
    <row r="64" spans="1:18" x14ac:dyDescent="0.25">
      <c r="A64" t="s">
        <v>104</v>
      </c>
      <c r="B64">
        <v>3.5314000000000001</v>
      </c>
      <c r="C64">
        <v>724905000</v>
      </c>
      <c r="D64">
        <v>3800.77</v>
      </c>
      <c r="E64">
        <v>0.18915533000000001</v>
      </c>
      <c r="F64">
        <v>8.0293281000000001E-3</v>
      </c>
      <c r="G64">
        <v>2.4181123000000001E-5</v>
      </c>
      <c r="H64">
        <v>1.5990428000000001E-7</v>
      </c>
      <c r="I64">
        <v>5.4984712999999996E-6</v>
      </c>
      <c r="J64">
        <v>1.4352394E-6</v>
      </c>
      <c r="K64">
        <v>1.7813394999999999E-2</v>
      </c>
      <c r="L64">
        <v>9.9437386000000006E-5</v>
      </c>
      <c r="M64">
        <v>2.7451512999999998</v>
      </c>
      <c r="N64">
        <v>3.7174780999999998E-3</v>
      </c>
      <c r="O64">
        <v>3.5600166999999998E-8</v>
      </c>
      <c r="P64">
        <v>1.6141848999999999E-10</v>
      </c>
      <c r="Q64">
        <v>-1.9990397E-3</v>
      </c>
      <c r="R64">
        <v>1.0757603E-5</v>
      </c>
    </row>
    <row r="65" spans="1:18" x14ac:dyDescent="0.25">
      <c r="A65" t="s">
        <v>105</v>
      </c>
      <c r="B65">
        <v>3.5314000000000001</v>
      </c>
      <c r="C65">
        <v>725107000</v>
      </c>
      <c r="D65">
        <v>4082.62</v>
      </c>
      <c r="E65">
        <v>0.18523055999999999</v>
      </c>
      <c r="F65">
        <v>8.0879099000000006E-3</v>
      </c>
      <c r="G65">
        <v>2.4037938E-5</v>
      </c>
      <c r="H65">
        <v>1.6335688000000001E-7</v>
      </c>
      <c r="I65">
        <v>5.1649239000000002E-6</v>
      </c>
      <c r="J65">
        <v>1.4939697E-6</v>
      </c>
      <c r="K65">
        <v>1.7385814999999999E-2</v>
      </c>
      <c r="L65">
        <v>1.0036563E-4</v>
      </c>
      <c r="M65">
        <v>2.7111284000000002</v>
      </c>
      <c r="N65">
        <v>3.8438535000000001E-3</v>
      </c>
      <c r="O65">
        <v>0</v>
      </c>
      <c r="P65">
        <v>1.6967198999999999E-10</v>
      </c>
      <c r="Q65">
        <v>-2.1999426000000001E-3</v>
      </c>
      <c r="R65">
        <v>1.0991531E-5</v>
      </c>
    </row>
    <row r="66" spans="1:18" x14ac:dyDescent="0.25">
      <c r="A66" t="s">
        <v>106</v>
      </c>
      <c r="B66">
        <v>3.5314000000000001</v>
      </c>
      <c r="C66">
        <v>724818000</v>
      </c>
      <c r="D66">
        <v>3935.1</v>
      </c>
      <c r="E66">
        <v>0.21066483</v>
      </c>
      <c r="F66">
        <v>8.4258635000000002E-3</v>
      </c>
      <c r="G66">
        <v>2.4372044E-5</v>
      </c>
      <c r="H66">
        <v>1.5779104E-7</v>
      </c>
      <c r="I66">
        <v>8.7462759000000007E-6</v>
      </c>
      <c r="J66">
        <v>1.223729E-6</v>
      </c>
      <c r="K66">
        <v>1.7791718000000002E-2</v>
      </c>
      <c r="L66">
        <v>1.0123881E-4</v>
      </c>
      <c r="M66">
        <v>2.2846934000000001</v>
      </c>
      <c r="N66">
        <v>3.7788393000000001E-3</v>
      </c>
      <c r="O66">
        <v>0</v>
      </c>
      <c r="P66">
        <v>1.6195126E-10</v>
      </c>
      <c r="Q66">
        <v>-1.9635001E-3</v>
      </c>
      <c r="R66">
        <v>1.0776691999999999E-5</v>
      </c>
    </row>
    <row r="67" spans="1:18" x14ac:dyDescent="0.25">
      <c r="A67" t="s">
        <v>107</v>
      </c>
      <c r="B67">
        <v>3.5314000000000001</v>
      </c>
      <c r="C67">
        <v>724904000</v>
      </c>
      <c r="D67">
        <v>4057.37</v>
      </c>
      <c r="E67">
        <v>0.18660678</v>
      </c>
      <c r="F67">
        <v>7.9593179999999999E-3</v>
      </c>
      <c r="G67">
        <v>2.3981316000000001E-5</v>
      </c>
      <c r="H67">
        <v>1.5801147999999999E-7</v>
      </c>
      <c r="I67">
        <v>5.3455348999999999E-6</v>
      </c>
      <c r="J67">
        <v>1.4579388E-6</v>
      </c>
      <c r="K67">
        <v>1.7992305E-2</v>
      </c>
      <c r="L67">
        <v>9.9781135999999998E-5</v>
      </c>
      <c r="M67">
        <v>2.2942605</v>
      </c>
      <c r="N67">
        <v>3.6833359000000001E-3</v>
      </c>
      <c r="O67">
        <v>2.3231789999999998E-8</v>
      </c>
      <c r="P67">
        <v>1.5627981000000001E-10</v>
      </c>
      <c r="Q67">
        <v>-2.0019672E-3</v>
      </c>
      <c r="R67">
        <v>1.0582972E-5</v>
      </c>
    </row>
    <row r="68" spans="1:18" x14ac:dyDescent="0.25">
      <c r="A68" t="s">
        <v>108</v>
      </c>
      <c r="B68">
        <v>3.5314000000000001</v>
      </c>
      <c r="C68">
        <v>724927000</v>
      </c>
      <c r="D68">
        <v>4478.8100000000004</v>
      </c>
      <c r="E68">
        <v>0.18647966999999999</v>
      </c>
      <c r="F68">
        <v>8.0931697999999993E-3</v>
      </c>
      <c r="G68">
        <v>2.405932E-5</v>
      </c>
      <c r="H68">
        <v>1.6075303000000001E-7</v>
      </c>
      <c r="I68">
        <v>5.2918587999999997E-6</v>
      </c>
      <c r="J68">
        <v>1.4840646E-6</v>
      </c>
      <c r="K68">
        <v>1.6704382E-2</v>
      </c>
      <c r="L68">
        <v>9.6920583999999998E-5</v>
      </c>
      <c r="M68">
        <v>2.3036786999999999</v>
      </c>
      <c r="N68">
        <v>3.8585100999999999E-3</v>
      </c>
      <c r="O68">
        <v>0</v>
      </c>
      <c r="P68">
        <v>1.7290335E-10</v>
      </c>
      <c r="Q68">
        <v>-1.9872049000000001E-3</v>
      </c>
      <c r="R68">
        <v>1.0678886E-5</v>
      </c>
    </row>
    <row r="69" spans="1:18" x14ac:dyDescent="0.25">
      <c r="A69" t="s">
        <v>109</v>
      </c>
      <c r="B69">
        <v>3.5314000000000001</v>
      </c>
      <c r="C69">
        <v>725210000</v>
      </c>
      <c r="D69">
        <v>4332.3100000000004</v>
      </c>
      <c r="E69">
        <v>0.19365499</v>
      </c>
      <c r="F69">
        <v>8.0372725999999992E-3</v>
      </c>
      <c r="G69">
        <v>2.4070643000000001E-5</v>
      </c>
      <c r="H69">
        <v>1.6096670000000001E-7</v>
      </c>
      <c r="I69">
        <v>7.2551435E-6</v>
      </c>
      <c r="J69">
        <v>1.3328768000000001E-6</v>
      </c>
      <c r="K69">
        <v>1.7749836000000001E-2</v>
      </c>
      <c r="L69">
        <v>1.0221360999999999E-4</v>
      </c>
      <c r="M69">
        <v>2.7462856000000002</v>
      </c>
      <c r="N69">
        <v>3.8343190000000001E-3</v>
      </c>
      <c r="O69">
        <v>0</v>
      </c>
      <c r="P69">
        <v>1.6255311999999999E-10</v>
      </c>
      <c r="Q69">
        <v>-2.2109976999999999E-3</v>
      </c>
      <c r="R69">
        <v>1.0885883E-5</v>
      </c>
    </row>
    <row r="70" spans="1:18" x14ac:dyDescent="0.25">
      <c r="A70" t="s">
        <v>110</v>
      </c>
      <c r="B70">
        <v>3.5314000000000001</v>
      </c>
      <c r="C70">
        <v>725034000</v>
      </c>
      <c r="D70">
        <v>4292.97</v>
      </c>
      <c r="E70">
        <v>0.17223172</v>
      </c>
      <c r="F70">
        <v>7.9838354999999996E-3</v>
      </c>
      <c r="G70">
        <v>2.3863391000000001E-5</v>
      </c>
      <c r="H70">
        <v>1.6813410000000001E-7</v>
      </c>
      <c r="I70">
        <v>3.3857301999999999E-6</v>
      </c>
      <c r="J70">
        <v>1.6724059000000001E-6</v>
      </c>
      <c r="K70">
        <v>1.7792873000000001E-2</v>
      </c>
      <c r="L70">
        <v>1.0422327E-4</v>
      </c>
      <c r="M70">
        <v>2.7714314</v>
      </c>
      <c r="N70">
        <v>3.9010524E-3</v>
      </c>
      <c r="O70">
        <v>2.2840217000000001E-8</v>
      </c>
      <c r="P70">
        <v>1.6358914999999999E-10</v>
      </c>
      <c r="Q70">
        <v>-2.4414738999999999E-3</v>
      </c>
      <c r="R70">
        <v>1.1038201E-5</v>
      </c>
    </row>
    <row r="71" spans="1:18" x14ac:dyDescent="0.25">
      <c r="A71" t="s">
        <v>111</v>
      </c>
      <c r="B71">
        <v>3.5314000000000001</v>
      </c>
      <c r="C71">
        <v>724967000</v>
      </c>
      <c r="D71">
        <v>3979.23</v>
      </c>
      <c r="E71">
        <v>0.18055024</v>
      </c>
      <c r="F71">
        <v>7.9442123999999992E-3</v>
      </c>
      <c r="G71">
        <v>2.3851289999999999E-5</v>
      </c>
      <c r="H71">
        <v>1.6207487000000001E-7</v>
      </c>
      <c r="I71">
        <v>4.3314184000000004E-6</v>
      </c>
      <c r="J71">
        <v>1.5461772E-6</v>
      </c>
      <c r="K71">
        <v>1.7544047E-2</v>
      </c>
      <c r="L71">
        <v>1.0143131999999999E-4</v>
      </c>
      <c r="M71">
        <v>2.7338783000000002</v>
      </c>
      <c r="N71">
        <v>3.8497280000000002E-3</v>
      </c>
      <c r="O71">
        <v>0</v>
      </c>
      <c r="P71">
        <v>1.6708305999999999E-10</v>
      </c>
      <c r="Q71">
        <v>-2.1374978999999998E-3</v>
      </c>
      <c r="R71">
        <v>1.0997981E-5</v>
      </c>
    </row>
    <row r="72" spans="1:18" x14ac:dyDescent="0.25">
      <c r="A72" t="s">
        <v>112</v>
      </c>
      <c r="B72">
        <v>3.5314000000000001</v>
      </c>
      <c r="C72">
        <v>724937000</v>
      </c>
      <c r="D72">
        <v>4307.82</v>
      </c>
      <c r="E72">
        <v>0.19492309999999999</v>
      </c>
      <c r="F72">
        <v>1.3324459E-2</v>
      </c>
      <c r="G72">
        <v>2.4281021000000001E-5</v>
      </c>
      <c r="H72">
        <v>2.5436826000000001E-7</v>
      </c>
      <c r="I72">
        <v>5.4262653999999999E-6</v>
      </c>
      <c r="J72">
        <v>2.3205154E-6</v>
      </c>
      <c r="K72">
        <v>1.051392E-2</v>
      </c>
      <c r="L72">
        <v>1.1857079E-4</v>
      </c>
      <c r="M72">
        <v>2.3652123999999999</v>
      </c>
      <c r="N72">
        <v>7.5605693999999998E-3</v>
      </c>
      <c r="O72">
        <v>0</v>
      </c>
      <c r="P72">
        <v>5.1189375999999998E-10</v>
      </c>
      <c r="Q72">
        <v>-1.9925729000000001E-3</v>
      </c>
      <c r="R72">
        <v>1.7213746E-5</v>
      </c>
    </row>
    <row r="73" spans="1:18" x14ac:dyDescent="0.25">
      <c r="A73" t="s">
        <v>113</v>
      </c>
      <c r="B73">
        <v>3.5314000000000001</v>
      </c>
      <c r="C73">
        <v>724717000</v>
      </c>
      <c r="D73">
        <v>4266.18</v>
      </c>
      <c r="E73">
        <v>0.16999088000000001</v>
      </c>
      <c r="F73">
        <v>1.4499253E-2</v>
      </c>
      <c r="G73">
        <v>2.3961410000000001E-5</v>
      </c>
      <c r="H73">
        <v>2.9901786000000001E-7</v>
      </c>
      <c r="I73">
        <v>1.1708273E-6</v>
      </c>
      <c r="J73">
        <v>3.2610359E-6</v>
      </c>
      <c r="K73">
        <v>9.0592464999999997E-3</v>
      </c>
      <c r="L73">
        <v>1.2633437000000001E-4</v>
      </c>
      <c r="M73">
        <v>2.8414486999999999</v>
      </c>
      <c r="N73">
        <v>9.3739658E-3</v>
      </c>
      <c r="O73">
        <v>3.8785958000000001E-8</v>
      </c>
      <c r="P73">
        <v>7.1600954000000001E-10</v>
      </c>
      <c r="Q73">
        <v>-2.1582086000000002E-3</v>
      </c>
      <c r="R73">
        <v>1.9877619E-5</v>
      </c>
    </row>
    <row r="74" spans="1:18" x14ac:dyDescent="0.25">
      <c r="A74" t="s">
        <v>114</v>
      </c>
      <c r="B74">
        <v>3.5314000000000001</v>
      </c>
      <c r="C74">
        <v>724597000</v>
      </c>
      <c r="D74">
        <v>4518.4799999999996</v>
      </c>
      <c r="E74">
        <v>0.17777633000000001</v>
      </c>
      <c r="F74">
        <v>1.6069894000000001E-2</v>
      </c>
      <c r="G74">
        <v>2.4136174999999999E-5</v>
      </c>
      <c r="H74">
        <v>3.2021221E-7</v>
      </c>
      <c r="I74">
        <v>2.5156385999999999E-6</v>
      </c>
      <c r="J74">
        <v>3.3374520000000002E-6</v>
      </c>
      <c r="K74">
        <v>8.4917801000000005E-3</v>
      </c>
      <c r="L74">
        <v>1.3307407E-4</v>
      </c>
      <c r="M74">
        <v>2.4594604000000002</v>
      </c>
      <c r="N74">
        <v>1.0524987E-2</v>
      </c>
      <c r="O74">
        <v>0</v>
      </c>
      <c r="P74">
        <v>8.1787611999999995E-10</v>
      </c>
      <c r="Q74">
        <v>-2.1782487000000001E-3</v>
      </c>
      <c r="R74">
        <v>2.1066200000000002E-5</v>
      </c>
    </row>
    <row r="75" spans="1:18" x14ac:dyDescent="0.25">
      <c r="A75" t="s">
        <v>115</v>
      </c>
      <c r="B75">
        <v>3.5314000000000001</v>
      </c>
      <c r="C75">
        <v>724955000</v>
      </c>
      <c r="D75">
        <v>3774.24</v>
      </c>
      <c r="E75">
        <v>0.1710719</v>
      </c>
      <c r="F75">
        <v>7.7286105000000001E-3</v>
      </c>
      <c r="G75">
        <v>2.3726524999999999E-5</v>
      </c>
      <c r="H75">
        <v>1.6156379000000001E-7</v>
      </c>
      <c r="I75">
        <v>2.575333E-6</v>
      </c>
      <c r="J75">
        <v>1.6695419E-6</v>
      </c>
      <c r="K75">
        <v>1.7684291000000001E-2</v>
      </c>
      <c r="L75">
        <v>9.9092092000000004E-5</v>
      </c>
      <c r="M75">
        <v>2.7392539</v>
      </c>
      <c r="N75">
        <v>3.732263E-3</v>
      </c>
      <c r="O75">
        <v>0</v>
      </c>
      <c r="P75">
        <v>1.6364095000000001E-10</v>
      </c>
      <c r="Q75">
        <v>-2.2009504999999999E-3</v>
      </c>
      <c r="R75">
        <v>1.0834019E-5</v>
      </c>
    </row>
    <row r="76" spans="1:18" x14ac:dyDescent="0.25">
      <c r="A76" t="s">
        <v>116</v>
      </c>
      <c r="B76">
        <v>3.5314000000000001</v>
      </c>
      <c r="C76">
        <v>725101000</v>
      </c>
      <c r="D76">
        <v>4610.07</v>
      </c>
      <c r="E76">
        <v>0.16702853000000001</v>
      </c>
      <c r="F76">
        <v>1.4187875000000001E-2</v>
      </c>
      <c r="G76">
        <v>2.4054409999999999E-5</v>
      </c>
      <c r="H76">
        <v>2.9787381000000001E-7</v>
      </c>
      <c r="I76">
        <v>1.1482144999999999E-6</v>
      </c>
      <c r="J76">
        <v>3.2456000999999998E-6</v>
      </c>
      <c r="K76">
        <v>9.4097680000000006E-3</v>
      </c>
      <c r="L76">
        <v>1.2693302999999999E-4</v>
      </c>
      <c r="M76">
        <v>2.8026347999999999</v>
      </c>
      <c r="N76">
        <v>9.0632073000000007E-3</v>
      </c>
      <c r="O76">
        <v>3.8677350999999999E-8</v>
      </c>
      <c r="P76">
        <v>6.5361621000000004E-10</v>
      </c>
      <c r="Q76">
        <v>-2.1013260000000001E-3</v>
      </c>
      <c r="R76">
        <v>1.9270172000000001E-5</v>
      </c>
    </row>
    <row r="77" spans="1:18" x14ac:dyDescent="0.25">
      <c r="A77" t="s">
        <v>117</v>
      </c>
      <c r="B77">
        <v>3.5314000000000001</v>
      </c>
      <c r="C77">
        <v>724829000</v>
      </c>
      <c r="D77">
        <v>4103.5200000000004</v>
      </c>
      <c r="E77">
        <v>0.17886173999999999</v>
      </c>
      <c r="F77">
        <v>7.9691779000000008E-3</v>
      </c>
      <c r="G77">
        <v>2.3807312000000001E-5</v>
      </c>
      <c r="H77">
        <v>1.5948413E-7</v>
      </c>
      <c r="I77">
        <v>3.3547490000000001E-6</v>
      </c>
      <c r="J77">
        <v>1.6153328E-6</v>
      </c>
      <c r="K77">
        <v>1.7824680999999998E-2</v>
      </c>
      <c r="L77">
        <v>9.9721744999999994E-5</v>
      </c>
      <c r="M77">
        <v>2.3029291999999999</v>
      </c>
      <c r="N77">
        <v>3.7181125000000002E-3</v>
      </c>
      <c r="O77">
        <v>0</v>
      </c>
      <c r="P77">
        <v>1.6176404E-10</v>
      </c>
      <c r="Q77">
        <v>-2.4090269000000002E-3</v>
      </c>
      <c r="R77">
        <v>1.0783230000000001E-5</v>
      </c>
    </row>
    <row r="78" spans="1:18" x14ac:dyDescent="0.25">
      <c r="A78" t="s">
        <v>118</v>
      </c>
      <c r="B78">
        <v>3.5314000000000001</v>
      </c>
      <c r="C78">
        <v>724997000</v>
      </c>
      <c r="D78">
        <v>4511.38</v>
      </c>
      <c r="E78">
        <v>0.18335000000000001</v>
      </c>
      <c r="F78">
        <v>1.5232163999999999E-2</v>
      </c>
      <c r="G78">
        <v>2.4124477E-5</v>
      </c>
      <c r="H78">
        <v>3.0333476000000001E-7</v>
      </c>
      <c r="I78">
        <v>3.6223933000000001E-6</v>
      </c>
      <c r="J78">
        <v>2.9662942999999999E-6</v>
      </c>
      <c r="K78">
        <v>8.8485321000000006E-3</v>
      </c>
      <c r="L78">
        <v>1.2973159000000001E-4</v>
      </c>
      <c r="M78">
        <v>2.8394884</v>
      </c>
      <c r="N78">
        <v>9.8561338999999994E-3</v>
      </c>
      <c r="O78">
        <v>0</v>
      </c>
      <c r="P78">
        <v>7.6290638999999995E-10</v>
      </c>
      <c r="Q78">
        <v>-1.8935275000000001E-3</v>
      </c>
      <c r="R78">
        <v>2.0547787000000001E-5</v>
      </c>
    </row>
    <row r="79" spans="1:18" x14ac:dyDescent="0.25">
      <c r="A79" t="s">
        <v>119</v>
      </c>
      <c r="B79">
        <v>3.5314000000000001</v>
      </c>
      <c r="C79">
        <v>724917000</v>
      </c>
      <c r="D79">
        <v>3978.17</v>
      </c>
      <c r="E79">
        <v>0.21753724999999999</v>
      </c>
      <c r="F79">
        <v>8.3795919999999999E-3</v>
      </c>
      <c r="G79">
        <v>2.4269752000000001E-5</v>
      </c>
      <c r="H79">
        <v>1.5464672000000001E-7</v>
      </c>
      <c r="I79">
        <v>9.7648072000000008E-6</v>
      </c>
      <c r="J79">
        <v>1.1414049E-6</v>
      </c>
      <c r="K79">
        <v>1.8205104999999999E-2</v>
      </c>
      <c r="L79">
        <v>1.0050149E-4</v>
      </c>
      <c r="M79">
        <v>2.2954363999999998</v>
      </c>
      <c r="N79">
        <v>3.6683728999999999E-3</v>
      </c>
      <c r="O79">
        <v>2.2316422999999999E-8</v>
      </c>
      <c r="P79">
        <v>1.5964448000000001E-10</v>
      </c>
      <c r="Q79">
        <v>-2.0713716E-3</v>
      </c>
      <c r="R79">
        <v>1.0826986999999999E-5</v>
      </c>
    </row>
    <row r="80" spans="1:18" x14ac:dyDescent="0.25">
      <c r="A80" t="s">
        <v>120</v>
      </c>
      <c r="B80">
        <v>3.5314000000000001</v>
      </c>
      <c r="C80">
        <v>725107000</v>
      </c>
      <c r="D80">
        <v>4190.6899999999996</v>
      </c>
      <c r="E80">
        <v>0.19631947</v>
      </c>
      <c r="F80">
        <v>8.2907667000000004E-3</v>
      </c>
      <c r="G80">
        <v>2.4074367000000001E-5</v>
      </c>
      <c r="H80">
        <v>1.5887697E-7</v>
      </c>
      <c r="I80">
        <v>6.2016093000000003E-6</v>
      </c>
      <c r="J80">
        <v>1.4054759999999999E-6</v>
      </c>
      <c r="K80">
        <v>1.7811003999999998E-2</v>
      </c>
      <c r="L80">
        <v>1.0047574E-4</v>
      </c>
      <c r="M80">
        <v>2.3083776999999999</v>
      </c>
      <c r="N80">
        <v>3.7509734E-3</v>
      </c>
      <c r="O80">
        <v>0</v>
      </c>
      <c r="P80">
        <v>1.6486987000000001E-10</v>
      </c>
      <c r="Q80">
        <v>-2.2864933999999998E-3</v>
      </c>
      <c r="R80">
        <v>1.0922591999999999E-5</v>
      </c>
    </row>
    <row r="81" spans="1:18" x14ac:dyDescent="0.25">
      <c r="A81" t="s">
        <v>121</v>
      </c>
      <c r="B81">
        <v>3.5314000000000001</v>
      </c>
      <c r="C81">
        <v>725075000</v>
      </c>
      <c r="D81">
        <v>4105.4399999999996</v>
      </c>
      <c r="E81">
        <v>0.18166437999999999</v>
      </c>
      <c r="F81">
        <v>8.0793709000000005E-3</v>
      </c>
      <c r="G81">
        <v>2.3849694999999999E-5</v>
      </c>
      <c r="H81">
        <v>1.6179053000000001E-7</v>
      </c>
      <c r="I81">
        <v>3.5667469999999999E-6</v>
      </c>
      <c r="J81">
        <v>1.5967614000000001E-6</v>
      </c>
      <c r="K81">
        <v>1.7211747999999999E-2</v>
      </c>
      <c r="L81">
        <v>9.8298838999999995E-5</v>
      </c>
      <c r="M81">
        <v>2.7356790000000002</v>
      </c>
      <c r="N81">
        <v>3.8083837000000001E-3</v>
      </c>
      <c r="O81">
        <v>0</v>
      </c>
      <c r="P81">
        <v>1.7714372E-10</v>
      </c>
      <c r="Q81">
        <v>-2.1684874999999999E-3</v>
      </c>
      <c r="R81">
        <v>1.118885E-5</v>
      </c>
    </row>
    <row r="82" spans="1:18" x14ac:dyDescent="0.25">
      <c r="A82" t="s">
        <v>122</v>
      </c>
      <c r="B82">
        <v>3.5314000000000001</v>
      </c>
      <c r="C82">
        <v>724853000</v>
      </c>
      <c r="D82">
        <v>4148.59</v>
      </c>
      <c r="E82">
        <v>0.19241991999999999</v>
      </c>
      <c r="F82">
        <v>8.0596513999999994E-3</v>
      </c>
      <c r="G82">
        <v>2.3853046999999999E-5</v>
      </c>
      <c r="H82">
        <v>1.5823864999999999E-7</v>
      </c>
      <c r="I82">
        <v>5.8429421000000002E-6</v>
      </c>
      <c r="J82">
        <v>1.4087007E-6</v>
      </c>
      <c r="K82">
        <v>1.8084276999999999E-2</v>
      </c>
      <c r="L82">
        <v>1.019138E-4</v>
      </c>
      <c r="M82">
        <v>2.7586987000000001</v>
      </c>
      <c r="N82">
        <v>3.7549026999999999E-3</v>
      </c>
      <c r="O82">
        <v>2.2352376000000001E-8</v>
      </c>
      <c r="P82">
        <v>1.6509859E-10</v>
      </c>
      <c r="Q82">
        <v>-2.1576843000000001E-3</v>
      </c>
      <c r="R82">
        <v>1.1156058999999999E-5</v>
      </c>
    </row>
    <row r="83" spans="1:18" x14ac:dyDescent="0.25">
      <c r="A83" t="s">
        <v>123</v>
      </c>
      <c r="B83">
        <v>3.5314000000000001</v>
      </c>
      <c r="C83">
        <v>724782000</v>
      </c>
      <c r="D83">
        <v>4204.12</v>
      </c>
      <c r="E83">
        <v>0.19464559000000001</v>
      </c>
      <c r="F83">
        <v>8.3284890999999993E-3</v>
      </c>
      <c r="G83">
        <v>2.3829809000000001E-5</v>
      </c>
      <c r="H83">
        <v>1.5792157E-7</v>
      </c>
      <c r="I83">
        <v>5.1977600000000002E-6</v>
      </c>
      <c r="J83">
        <v>1.4721005999999999E-6</v>
      </c>
      <c r="K83">
        <v>1.7130314000000001E-2</v>
      </c>
      <c r="L83">
        <v>1.0007461999999999E-4</v>
      </c>
      <c r="M83">
        <v>2.3296877999999999</v>
      </c>
      <c r="N83">
        <v>3.8885873999999999E-3</v>
      </c>
      <c r="O83">
        <v>0</v>
      </c>
      <c r="P83">
        <v>1.7861363000000001E-10</v>
      </c>
      <c r="Q83">
        <v>-2.0509844000000002E-3</v>
      </c>
      <c r="R83">
        <v>1.1245379E-5</v>
      </c>
    </row>
    <row r="84" spans="1:18" x14ac:dyDescent="0.25">
      <c r="A84" t="s">
        <v>124</v>
      </c>
      <c r="B84">
        <v>3.5314000000000001</v>
      </c>
      <c r="C84">
        <v>725013000</v>
      </c>
      <c r="D84">
        <v>4089.12</v>
      </c>
      <c r="E84">
        <v>0.19248699999999999</v>
      </c>
      <c r="F84">
        <v>1.1354148E-2</v>
      </c>
      <c r="G84">
        <v>2.3698232E-5</v>
      </c>
      <c r="H84">
        <v>2.1825783000000001E-7</v>
      </c>
      <c r="I84">
        <v>5.3993742999999999E-6</v>
      </c>
      <c r="J84">
        <v>2.0213096000000001E-6</v>
      </c>
      <c r="K84">
        <v>1.1977458999999999E-2</v>
      </c>
      <c r="L84">
        <v>1.1198592E-4</v>
      </c>
      <c r="M84">
        <v>2.3290981999999998</v>
      </c>
      <c r="N84">
        <v>6.2596930999999998E-3</v>
      </c>
      <c r="O84">
        <v>0</v>
      </c>
      <c r="P84">
        <v>3.9245336999999999E-10</v>
      </c>
      <c r="Q84">
        <v>-2.0317759999999999E-3</v>
      </c>
      <c r="R84">
        <v>1.5546117E-5</v>
      </c>
    </row>
    <row r="85" spans="1:18" x14ac:dyDescent="0.25">
      <c r="A85" t="s">
        <v>125</v>
      </c>
      <c r="B85">
        <v>3.5314000000000001</v>
      </c>
      <c r="C85">
        <v>725030000</v>
      </c>
      <c r="D85">
        <v>4048</v>
      </c>
      <c r="E85">
        <v>0.17580436999999999</v>
      </c>
      <c r="F85">
        <v>7.8611010000000005E-3</v>
      </c>
      <c r="G85">
        <v>2.3513608E-5</v>
      </c>
      <c r="H85">
        <v>1.6067198E-7</v>
      </c>
      <c r="I85">
        <v>2.9826865999999999E-6</v>
      </c>
      <c r="J85">
        <v>1.6391417E-6</v>
      </c>
      <c r="K85">
        <v>1.8689829000000002E-2</v>
      </c>
      <c r="L85">
        <v>1.032074E-4</v>
      </c>
      <c r="M85">
        <v>2.7489743999999998</v>
      </c>
      <c r="N85">
        <v>3.6787162999999999E-3</v>
      </c>
      <c r="O85">
        <v>2.3164572999999999E-8</v>
      </c>
      <c r="P85">
        <v>1.6027863000000001E-10</v>
      </c>
      <c r="Q85">
        <v>-2.2910697E-3</v>
      </c>
      <c r="R85">
        <v>1.1257698E-5</v>
      </c>
    </row>
    <row r="86" spans="1:18" x14ac:dyDescent="0.25">
      <c r="A86" t="s">
        <v>126</v>
      </c>
      <c r="B86">
        <v>3.5314000000000001</v>
      </c>
      <c r="C86">
        <v>724815000</v>
      </c>
      <c r="D86">
        <v>4186.46</v>
      </c>
      <c r="E86">
        <v>0.19367766</v>
      </c>
      <c r="F86">
        <v>1.2714455E-2</v>
      </c>
      <c r="G86">
        <v>2.4046842999999999E-5</v>
      </c>
      <c r="H86">
        <v>2.4145847999999998E-7</v>
      </c>
      <c r="I86">
        <v>4.8557334E-6</v>
      </c>
      <c r="J86">
        <v>2.2735390999999999E-6</v>
      </c>
      <c r="K86">
        <v>1.0947533000000001E-2</v>
      </c>
      <c r="L86">
        <v>1.1592826E-4</v>
      </c>
      <c r="M86">
        <v>2.3575995000000001</v>
      </c>
      <c r="N86">
        <v>7.0978535000000001E-3</v>
      </c>
      <c r="O86">
        <v>0</v>
      </c>
      <c r="P86">
        <v>4.7845738999999997E-10</v>
      </c>
      <c r="Q86">
        <v>-2.0531381E-3</v>
      </c>
      <c r="R86">
        <v>1.6812696000000002E-5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D563-BC9C-40AA-A316-C0A5B8596A5C}">
  <dimension ref="A1:B12"/>
  <sheetViews>
    <sheetView workbookViewId="0">
      <selection activeCell="B12" sqref="B12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127</v>
      </c>
      <c r="B1" t="s">
        <v>128</v>
      </c>
    </row>
    <row r="2" spans="1:2" x14ac:dyDescent="0.25">
      <c r="A2">
        <v>1</v>
      </c>
      <c r="B2">
        <v>3.5096019000000003E-5</v>
      </c>
    </row>
    <row r="3" spans="1:2" x14ac:dyDescent="0.25">
      <c r="A3">
        <v>2</v>
      </c>
      <c r="B3">
        <v>3.5628961000000001E-5</v>
      </c>
    </row>
    <row r="4" spans="1:2" x14ac:dyDescent="0.25">
      <c r="A4">
        <v>3</v>
      </c>
      <c r="B4">
        <v>3.5468469000000003E-5</v>
      </c>
    </row>
    <row r="5" spans="1:2" x14ac:dyDescent="0.25">
      <c r="A5">
        <v>4</v>
      </c>
      <c r="B5">
        <v>3.5077686E-5</v>
      </c>
    </row>
    <row r="6" spans="1:2" x14ac:dyDescent="0.25">
      <c r="A6">
        <v>5</v>
      </c>
      <c r="B6">
        <v>3.5449264000000001E-5</v>
      </c>
    </row>
    <row r="7" spans="1:2" x14ac:dyDescent="0.25">
      <c r="A7">
        <v>6</v>
      </c>
      <c r="B7">
        <v>3.5874311E-5</v>
      </c>
    </row>
    <row r="8" spans="1:2" x14ac:dyDescent="0.25">
      <c r="A8">
        <v>7</v>
      </c>
      <c r="B8">
        <v>3.5804752999999998E-5</v>
      </c>
    </row>
    <row r="9" spans="1:2" x14ac:dyDescent="0.25">
      <c r="A9">
        <v>8</v>
      </c>
      <c r="B9">
        <v>3.5314132999999998E-5</v>
      </c>
    </row>
    <row r="10" spans="1:2" x14ac:dyDescent="0.25">
      <c r="A10">
        <v>9</v>
      </c>
      <c r="B10">
        <v>3.5118572999999999E-5</v>
      </c>
    </row>
    <row r="11" spans="1:2" x14ac:dyDescent="0.25">
      <c r="A11">
        <v>10</v>
      </c>
      <c r="B11">
        <v>3.4753365000000003E-5</v>
      </c>
    </row>
    <row r="12" spans="1:2" x14ac:dyDescent="0.25">
      <c r="A12" t="s">
        <v>129</v>
      </c>
      <c r="B12">
        <f>AVERAGE(B2:B11)</f>
        <v>3.5358553400000002E-5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172D-3ADD-419A-8523-53D1F0941BDB}">
  <dimension ref="A1:L77"/>
  <sheetViews>
    <sheetView tabSelected="1" topLeftCell="A56" workbookViewId="0">
      <selection activeCell="C1" sqref="C1:E77"/>
    </sheetView>
  </sheetViews>
  <sheetFormatPr defaultRowHeight="15" x14ac:dyDescent="0.25"/>
  <sheetData>
    <row r="1" spans="1:12" x14ac:dyDescent="0.25">
      <c r="A1" t="s">
        <v>127</v>
      </c>
      <c r="B1" t="s">
        <v>130</v>
      </c>
      <c r="C1" t="s">
        <v>131</v>
      </c>
      <c r="D1" t="s">
        <v>132</v>
      </c>
      <c r="E1" t="s">
        <v>133</v>
      </c>
      <c r="K1" t="s">
        <v>135</v>
      </c>
      <c r="L1">
        <v>1.4571833174041199E-2</v>
      </c>
    </row>
    <row r="2" spans="1:12" x14ac:dyDescent="0.25">
      <c r="A2" t="s">
        <v>134</v>
      </c>
      <c r="B2">
        <v>0</v>
      </c>
      <c r="C2">
        <v>0</v>
      </c>
      <c r="D2">
        <v>3.5358553400000002E-5</v>
      </c>
      <c r="E2">
        <v>0</v>
      </c>
    </row>
    <row r="3" spans="1:12" x14ac:dyDescent="0.25">
      <c r="A3">
        <v>11</v>
      </c>
      <c r="B3">
        <f>(80/75)*(A3-10)</f>
        <v>1.0666666666666667</v>
      </c>
      <c r="C3">
        <f>0.0145718331740412*B3</f>
        <v>1.5543288718977279E-2</v>
      </c>
      <c r="D3">
        <v>3.5021385000000002E-5</v>
      </c>
      <c r="E3">
        <v>2.7205213999999998E-7</v>
      </c>
    </row>
    <row r="4" spans="1:12" x14ac:dyDescent="0.25">
      <c r="A4">
        <v>12</v>
      </c>
      <c r="B4">
        <f>(80/75)*(A4-10)</f>
        <v>2.1333333333333333</v>
      </c>
      <c r="C4">
        <f>0.0145718331740412*B4</f>
        <v>3.1086577437954559E-2</v>
      </c>
      <c r="D4">
        <v>3.4175209999999998E-5</v>
      </c>
      <c r="E4">
        <v>2.8458392E-7</v>
      </c>
    </row>
    <row r="5" spans="1:12" x14ac:dyDescent="0.25">
      <c r="A5">
        <v>13</v>
      </c>
      <c r="B5">
        <f t="shared" ref="B5:B68" si="0">(80/75)*(A5-10)</f>
        <v>3.2</v>
      </c>
      <c r="C5">
        <f t="shared" ref="C5:C68" si="1">0.0145718331740412*B5</f>
        <v>4.6629866156931842E-2</v>
      </c>
      <c r="D5">
        <v>3.2720749000000001E-5</v>
      </c>
      <c r="E5">
        <v>5.2070443000000003E-7</v>
      </c>
    </row>
    <row r="6" spans="1:12" x14ac:dyDescent="0.25">
      <c r="A6">
        <v>14</v>
      </c>
      <c r="B6">
        <f t="shared" si="0"/>
        <v>4.2666666666666666</v>
      </c>
      <c r="C6">
        <f t="shared" si="1"/>
        <v>6.2173154875909117E-2</v>
      </c>
      <c r="D6">
        <v>3.0598607000000001E-5</v>
      </c>
      <c r="E6">
        <v>2.3739008999999999E-7</v>
      </c>
    </row>
    <row r="7" spans="1:12" x14ac:dyDescent="0.25">
      <c r="A7">
        <v>15</v>
      </c>
      <c r="B7">
        <f t="shared" si="0"/>
        <v>5.333333333333333</v>
      </c>
      <c r="C7">
        <f t="shared" si="1"/>
        <v>7.7716443594886386E-2</v>
      </c>
      <c r="D7">
        <v>2.9939216E-5</v>
      </c>
      <c r="E7">
        <v>2.1512367000000001E-7</v>
      </c>
    </row>
    <row r="8" spans="1:12" x14ac:dyDescent="0.25">
      <c r="A8">
        <v>16</v>
      </c>
      <c r="B8">
        <f t="shared" si="0"/>
        <v>6.4</v>
      </c>
      <c r="C8">
        <f t="shared" si="1"/>
        <v>9.3259732313863683E-2</v>
      </c>
      <c r="D8">
        <v>2.8759848999999999E-5</v>
      </c>
      <c r="E8">
        <v>2.1737719E-7</v>
      </c>
    </row>
    <row r="9" spans="1:12" x14ac:dyDescent="0.25">
      <c r="A9">
        <v>17</v>
      </c>
      <c r="B9">
        <f t="shared" si="0"/>
        <v>7.4666666666666668</v>
      </c>
      <c r="C9">
        <f t="shared" si="1"/>
        <v>0.10880302103284095</v>
      </c>
      <c r="D9">
        <v>2.8553423E-5</v>
      </c>
      <c r="E9">
        <v>3.4854046E-7</v>
      </c>
    </row>
    <row r="10" spans="1:12" x14ac:dyDescent="0.25">
      <c r="A10">
        <v>18</v>
      </c>
      <c r="B10">
        <f t="shared" si="0"/>
        <v>8.5333333333333332</v>
      </c>
      <c r="C10">
        <f t="shared" si="1"/>
        <v>0.12434630975181823</v>
      </c>
      <c r="D10">
        <v>2.8110865E-5</v>
      </c>
      <c r="E10">
        <v>2.0029399E-7</v>
      </c>
    </row>
    <row r="11" spans="1:12" x14ac:dyDescent="0.25">
      <c r="A11">
        <v>19</v>
      </c>
      <c r="B11">
        <f t="shared" si="0"/>
        <v>9.6</v>
      </c>
      <c r="C11">
        <f t="shared" si="1"/>
        <v>0.13988959847079552</v>
      </c>
      <c r="D11">
        <v>2.7201625999999998E-5</v>
      </c>
      <c r="E11">
        <v>1.9872525000000001E-7</v>
      </c>
    </row>
    <row r="12" spans="1:12" x14ac:dyDescent="0.25">
      <c r="A12">
        <v>20</v>
      </c>
      <c r="B12">
        <f t="shared" si="0"/>
        <v>10.666666666666666</v>
      </c>
      <c r="C12">
        <f t="shared" si="1"/>
        <v>0.15543288718977277</v>
      </c>
      <c r="D12">
        <v>2.6560700000000001E-5</v>
      </c>
      <c r="E12">
        <v>2.0255857000000001E-7</v>
      </c>
    </row>
    <row r="13" spans="1:12" x14ac:dyDescent="0.25">
      <c r="A13">
        <v>21</v>
      </c>
      <c r="B13">
        <f t="shared" si="0"/>
        <v>11.733333333333333</v>
      </c>
      <c r="C13">
        <f t="shared" si="1"/>
        <v>0.17097617590875006</v>
      </c>
      <c r="D13">
        <v>2.6717471E-5</v>
      </c>
      <c r="E13">
        <v>3.1242612999999999E-7</v>
      </c>
    </row>
    <row r="14" spans="1:12" x14ac:dyDescent="0.25">
      <c r="A14">
        <v>22</v>
      </c>
      <c r="B14">
        <f t="shared" si="0"/>
        <v>12.8</v>
      </c>
      <c r="C14">
        <f t="shared" si="1"/>
        <v>0.18651946462772737</v>
      </c>
      <c r="D14">
        <v>2.6201603000000002E-5</v>
      </c>
      <c r="E14">
        <v>1.8490641999999999E-7</v>
      </c>
    </row>
    <row r="15" spans="1:12" x14ac:dyDescent="0.25">
      <c r="A15">
        <v>23</v>
      </c>
      <c r="B15">
        <f t="shared" si="0"/>
        <v>13.866666666666667</v>
      </c>
      <c r="C15">
        <f t="shared" si="1"/>
        <v>0.20206275334670465</v>
      </c>
      <c r="D15">
        <v>2.6254416000000001E-5</v>
      </c>
      <c r="E15">
        <v>1.8426963E-7</v>
      </c>
    </row>
    <row r="16" spans="1:12" x14ac:dyDescent="0.25">
      <c r="A16">
        <v>24</v>
      </c>
      <c r="B16">
        <f t="shared" si="0"/>
        <v>14.933333333333334</v>
      </c>
      <c r="C16">
        <f t="shared" si="1"/>
        <v>0.2176060420656819</v>
      </c>
      <c r="D16">
        <v>2.5990453999999999E-5</v>
      </c>
      <c r="E16">
        <v>3.3191760999999998E-7</v>
      </c>
    </row>
    <row r="17" spans="1:5" x14ac:dyDescent="0.25">
      <c r="A17">
        <v>25</v>
      </c>
      <c r="B17">
        <f t="shared" si="0"/>
        <v>16</v>
      </c>
      <c r="C17">
        <f t="shared" si="1"/>
        <v>0.23314933078465919</v>
      </c>
      <c r="D17">
        <v>2.5754682999999999E-5</v>
      </c>
      <c r="E17">
        <v>3.1832651000000001E-7</v>
      </c>
    </row>
    <row r="18" spans="1:5" x14ac:dyDescent="0.25">
      <c r="A18">
        <v>26</v>
      </c>
      <c r="B18">
        <f t="shared" si="0"/>
        <v>17.066666666666666</v>
      </c>
      <c r="C18">
        <f t="shared" si="1"/>
        <v>0.24869261950363647</v>
      </c>
      <c r="D18">
        <v>2.6880759E-5</v>
      </c>
      <c r="E18">
        <v>1.8522444E-7</v>
      </c>
    </row>
    <row r="19" spans="1:5" x14ac:dyDescent="0.25">
      <c r="A19">
        <v>27</v>
      </c>
      <c r="B19">
        <f t="shared" si="0"/>
        <v>18.133333333333333</v>
      </c>
      <c r="C19">
        <f t="shared" si="1"/>
        <v>0.26423590822261372</v>
      </c>
      <c r="D19">
        <v>2.6516126999999999E-5</v>
      </c>
      <c r="E19">
        <v>1.7750511E-7</v>
      </c>
    </row>
    <row r="20" spans="1:5" x14ac:dyDescent="0.25">
      <c r="A20">
        <v>28</v>
      </c>
      <c r="B20">
        <f t="shared" si="0"/>
        <v>19.2</v>
      </c>
      <c r="C20">
        <f t="shared" si="1"/>
        <v>0.27977919694159104</v>
      </c>
      <c r="D20">
        <v>2.5351748000000001E-5</v>
      </c>
      <c r="E20">
        <v>1.8358756999999999E-7</v>
      </c>
    </row>
    <row r="21" spans="1:5" x14ac:dyDescent="0.25">
      <c r="A21">
        <v>29</v>
      </c>
      <c r="B21">
        <f t="shared" si="0"/>
        <v>20.266666666666666</v>
      </c>
      <c r="C21">
        <f t="shared" si="1"/>
        <v>0.29532248566056829</v>
      </c>
      <c r="D21">
        <v>2.5665835E-5</v>
      </c>
      <c r="E21">
        <v>1.7244025999999999E-7</v>
      </c>
    </row>
    <row r="22" spans="1:5" x14ac:dyDescent="0.25">
      <c r="A22">
        <v>30</v>
      </c>
      <c r="B22">
        <f t="shared" si="0"/>
        <v>21.333333333333332</v>
      </c>
      <c r="C22">
        <f t="shared" si="1"/>
        <v>0.31086577437954555</v>
      </c>
      <c r="D22">
        <v>2.5930503999999999E-5</v>
      </c>
      <c r="E22">
        <v>1.814689E-7</v>
      </c>
    </row>
    <row r="23" spans="1:5" x14ac:dyDescent="0.25">
      <c r="A23">
        <v>31</v>
      </c>
      <c r="B23">
        <f t="shared" si="0"/>
        <v>22.4</v>
      </c>
      <c r="C23">
        <f t="shared" si="1"/>
        <v>0.32640906309852286</v>
      </c>
      <c r="D23">
        <v>2.5441705000000001E-5</v>
      </c>
      <c r="E23">
        <v>3.1240824E-7</v>
      </c>
    </row>
    <row r="24" spans="1:5" x14ac:dyDescent="0.25">
      <c r="A24">
        <v>32</v>
      </c>
      <c r="B24">
        <f t="shared" si="0"/>
        <v>23.466666666666665</v>
      </c>
      <c r="C24">
        <f t="shared" si="1"/>
        <v>0.34195235181750011</v>
      </c>
      <c r="D24">
        <v>2.6273381999999999E-5</v>
      </c>
      <c r="E24">
        <v>1.7433726E-7</v>
      </c>
    </row>
    <row r="25" spans="1:5" x14ac:dyDescent="0.25">
      <c r="A25">
        <v>33</v>
      </c>
      <c r="B25">
        <f t="shared" si="0"/>
        <v>24.533333333333331</v>
      </c>
      <c r="C25">
        <f t="shared" si="1"/>
        <v>0.35749564053647737</v>
      </c>
      <c r="D25">
        <v>2.5032378000000001E-5</v>
      </c>
      <c r="E25">
        <v>1.7575463999999999E-7</v>
      </c>
    </row>
    <row r="26" spans="1:5" x14ac:dyDescent="0.25">
      <c r="A26">
        <v>34</v>
      </c>
      <c r="B26">
        <f t="shared" si="0"/>
        <v>25.6</v>
      </c>
      <c r="C26">
        <f t="shared" si="1"/>
        <v>0.37303892925545473</v>
      </c>
      <c r="D26">
        <v>2.5096017000000001E-5</v>
      </c>
      <c r="E26">
        <v>1.7328197E-7</v>
      </c>
    </row>
    <row r="27" spans="1:5" x14ac:dyDescent="0.25">
      <c r="A27">
        <v>35</v>
      </c>
      <c r="B27">
        <f t="shared" si="0"/>
        <v>26.666666666666668</v>
      </c>
      <c r="C27">
        <f t="shared" si="1"/>
        <v>0.38858221797443199</v>
      </c>
      <c r="D27">
        <v>2.5312423000000001E-5</v>
      </c>
      <c r="E27">
        <v>3.126295E-7</v>
      </c>
    </row>
    <row r="28" spans="1:5" x14ac:dyDescent="0.25">
      <c r="A28">
        <v>36</v>
      </c>
      <c r="B28">
        <f t="shared" si="0"/>
        <v>27.733333333333334</v>
      </c>
      <c r="C28">
        <f t="shared" si="1"/>
        <v>0.4041255066934093</v>
      </c>
      <c r="D28">
        <v>2.4741909999999998E-5</v>
      </c>
      <c r="E28">
        <v>1.6926101999999999E-7</v>
      </c>
    </row>
    <row r="29" spans="1:5" x14ac:dyDescent="0.25">
      <c r="A29">
        <v>37</v>
      </c>
      <c r="B29">
        <f t="shared" si="0"/>
        <v>28.8</v>
      </c>
      <c r="C29">
        <f t="shared" si="1"/>
        <v>0.41966879541238655</v>
      </c>
      <c r="D29">
        <v>2.5075767000000001E-5</v>
      </c>
      <c r="E29">
        <v>3.0979989999999999E-7</v>
      </c>
    </row>
    <row r="30" spans="1:5" x14ac:dyDescent="0.25">
      <c r="A30">
        <v>38</v>
      </c>
      <c r="B30">
        <f t="shared" si="0"/>
        <v>29.866666666666667</v>
      </c>
      <c r="C30">
        <f t="shared" si="1"/>
        <v>0.43521208413136381</v>
      </c>
      <c r="D30">
        <v>2.476906E-5</v>
      </c>
      <c r="E30">
        <v>1.7110936000000001E-7</v>
      </c>
    </row>
    <row r="31" spans="1:5" x14ac:dyDescent="0.25">
      <c r="A31">
        <v>39</v>
      </c>
      <c r="B31">
        <f t="shared" si="0"/>
        <v>30.933333333333334</v>
      </c>
      <c r="C31">
        <f t="shared" si="1"/>
        <v>0.45075537285034112</v>
      </c>
      <c r="D31">
        <v>2.4585928000000001E-5</v>
      </c>
      <c r="E31">
        <v>1.6627724E-7</v>
      </c>
    </row>
    <row r="32" spans="1:5" x14ac:dyDescent="0.25">
      <c r="A32">
        <v>40</v>
      </c>
      <c r="B32">
        <f t="shared" si="0"/>
        <v>32</v>
      </c>
      <c r="C32">
        <f t="shared" si="1"/>
        <v>0.46629866156931837</v>
      </c>
      <c r="D32">
        <v>2.4889277999999999E-5</v>
      </c>
      <c r="E32">
        <v>1.7098062000000001E-7</v>
      </c>
    </row>
    <row r="33" spans="1:5" x14ac:dyDescent="0.25">
      <c r="A33">
        <v>41</v>
      </c>
      <c r="B33">
        <f t="shared" si="0"/>
        <v>33.066666666666663</v>
      </c>
      <c r="C33">
        <f t="shared" si="1"/>
        <v>0.48184195028829557</v>
      </c>
      <c r="D33">
        <v>2.5023548E-5</v>
      </c>
      <c r="E33">
        <v>1.7377357999999999E-7</v>
      </c>
    </row>
    <row r="34" spans="1:5" x14ac:dyDescent="0.25">
      <c r="A34">
        <v>42</v>
      </c>
      <c r="B34">
        <f t="shared" si="0"/>
        <v>34.133333333333333</v>
      </c>
      <c r="C34">
        <f t="shared" si="1"/>
        <v>0.49738523900727294</v>
      </c>
      <c r="D34">
        <v>2.4694560999999999E-5</v>
      </c>
      <c r="E34">
        <v>1.6810953E-7</v>
      </c>
    </row>
    <row r="35" spans="1:5" x14ac:dyDescent="0.25">
      <c r="A35">
        <v>43</v>
      </c>
      <c r="B35">
        <f t="shared" si="0"/>
        <v>35.200000000000003</v>
      </c>
      <c r="C35">
        <f t="shared" si="1"/>
        <v>0.51292852772625031</v>
      </c>
      <c r="D35">
        <v>2.4369293000000001E-5</v>
      </c>
      <c r="E35">
        <v>1.6485762E-7</v>
      </c>
    </row>
    <row r="36" spans="1:5" x14ac:dyDescent="0.25">
      <c r="A36">
        <v>44</v>
      </c>
      <c r="B36">
        <f t="shared" si="0"/>
        <v>36.266666666666666</v>
      </c>
      <c r="C36">
        <f t="shared" si="1"/>
        <v>0.52847181644522745</v>
      </c>
      <c r="D36">
        <v>2.4646374000000001E-5</v>
      </c>
      <c r="E36">
        <v>1.7418301E-7</v>
      </c>
    </row>
    <row r="37" spans="1:5" x14ac:dyDescent="0.25">
      <c r="A37">
        <v>45</v>
      </c>
      <c r="B37">
        <f t="shared" si="0"/>
        <v>37.333333333333336</v>
      </c>
      <c r="C37">
        <f t="shared" si="1"/>
        <v>0.54401510516420482</v>
      </c>
      <c r="D37">
        <v>2.5193699E-5</v>
      </c>
      <c r="E37">
        <v>1.6889498000000001E-7</v>
      </c>
    </row>
    <row r="38" spans="1:5" x14ac:dyDescent="0.25">
      <c r="A38">
        <v>46</v>
      </c>
      <c r="B38">
        <f t="shared" si="0"/>
        <v>38.4</v>
      </c>
      <c r="C38">
        <f t="shared" si="1"/>
        <v>0.55955839388318207</v>
      </c>
      <c r="D38">
        <v>2.4558608000000001E-5</v>
      </c>
      <c r="E38">
        <v>1.6995788999999999E-7</v>
      </c>
    </row>
    <row r="39" spans="1:5" x14ac:dyDescent="0.25">
      <c r="A39">
        <v>47</v>
      </c>
      <c r="B39">
        <f t="shared" si="0"/>
        <v>39.466666666666669</v>
      </c>
      <c r="C39">
        <f t="shared" si="1"/>
        <v>0.57510168260215933</v>
      </c>
      <c r="D39">
        <v>2.4351143999999998E-5</v>
      </c>
      <c r="E39">
        <v>1.7138048000000001E-7</v>
      </c>
    </row>
    <row r="40" spans="1:5" x14ac:dyDescent="0.25">
      <c r="A40">
        <v>48</v>
      </c>
      <c r="B40">
        <f t="shared" si="0"/>
        <v>40.533333333333331</v>
      </c>
      <c r="C40">
        <f t="shared" si="1"/>
        <v>0.59064497132113658</v>
      </c>
      <c r="D40">
        <v>2.4513916E-5</v>
      </c>
      <c r="E40">
        <v>3.0587383999999998E-7</v>
      </c>
    </row>
    <row r="41" spans="1:5" x14ac:dyDescent="0.25">
      <c r="A41">
        <v>49</v>
      </c>
      <c r="B41">
        <f t="shared" si="0"/>
        <v>41.6</v>
      </c>
      <c r="C41">
        <f t="shared" si="1"/>
        <v>0.60618826004011395</v>
      </c>
      <c r="D41">
        <v>2.408635E-5</v>
      </c>
      <c r="E41">
        <v>1.729056E-7</v>
      </c>
    </row>
    <row r="42" spans="1:5" x14ac:dyDescent="0.25">
      <c r="A42">
        <v>50</v>
      </c>
      <c r="B42">
        <f t="shared" si="0"/>
        <v>42.666666666666664</v>
      </c>
      <c r="C42">
        <f t="shared" si="1"/>
        <v>0.62173154875909109</v>
      </c>
      <c r="D42">
        <v>2.5074827E-5</v>
      </c>
      <c r="E42">
        <v>1.6442016000000001E-7</v>
      </c>
    </row>
    <row r="43" spans="1:5" x14ac:dyDescent="0.25">
      <c r="A43">
        <v>51</v>
      </c>
      <c r="B43">
        <f t="shared" si="0"/>
        <v>43.733333333333334</v>
      </c>
      <c r="C43">
        <f t="shared" si="1"/>
        <v>0.63727483747806846</v>
      </c>
      <c r="D43">
        <v>2.4403099000000001E-5</v>
      </c>
      <c r="E43">
        <v>1.6242986E-7</v>
      </c>
    </row>
    <row r="44" spans="1:5" x14ac:dyDescent="0.25">
      <c r="A44">
        <v>52</v>
      </c>
      <c r="B44">
        <f t="shared" si="0"/>
        <v>44.8</v>
      </c>
      <c r="C44">
        <f t="shared" si="1"/>
        <v>0.65281812619704571</v>
      </c>
      <c r="D44">
        <v>2.4528758999999999E-5</v>
      </c>
      <c r="E44">
        <v>1.6500834000000001E-7</v>
      </c>
    </row>
    <row r="45" spans="1:5" x14ac:dyDescent="0.25">
      <c r="A45">
        <v>53</v>
      </c>
      <c r="B45">
        <f t="shared" si="0"/>
        <v>45.866666666666667</v>
      </c>
      <c r="C45">
        <f t="shared" si="1"/>
        <v>0.66836141491602297</v>
      </c>
      <c r="D45">
        <v>2.386051E-5</v>
      </c>
      <c r="E45">
        <v>1.7144848999999999E-7</v>
      </c>
    </row>
    <row r="46" spans="1:5" x14ac:dyDescent="0.25">
      <c r="A46">
        <v>54</v>
      </c>
      <c r="B46">
        <f t="shared" si="0"/>
        <v>46.93333333333333</v>
      </c>
      <c r="C46">
        <f t="shared" si="1"/>
        <v>0.68390470363500022</v>
      </c>
      <c r="D46">
        <v>2.4218527999999999E-5</v>
      </c>
      <c r="E46">
        <v>2.7074365999999999E-7</v>
      </c>
    </row>
    <row r="47" spans="1:5" x14ac:dyDescent="0.25">
      <c r="A47">
        <v>55</v>
      </c>
      <c r="B47">
        <f t="shared" si="0"/>
        <v>48</v>
      </c>
      <c r="C47">
        <f t="shared" si="1"/>
        <v>0.69944799235397759</v>
      </c>
      <c r="D47">
        <v>2.4001554000000002E-5</v>
      </c>
      <c r="E47">
        <v>1.7366437999999999E-7</v>
      </c>
    </row>
    <row r="48" spans="1:5" x14ac:dyDescent="0.25">
      <c r="A48">
        <v>56</v>
      </c>
      <c r="B48">
        <f t="shared" si="0"/>
        <v>49.066666666666663</v>
      </c>
      <c r="C48">
        <f t="shared" si="1"/>
        <v>0.71499128107295473</v>
      </c>
      <c r="D48">
        <v>2.4237961000000001E-5</v>
      </c>
      <c r="E48">
        <v>1.7454799E-7</v>
      </c>
    </row>
    <row r="49" spans="1:5" x14ac:dyDescent="0.25">
      <c r="A49">
        <v>57</v>
      </c>
      <c r="B49">
        <f t="shared" si="0"/>
        <v>50.133333333333333</v>
      </c>
      <c r="C49">
        <f t="shared" si="1"/>
        <v>0.7305345697919321</v>
      </c>
      <c r="D49">
        <v>2.4249730000000001E-5</v>
      </c>
      <c r="E49">
        <v>2.4159428999999998E-7</v>
      </c>
    </row>
    <row r="50" spans="1:5" x14ac:dyDescent="0.25">
      <c r="A50">
        <v>58</v>
      </c>
      <c r="B50">
        <f t="shared" si="0"/>
        <v>51.2</v>
      </c>
      <c r="C50">
        <f t="shared" si="1"/>
        <v>0.74607785851090946</v>
      </c>
      <c r="D50">
        <v>2.3981120000000001E-5</v>
      </c>
      <c r="E50">
        <v>2.7933899E-7</v>
      </c>
    </row>
    <row r="51" spans="1:5" x14ac:dyDescent="0.25">
      <c r="A51">
        <v>59</v>
      </c>
      <c r="B51">
        <f t="shared" si="0"/>
        <v>52.266666666666666</v>
      </c>
      <c r="C51">
        <f t="shared" si="1"/>
        <v>0.76162114722988661</v>
      </c>
      <c r="D51">
        <v>2.4577795E-5</v>
      </c>
      <c r="E51">
        <v>3.1375636E-7</v>
      </c>
    </row>
    <row r="52" spans="1:5" x14ac:dyDescent="0.25">
      <c r="A52">
        <v>60</v>
      </c>
      <c r="B52">
        <f t="shared" si="0"/>
        <v>53.333333333333336</v>
      </c>
      <c r="C52">
        <f t="shared" si="1"/>
        <v>0.77716443594886397</v>
      </c>
      <c r="D52">
        <v>2.4369501E-5</v>
      </c>
      <c r="E52">
        <v>1.6591111000000001E-7</v>
      </c>
    </row>
    <row r="53" spans="1:5" x14ac:dyDescent="0.25">
      <c r="A53">
        <v>61</v>
      </c>
      <c r="B53">
        <f t="shared" si="0"/>
        <v>54.4</v>
      </c>
      <c r="C53">
        <f t="shared" si="1"/>
        <v>0.79270772466784123</v>
      </c>
      <c r="D53">
        <v>2.4739326999999999E-5</v>
      </c>
      <c r="E53">
        <v>1.6084818E-7</v>
      </c>
    </row>
    <row r="54" spans="1:5" x14ac:dyDescent="0.25">
      <c r="A54">
        <v>62</v>
      </c>
      <c r="B54">
        <f t="shared" si="0"/>
        <v>55.466666666666669</v>
      </c>
      <c r="C54">
        <f t="shared" si="1"/>
        <v>0.8082510133868186</v>
      </c>
      <c r="D54">
        <v>2.4167509E-5</v>
      </c>
      <c r="E54">
        <v>1.6944010000000001E-7</v>
      </c>
    </row>
    <row r="55" spans="1:5" x14ac:dyDescent="0.25">
      <c r="A55">
        <v>63</v>
      </c>
      <c r="B55">
        <f t="shared" si="0"/>
        <v>56.533333333333331</v>
      </c>
      <c r="C55">
        <f t="shared" si="1"/>
        <v>0.82379430210579574</v>
      </c>
      <c r="D55">
        <v>2.4181123000000001E-5</v>
      </c>
      <c r="E55">
        <v>1.5990428000000001E-7</v>
      </c>
    </row>
    <row r="56" spans="1:5" x14ac:dyDescent="0.25">
      <c r="A56">
        <v>64</v>
      </c>
      <c r="B56">
        <f t="shared" si="0"/>
        <v>57.6</v>
      </c>
      <c r="C56">
        <f t="shared" si="1"/>
        <v>0.83933759082477311</v>
      </c>
      <c r="D56">
        <v>2.4037938E-5</v>
      </c>
      <c r="E56">
        <v>1.6335688000000001E-7</v>
      </c>
    </row>
    <row r="57" spans="1:5" x14ac:dyDescent="0.25">
      <c r="A57">
        <v>65</v>
      </c>
      <c r="B57">
        <f t="shared" si="0"/>
        <v>58.666666666666664</v>
      </c>
      <c r="C57">
        <f t="shared" si="1"/>
        <v>0.85488087954375036</v>
      </c>
      <c r="D57">
        <v>2.4372044E-5</v>
      </c>
      <c r="E57">
        <v>1.5779104E-7</v>
      </c>
    </row>
    <row r="58" spans="1:5" x14ac:dyDescent="0.25">
      <c r="A58">
        <v>66</v>
      </c>
      <c r="B58">
        <f t="shared" si="0"/>
        <v>59.733333333333334</v>
      </c>
      <c r="C58">
        <f t="shared" si="1"/>
        <v>0.87042416826272762</v>
      </c>
      <c r="D58">
        <v>2.3981316000000001E-5</v>
      </c>
      <c r="E58">
        <v>1.5801147999999999E-7</v>
      </c>
    </row>
    <row r="59" spans="1:5" x14ac:dyDescent="0.25">
      <c r="A59">
        <v>67</v>
      </c>
      <c r="B59">
        <f t="shared" si="0"/>
        <v>60.8</v>
      </c>
      <c r="C59">
        <f t="shared" si="1"/>
        <v>0.88596745698170487</v>
      </c>
      <c r="D59">
        <v>2.405932E-5</v>
      </c>
      <c r="E59">
        <v>1.6075303000000001E-7</v>
      </c>
    </row>
    <row r="60" spans="1:5" x14ac:dyDescent="0.25">
      <c r="A60">
        <v>68</v>
      </c>
      <c r="B60">
        <f t="shared" si="0"/>
        <v>61.866666666666667</v>
      </c>
      <c r="C60">
        <f t="shared" si="1"/>
        <v>0.90151074570068224</v>
      </c>
      <c r="D60">
        <v>2.4070643000000001E-5</v>
      </c>
      <c r="E60">
        <v>1.6096670000000001E-7</v>
      </c>
    </row>
    <row r="61" spans="1:5" x14ac:dyDescent="0.25">
      <c r="A61">
        <v>69</v>
      </c>
      <c r="B61">
        <f t="shared" si="0"/>
        <v>62.93333333333333</v>
      </c>
      <c r="C61">
        <f t="shared" si="1"/>
        <v>0.91705403441965938</v>
      </c>
      <c r="D61">
        <v>2.3863391000000001E-5</v>
      </c>
      <c r="E61">
        <v>1.6813410000000001E-7</v>
      </c>
    </row>
    <row r="62" spans="1:5" x14ac:dyDescent="0.25">
      <c r="A62">
        <v>70</v>
      </c>
      <c r="B62">
        <f t="shared" si="0"/>
        <v>64</v>
      </c>
      <c r="C62">
        <f t="shared" si="1"/>
        <v>0.93259732313863675</v>
      </c>
      <c r="D62">
        <v>2.3851289999999999E-5</v>
      </c>
      <c r="E62">
        <v>1.6207487000000001E-7</v>
      </c>
    </row>
    <row r="63" spans="1:5" x14ac:dyDescent="0.25">
      <c r="A63">
        <v>71</v>
      </c>
      <c r="B63">
        <f t="shared" si="0"/>
        <v>65.066666666666663</v>
      </c>
      <c r="C63">
        <f t="shared" si="1"/>
        <v>0.948140611857614</v>
      </c>
      <c r="D63">
        <v>2.4281021000000001E-5</v>
      </c>
      <c r="E63">
        <v>2.5436826000000001E-7</v>
      </c>
    </row>
    <row r="64" spans="1:5" x14ac:dyDescent="0.25">
      <c r="A64">
        <v>72</v>
      </c>
      <c r="B64">
        <f t="shared" si="0"/>
        <v>66.133333333333326</v>
      </c>
      <c r="C64">
        <f t="shared" si="1"/>
        <v>0.96368390057659115</v>
      </c>
      <c r="D64">
        <v>2.3961410000000001E-5</v>
      </c>
      <c r="E64">
        <v>2.9901786000000001E-7</v>
      </c>
    </row>
    <row r="65" spans="1:5" x14ac:dyDescent="0.25">
      <c r="A65">
        <v>73</v>
      </c>
      <c r="B65">
        <f t="shared" si="0"/>
        <v>67.2</v>
      </c>
      <c r="C65">
        <f t="shared" si="1"/>
        <v>0.97922718929556862</v>
      </c>
      <c r="D65">
        <v>2.4136174999999999E-5</v>
      </c>
      <c r="E65">
        <v>3.2021221E-7</v>
      </c>
    </row>
    <row r="66" spans="1:5" x14ac:dyDescent="0.25">
      <c r="A66">
        <v>74</v>
      </c>
      <c r="B66">
        <f t="shared" si="0"/>
        <v>68.266666666666666</v>
      </c>
      <c r="C66">
        <f t="shared" si="1"/>
        <v>0.99477047801454588</v>
      </c>
      <c r="D66">
        <v>2.3726524999999999E-5</v>
      </c>
      <c r="E66">
        <v>1.6156379000000001E-7</v>
      </c>
    </row>
    <row r="67" spans="1:5" x14ac:dyDescent="0.25">
      <c r="A67">
        <v>75</v>
      </c>
      <c r="B67">
        <f t="shared" si="0"/>
        <v>69.333333333333329</v>
      </c>
      <c r="C67">
        <f t="shared" si="1"/>
        <v>1.0103137667335231</v>
      </c>
      <c r="D67">
        <v>2.4054409999999999E-5</v>
      </c>
      <c r="E67">
        <v>2.9787381000000001E-7</v>
      </c>
    </row>
    <row r="68" spans="1:5" x14ac:dyDescent="0.25">
      <c r="A68">
        <v>76</v>
      </c>
      <c r="B68">
        <f t="shared" si="0"/>
        <v>70.400000000000006</v>
      </c>
      <c r="C68">
        <f t="shared" si="1"/>
        <v>1.0258570554525006</v>
      </c>
      <c r="D68">
        <v>2.3807312000000001E-5</v>
      </c>
      <c r="E68">
        <v>1.5948413E-7</v>
      </c>
    </row>
    <row r="69" spans="1:5" x14ac:dyDescent="0.25">
      <c r="A69">
        <v>77</v>
      </c>
      <c r="B69">
        <f t="shared" ref="B69:B77" si="2">(80/75)*(A69-10)</f>
        <v>71.466666666666669</v>
      </c>
      <c r="C69">
        <f t="shared" ref="C69:C77" si="3">0.0145718331740412*B69</f>
        <v>1.0414003441714776</v>
      </c>
      <c r="D69">
        <v>2.4124477E-5</v>
      </c>
      <c r="E69">
        <v>3.0333476000000001E-7</v>
      </c>
    </row>
    <row r="70" spans="1:5" x14ac:dyDescent="0.25">
      <c r="A70">
        <v>78</v>
      </c>
      <c r="B70">
        <f t="shared" si="2"/>
        <v>72.533333333333331</v>
      </c>
      <c r="C70">
        <f t="shared" si="3"/>
        <v>1.0569436328904549</v>
      </c>
      <c r="D70">
        <v>2.4269752000000001E-5</v>
      </c>
      <c r="E70">
        <v>1.5464672000000001E-7</v>
      </c>
    </row>
    <row r="71" spans="1:5" x14ac:dyDescent="0.25">
      <c r="A71">
        <v>79</v>
      </c>
      <c r="B71">
        <f t="shared" si="2"/>
        <v>73.599999999999994</v>
      </c>
      <c r="C71">
        <f t="shared" si="3"/>
        <v>1.0724869216094322</v>
      </c>
      <c r="D71">
        <v>2.4074367000000001E-5</v>
      </c>
      <c r="E71">
        <v>1.5887697E-7</v>
      </c>
    </row>
    <row r="72" spans="1:5" x14ac:dyDescent="0.25">
      <c r="A72">
        <v>80</v>
      </c>
      <c r="B72">
        <f t="shared" si="2"/>
        <v>74.666666666666671</v>
      </c>
      <c r="C72">
        <f t="shared" si="3"/>
        <v>1.0880302103284096</v>
      </c>
      <c r="D72">
        <v>2.3849694999999999E-5</v>
      </c>
      <c r="E72">
        <v>1.6179053000000001E-7</v>
      </c>
    </row>
    <row r="73" spans="1:5" x14ac:dyDescent="0.25">
      <c r="A73">
        <v>81</v>
      </c>
      <c r="B73">
        <f t="shared" si="2"/>
        <v>75.733333333333334</v>
      </c>
      <c r="C73">
        <f t="shared" si="3"/>
        <v>1.1035734990473869</v>
      </c>
      <c r="D73">
        <v>2.3853046999999999E-5</v>
      </c>
      <c r="E73">
        <v>1.5823864999999999E-7</v>
      </c>
    </row>
    <row r="74" spans="1:5" x14ac:dyDescent="0.25">
      <c r="A74">
        <v>82</v>
      </c>
      <c r="B74">
        <f t="shared" si="2"/>
        <v>76.8</v>
      </c>
      <c r="C74">
        <f t="shared" si="3"/>
        <v>1.1191167877663641</v>
      </c>
      <c r="D74">
        <v>2.3829809000000001E-5</v>
      </c>
      <c r="E74">
        <v>1.5792157E-7</v>
      </c>
    </row>
    <row r="75" spans="1:5" x14ac:dyDescent="0.25">
      <c r="A75">
        <v>83</v>
      </c>
      <c r="B75">
        <f t="shared" si="2"/>
        <v>77.86666666666666</v>
      </c>
      <c r="C75">
        <f t="shared" si="3"/>
        <v>1.1346600764853412</v>
      </c>
      <c r="D75">
        <v>2.3698232E-5</v>
      </c>
      <c r="E75">
        <v>2.1825783000000001E-7</v>
      </c>
    </row>
    <row r="76" spans="1:5" x14ac:dyDescent="0.25">
      <c r="A76">
        <v>84</v>
      </c>
      <c r="B76">
        <f t="shared" si="2"/>
        <v>78.933333333333337</v>
      </c>
      <c r="C76">
        <f t="shared" si="3"/>
        <v>1.1502033652043187</v>
      </c>
      <c r="D76">
        <v>2.3513608E-5</v>
      </c>
      <c r="E76">
        <v>1.6067198E-7</v>
      </c>
    </row>
    <row r="77" spans="1:5" x14ac:dyDescent="0.25">
      <c r="A77">
        <v>85</v>
      </c>
      <c r="B77">
        <f t="shared" si="2"/>
        <v>80</v>
      </c>
      <c r="C77">
        <f t="shared" si="3"/>
        <v>1.1657466539232959</v>
      </c>
      <c r="D77">
        <v>2.4046842999999999E-5</v>
      </c>
      <c r="E77">
        <v>2.4145847999999998E-7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1 l k /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1 l k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Z P 1 g 3 6 L u K x w E A A B I E A A A T A B w A R m 9 y b X V s Y X M v U 2 V j d G l v b j E u b S C i G A A o o B Q A A A A A A A A A A A A A A A A A A A A A A A A A A A B 9 U s F q 2 0 A Q v R v 8 D 0 K 5 2 K A V k n B C a c j B V t r G 0 N K C 1 P o g x W I t T 2 S B d l e d 2 Q 1 u T f 6 9 K 9 u p a Z G y l 2 X n v X n z 3 r A E p a 6 V d J L T H d 6 O R + M R 7 T j C 1 r l y V 2 G Y c h Y F 0 Y w F I Y s i F t w 4 s 8 A I R q 3 S Q c C K V p F u U Z V A V M v K d e 6 c B v R 4 5 N i T K I M l 2 E p M z / 6 9 K o 0 A q S c f 6 w b 8 W E l t H z R x 4 / f 5 d w K k H E T d 1 P l X C f d Y P 0 P + y q c 8 / Z S w b 3 8 n s K T E u t X E B C c N m H + Z p 5 / n i 3 y J y L c 1 7 x I U q Z G V x W R + N J 9 f z O c 9 a f w 3 0 v h 6 r 9 2 p F 7 7 z X N f 7 s N f I f / D G A P n L S i o E L 4 y u o 6 l 3 C n v l W o 9 C a b u 1 B + B b m 6 j b R c o 3 N u 0 Z O d c n p 7 1 4 T n a u z 5 s m K X n D k e 4 0 G n i 8 S M Y 7 L i u r m P 5 q 4 S K X I p f 0 p F D E q j F C d i B N e u Z 7 h 4 O L R h a S C 3 A 9 R 1 u e o 2 G v X z z n 4 F Z o l y W r 4 r l L l B n x + M q Q R m w A j 5 x k v i q e E H 5 m D 7 8 7 e C n 1 z c z v x v 2 D F o C o 8 M z 5 X 2 K e r c S a R b 1 Q 1 z g M 8 6 b d 8 U y s I 1 q z c J B w 1 B A R 9 V M 2 o H l G 6 8 C / H k K P / Y O M x b C 9 x d v u 9 c 6 K D 9 W 7 1 j 6 M m 4 x 6 x b g 5 + e w D 4 2 E T 8 b D H l + l 4 V M v e f 3 b 7 B 1 B L A Q I t A B Q A A g A I A N Z Z P 1 g g O B 9 n p A A A A P U A A A A S A A A A A A A A A A A A A A A A A A A A A A B D b 2 5 m a W c v U G F j a 2 F n Z S 5 4 b W x Q S w E C L Q A U A A I A C A D W W T 9 Y D 8 r p q 6 Q A A A D p A A A A E w A A A A A A A A A A A A A A A A D w A A A A W 0 N v b n R l b n R f V H l w Z X N d L n h t b F B L A Q I t A B Q A A g A I A N Z Z P 1 g 3 6 L u K x w E A A B I E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Y A A A A A A A A Q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T F U Y S 0 y M D I 0 L T A x L T I y L T A 2 J T I w N D B 1 b S 1 z c G 9 0 M D A t X 3 B v c 3 R w c m 9 j Z X N z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c x M V R h X z I w M j R f M D F f M j J f M D Z f N D B 1 b V 9 z c G 9 0 M D B f X 3 B v c 3 R w c m 9 j Z X N z a W 5 n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T F U Y S 0 y M D I 0 L T A x L T I y L T A 2 I D Q w d W 0 t c 3 B v d D A w L V 9 w b 3 N 0 c H J v Y 2 V z c 2 l u Z y 9 D a G F u Z 2 V k I F R 5 c G U u e 3 J 1 b l 9 u Y W 1 l L D B 9 J n F 1 b 3 Q 7 L C Z x d W 9 0 O 1 N l Y 3 R p b 2 4 x L 1 c x M V R h L T I w M j Q t M D E t M j I t M D Y g N D B 1 b S 1 z c G 9 0 M D A t X 3 B v c 3 R w c m 9 j Z X N z a W 5 n L 0 N o Y W 5 n Z W Q g V H l w Z S 5 7 Z 3 J h d G l u Z 1 9 2 Y W x 1 Z V t 1 b V 0 s M X 0 m c X V v d D s s J n F 1 b 3 Q 7 U 2 V j d G l v b j E v V z E x V G E t M j A y N C 0 w M S 0 y M i 0 w N i A 0 M H V t L X N w b 3 Q w M C 1 f c G 9 z d H B y b 2 N l c 3 N p b m c v Q 2 h h b m d l Z C B U e X B l L n t T Q V d f Z n J l c V t I e l 0 s M n 0 m c X V v d D s s J n F 1 b 3 Q 7 U 2 V j d G l v b j E v V z E x V G E t M j A y N C 0 w M S 0 y M i 0 w N i A 0 M H V t L X N w b 3 Q w M C 1 f c G 9 z d H B y b 2 N l c 3 N p b m c v Q 2 h h b m d l Z C B U e X B l L n t T Q V d f Z n J l c V 9 l c n J v c l t I e l 0 s M 3 0 m c X V v d D s s J n F 1 b 3 Q 7 U 2 V j d G l v b j E v V z E x V G E t M j A y N C 0 w M S 0 y M i 0 w N i A 0 M H V t L X N w b 3 Q w M C 1 f c G 9 z d H B y b 2 N l c 3 N p b m c v Q 2 h h b m d l Z C B U e X B l L n t B W 1 d t X i 0 y X S w 0 f S Z x d W 9 0 O y w m c X V v d D t T Z W N 0 a W 9 u M S 9 X M T F U Y S 0 y M D I 0 L T A x L T I y L T A 2 I D Q w d W 0 t c 3 B v d D A w L V 9 w b 3 N 0 c H J v Y 2 V z c 2 l u Z y 9 D a G F u Z 2 V k I F R 5 c G U u e 0 F f Z X J y W 1 d t X i 0 y X S w 1 f S Z x d W 9 0 O y w m c X V v d D t T Z W N 0 a W 9 u M S 9 X M T F U Y S 0 y M D I 0 L T A x L T I y L T A 2 I D Q w d W 0 t c 3 B v d D A w L V 9 w b 3 N 0 c H J v Y 2 V z c 2 l u Z y 9 D a G F u Z 2 V k I F R 5 c G U u e 2 F s c G h h W 2 1 e M n N e L T F d L D Z 9 J n F 1 b 3 Q 7 L C Z x d W 9 0 O 1 N l Y 3 R p b 2 4 x L 1 c x M V R h L T I w M j Q t M D E t M j I t M D Y g N D B 1 b S 1 z c G 9 0 M D A t X 3 B v c 3 R w c m 9 j Z X N z a W 5 n L 0 N o Y W 5 n Z W Q g V H l w Z S 5 7 Y W x w a G F f Z X J y W 2 0 y c y 0 x X S w 3 f S Z x d W 9 0 O y w m c X V v d D t T Z W N 0 a W 9 u M S 9 X M T F U Y S 0 y M D I 0 L T A x L T I y L T A 2 I D Q w d W 0 t c 3 B v d D A w L V 9 w b 3 N 0 c H J v Y 2 V z c 2 l u Z y 9 D a G F u Z 2 V k I F R 5 c G U u e 2 J l d G F b c 1 4 w L j V d L D h 9 J n F 1 b 3 Q 7 L C Z x d W 9 0 O 1 N l Y 3 R p b 2 4 x L 1 c x M V R h L T I w M j Q t M D E t M j I t M D Y g N D B 1 b S 1 z c G 9 0 M D A t X 3 B v c 3 R w c m 9 j Z X N z a W 5 n L 0 N o Y W 5 n Z W Q g V H l w Z S 5 7 Y m V 0 Y V 9 l c n J b c 1 4 w L j V d L D l 9 J n F 1 b 3 Q 7 L C Z x d W 9 0 O 1 N l Y 3 R p b 2 4 x L 1 c x M V R h L T I w M j Q t M D E t M j I t M D Y g N D B 1 b S 1 z c G 9 0 M D A t X 3 B v c 3 R w c m 9 j Z X N z a W 5 n L 0 N o Y W 5 n Z W Q g V H l w Z S 5 7 Q l t X b V 4 t M l 0 s M T B 9 J n F 1 b 3 Q 7 L C Z x d W 9 0 O 1 N l Y 3 R p b 2 4 x L 1 c x M V R h L T I w M j Q t M D E t M j I t M D Y g N D B 1 b S 1 z c G 9 0 M D A t X 3 B v c 3 R w c m 9 j Z X N z a W 5 n L 0 N o Y W 5 n Z W Q g V H l w Z S 5 7 Q l 9 l c n J b V 2 1 e L T J d L D E x f S Z x d W 9 0 O y w m c X V v d D t T Z W N 0 a W 9 u M S 9 X M T F U Y S 0 y M D I 0 L T A x L T I y L T A 2 I D Q w d W 0 t c 3 B v d D A w L V 9 w b 3 N 0 c H J v Y 2 V z c 2 l u Z y 9 D a G F u Z 2 V k I F R 5 c G U u e 3 R o Z X R h L D E y f S Z x d W 9 0 O y w m c X V v d D t T Z W N 0 a W 9 u M S 9 X M T F U Y S 0 y M D I 0 L T A x L T I y L T A 2 I D Q w d W 0 t c 3 B v d D A w L V 9 w b 3 N 0 c H J v Y 2 V z c 2 l u Z y 9 D a G F u Z 2 V k I F R 5 c G U u e 3 R o Z X R h X 2 V y c i w x M 3 0 m c X V v d D s s J n F 1 b 3 Q 7 U 2 V j d G l v b j E v V z E x V G E t M j A y N C 0 w M S 0 y M i 0 w N i A 0 M H V t L X N w b 3 Q w M C 1 f c G 9 z d H B y b 2 N l c 3 N p b m c v Q 2 h h b m d l Z C B U e X B l L n t 0 Y X V b c 1 0 s M T R 9 J n F 1 b 3 Q 7 L C Z x d W 9 0 O 1 N l Y 3 R p b 2 4 x L 1 c x M V R h L T I w M j Q t M D E t M j I t M D Y g N D B 1 b S 1 z c G 9 0 M D A t X 3 B v c 3 R w c m 9 j Z X N z a W 5 n L 0 N o Y W 5 n Z W Q g V H l w Z S 5 7 d G F 1 X 2 V y c l t z X S w x N X 0 m c X V v d D s s J n F 1 b 3 Q 7 U 2 V j d G l v b j E v V z E x V G E t M j A y N C 0 w M S 0 y M i 0 w N i A 0 M H V t L X N w b 3 Q w M C 1 f c G 9 z d H B y b 2 N l c 3 N p b m c v Q 2 h h b m d l Z C B U e X B l L n t D W 1 d t X i 0 y X S w x N n 0 m c X V v d D s s J n F 1 b 3 Q 7 U 2 V j d G l v b j E v V z E x V G E t M j A y N C 0 w M S 0 y M i 0 w N i A 0 M H V t L X N w b 3 Q w M C 1 f c G 9 z d H B y b 2 N l c 3 N p b m c v Q 2 h h b m d l Z C B U e X B l L n t D X 2 V y c l t X b V 4 t M l 0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X M T F U Y S 0 y M D I 0 L T A x L T I y L T A 2 I D Q w d W 0 t c 3 B v d D A w L V 9 w b 3 N 0 c H J v Y 2 V z c 2 l u Z y 9 D a G F u Z 2 V k I F R 5 c G U u e 3 J 1 b l 9 u Y W 1 l L D B 9 J n F 1 b 3 Q 7 L C Z x d W 9 0 O 1 N l Y 3 R p b 2 4 x L 1 c x M V R h L T I w M j Q t M D E t M j I t M D Y g N D B 1 b S 1 z c G 9 0 M D A t X 3 B v c 3 R w c m 9 j Z X N z a W 5 n L 0 N o Y W 5 n Z W Q g V H l w Z S 5 7 Z 3 J h d G l u Z 1 9 2 Y W x 1 Z V t 1 b V 0 s M X 0 m c X V v d D s s J n F 1 b 3 Q 7 U 2 V j d G l v b j E v V z E x V G E t M j A y N C 0 w M S 0 y M i 0 w N i A 0 M H V t L X N w b 3 Q w M C 1 f c G 9 z d H B y b 2 N l c 3 N p b m c v Q 2 h h b m d l Z C B U e X B l L n t T Q V d f Z n J l c V t I e l 0 s M n 0 m c X V v d D s s J n F 1 b 3 Q 7 U 2 V j d G l v b j E v V z E x V G E t M j A y N C 0 w M S 0 y M i 0 w N i A 0 M H V t L X N w b 3 Q w M C 1 f c G 9 z d H B y b 2 N l c 3 N p b m c v Q 2 h h b m d l Z C B U e X B l L n t T Q V d f Z n J l c V 9 l c n J v c l t I e l 0 s M 3 0 m c X V v d D s s J n F 1 b 3 Q 7 U 2 V j d G l v b j E v V z E x V G E t M j A y N C 0 w M S 0 y M i 0 w N i A 0 M H V t L X N w b 3 Q w M C 1 f c G 9 z d H B y b 2 N l c 3 N p b m c v Q 2 h h b m d l Z C B U e X B l L n t B W 1 d t X i 0 y X S w 0 f S Z x d W 9 0 O y w m c X V v d D t T Z W N 0 a W 9 u M S 9 X M T F U Y S 0 y M D I 0 L T A x L T I y L T A 2 I D Q w d W 0 t c 3 B v d D A w L V 9 w b 3 N 0 c H J v Y 2 V z c 2 l u Z y 9 D a G F u Z 2 V k I F R 5 c G U u e 0 F f Z X J y W 1 d t X i 0 y X S w 1 f S Z x d W 9 0 O y w m c X V v d D t T Z W N 0 a W 9 u M S 9 X M T F U Y S 0 y M D I 0 L T A x L T I y L T A 2 I D Q w d W 0 t c 3 B v d D A w L V 9 w b 3 N 0 c H J v Y 2 V z c 2 l u Z y 9 D a G F u Z 2 V k I F R 5 c G U u e 2 F s c G h h W 2 1 e M n N e L T F d L D Z 9 J n F 1 b 3 Q 7 L C Z x d W 9 0 O 1 N l Y 3 R p b 2 4 x L 1 c x M V R h L T I w M j Q t M D E t M j I t M D Y g N D B 1 b S 1 z c G 9 0 M D A t X 3 B v c 3 R w c m 9 j Z X N z a W 5 n L 0 N o Y W 5 n Z W Q g V H l w Z S 5 7 Y W x w a G F f Z X J y W 2 0 y c y 0 x X S w 3 f S Z x d W 9 0 O y w m c X V v d D t T Z W N 0 a W 9 u M S 9 X M T F U Y S 0 y M D I 0 L T A x L T I y L T A 2 I D Q w d W 0 t c 3 B v d D A w L V 9 w b 3 N 0 c H J v Y 2 V z c 2 l u Z y 9 D a G F u Z 2 V k I F R 5 c G U u e 2 J l d G F b c 1 4 w L j V d L D h 9 J n F 1 b 3 Q 7 L C Z x d W 9 0 O 1 N l Y 3 R p b 2 4 x L 1 c x M V R h L T I w M j Q t M D E t M j I t M D Y g N D B 1 b S 1 z c G 9 0 M D A t X 3 B v c 3 R w c m 9 j Z X N z a W 5 n L 0 N o Y W 5 n Z W Q g V H l w Z S 5 7 Y m V 0 Y V 9 l c n J b c 1 4 w L j V d L D l 9 J n F 1 b 3 Q 7 L C Z x d W 9 0 O 1 N l Y 3 R p b 2 4 x L 1 c x M V R h L T I w M j Q t M D E t M j I t M D Y g N D B 1 b S 1 z c G 9 0 M D A t X 3 B v c 3 R w c m 9 j Z X N z a W 5 n L 0 N o Y W 5 n Z W Q g V H l w Z S 5 7 Q l t X b V 4 t M l 0 s M T B 9 J n F 1 b 3 Q 7 L C Z x d W 9 0 O 1 N l Y 3 R p b 2 4 x L 1 c x M V R h L T I w M j Q t M D E t M j I t M D Y g N D B 1 b S 1 z c G 9 0 M D A t X 3 B v c 3 R w c m 9 j Z X N z a W 5 n L 0 N o Y W 5 n Z W Q g V H l w Z S 5 7 Q l 9 l c n J b V 2 1 e L T J d L D E x f S Z x d W 9 0 O y w m c X V v d D t T Z W N 0 a W 9 u M S 9 X M T F U Y S 0 y M D I 0 L T A x L T I y L T A 2 I D Q w d W 0 t c 3 B v d D A w L V 9 w b 3 N 0 c H J v Y 2 V z c 2 l u Z y 9 D a G F u Z 2 V k I F R 5 c G U u e 3 R o Z X R h L D E y f S Z x d W 9 0 O y w m c X V v d D t T Z W N 0 a W 9 u M S 9 X M T F U Y S 0 y M D I 0 L T A x L T I y L T A 2 I D Q w d W 0 t c 3 B v d D A w L V 9 w b 3 N 0 c H J v Y 2 V z c 2 l u Z y 9 D a G F u Z 2 V k I F R 5 c G U u e 3 R o Z X R h X 2 V y c i w x M 3 0 m c X V v d D s s J n F 1 b 3 Q 7 U 2 V j d G l v b j E v V z E x V G E t M j A y N C 0 w M S 0 y M i 0 w N i A 0 M H V t L X N w b 3 Q w M C 1 f c G 9 z d H B y b 2 N l c 3 N p b m c v Q 2 h h b m d l Z C B U e X B l L n t 0 Y X V b c 1 0 s M T R 9 J n F 1 b 3 Q 7 L C Z x d W 9 0 O 1 N l Y 3 R p b 2 4 x L 1 c x M V R h L T I w M j Q t M D E t M j I t M D Y g N D B 1 b S 1 z c G 9 0 M D A t X 3 B v c 3 R w c m 9 j Z X N z a W 5 n L 0 N o Y W 5 n Z W Q g V H l w Z S 5 7 d G F 1 X 2 V y c l t z X S w x N X 0 m c X V v d D s s J n F 1 b 3 Q 7 U 2 V j d G l v b j E v V z E x V G E t M j A y N C 0 w M S 0 y M i 0 w N i A 0 M H V t L X N w b 3 Q w M C 1 f c G 9 z d H B y b 2 N l c 3 N p b m c v Q 2 h h b m d l Z C B U e X B l L n t D W 1 d t X i 0 y X S w x N n 0 m c X V v d D s s J n F 1 b 3 Q 7 U 2 V j d G l v b j E v V z E x V G E t M j A y N C 0 w M S 0 y M i 0 w N i A 0 M H V t L X N w b 3 Q w M C 1 f c G 9 z d H B y b 2 N l c 3 N p b m c v Q 2 h h b m d l Z C B U e X B l L n t D X 2 V y c l t X b V 4 t M l 0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d W 5 f b m F t Z S Z x d W 9 0 O y w m c X V v d D t n c m F 0 a W 5 n X 3 Z h b H V l W 3 V t X S Z x d W 9 0 O y w m c X V v d D t T Q V d f Z n J l c V t I e l 0 m c X V v d D s s J n F 1 b 3 Q 7 U 0 F X X 2 Z y Z X F f Z X J y b 3 J b S H p d J n F 1 b 3 Q 7 L C Z x d W 9 0 O 0 F b V 2 1 e L T J d J n F 1 b 3 Q 7 L C Z x d W 9 0 O 0 F f Z X J y W 1 d t X i 0 y X S Z x d W 9 0 O y w m c X V v d D t h b H B o Y V t t X j J z X i 0 x X S Z x d W 9 0 O y w m c X V v d D t h b H B o Y V 9 l c n J b b T J z L T F d J n F 1 b 3 Q 7 L C Z x d W 9 0 O 2 J l d G F b c 1 4 w L j V d J n F 1 b 3 Q 7 L C Z x d W 9 0 O 2 J l d G F f Z X J y W 3 N e M C 4 1 X S Z x d W 9 0 O y w m c X V v d D t C W 1 d t X i 0 y X S Z x d W 9 0 O y w m c X V v d D t C X 2 V y c l t X b V 4 t M l 0 m c X V v d D s s J n F 1 b 3 Q 7 d G h l d G E m c X V v d D s s J n F 1 b 3 Q 7 d G h l d G F f Z X J y J n F 1 b 3 Q 7 L C Z x d W 9 0 O 3 R h d V t z X S Z x d W 9 0 O y w m c X V v d D t 0 Y X V f Z X J y W 3 N d J n F 1 b 3 Q 7 L C Z x d W 9 0 O 0 N b V 2 1 e L T J d J n F 1 b 3 Q 7 L C Z x d W 9 0 O 0 N f Z X J y W 1 d t X i 0 y X S Z x d W 9 0 O 1 0 i I C 8 + P E V u d H J 5 I F R 5 c G U 9 I k Z p b G x D b 2 x 1 b W 5 U e X B l c y I g V m F s d W U 9 I n N C Z 1 V E Q l F V R k J R V U Z C U V V G Q l F V R k J R V U Y i I C 8 + P E V u d H J 5 I F R 5 c G U 9 I k Z p b G x M Y X N 0 V X B k Y X R l Z C I g V m F s d W U 9 I m Q y M D I 0 L T A x L T M w V D A 0 O j A 1 O j M 0 L j c 2 M z I 5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c x M V R h L T I w M j Q t M D E t M j I t M D Y l M j A 0 M H V t L X N w b 3 Q w M C 1 f c G 9 z d H B y b 2 N l c 3 N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z E x V G E t M j A y N C 0 w M S 0 y M i 0 w N i U y M D Q w d W 0 t c 3 B v d D A w L V 9 w b 3 N 0 c H J v Y 2 V z c 2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T F U Y S 0 y M D I 0 L T A x L T I y L T A 2 J T I w N D B 1 b S 1 z c G 9 0 M D A t X 3 B v c 3 R w c m 9 j Z X N z a W 5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b s T e K G b Q h P n u s v C O g E L L M A A A A A A g A A A A A A E G Y A A A A B A A A g A A A A F 4 p t 5 w K g U 9 7 W 1 j H 1 u G e G D Y / / n d / b e q S / 0 B O K y A J J B W 4 A A A A A D o A A A A A C A A A g A A A A b g B A U 3 N Z m 9 5 5 F G i 4 z X L S I p S W Z S K u v O C O 7 H 7 g Y / q e o y B Q A A A A Y j z G 1 R 6 i J o 2 p n e q q T s 5 w N r l U u r E Z 8 8 L V y n 1 u y b t 2 f t A B I m a W H T p x K l D + 7 9 O e M M J v x u l H n K R k j 6 L h s N c g R a V K r e W 8 e q 2 t Q n 9 w 3 S 5 Y H B v X + o p A A A A A h F 9 r N W + h R p X g 6 c V H 4 6 1 0 3 h a D G 4 m + J W / V v / C N 9 X O g 1 d R h / 3 1 E B z 6 R I O Z Z d C L K u N G D 2 D F V p 5 V o S 5 n u 2 3 A R T e O l U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E70DD9CB01644826790A9CAD4F8E5" ma:contentTypeVersion="11" ma:contentTypeDescription="Create a new document." ma:contentTypeScope="" ma:versionID="5babaccf32a2032b5193589431751e28">
  <xsd:schema xmlns:xsd="http://www.w3.org/2001/XMLSchema" xmlns:xs="http://www.w3.org/2001/XMLSchema" xmlns:p="http://schemas.microsoft.com/office/2006/metadata/properties" xmlns:ns3="12da1371-c0bd-46af-a584-d0ca56511368" xmlns:ns4="cb9691b9-6864-4b4e-9d45-a7fab6b1f025" targetNamespace="http://schemas.microsoft.com/office/2006/metadata/properties" ma:root="true" ma:fieldsID="a07c790850a8c72555cb87560a3ce84a" ns3:_="" ns4:_="">
    <xsd:import namespace="12da1371-c0bd-46af-a584-d0ca56511368"/>
    <xsd:import namespace="cb9691b9-6864-4b4e-9d45-a7fab6b1f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a1371-c0bd-46af-a584-d0ca565113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691b9-6864-4b4e-9d45-a7fab6b1f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008F1B-DD5D-426C-8768-3A60ABDED3D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FF9A511-01CD-4AD3-92E5-49FAE3D830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a1371-c0bd-46af-a584-d0ca56511368"/>
    <ds:schemaRef ds:uri="cb9691b9-6864-4b4e-9d45-a7fab6b1f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C7212C-F331-4606-B74A-B63F24F215D5}">
  <ds:schemaRefs>
    <ds:schemaRef ds:uri="http://purl.org/dc/terms/"/>
    <ds:schemaRef ds:uri="http://purl.org/dc/dcmitype/"/>
    <ds:schemaRef ds:uri="http://schemas.microsoft.com/office/2006/documentManagement/types"/>
    <ds:schemaRef ds:uri="cb9691b9-6864-4b4e-9d45-a7fab6b1f025"/>
    <ds:schemaRef ds:uri="http://purl.org/dc/elements/1.1/"/>
    <ds:schemaRef ds:uri="http://schemas.microsoft.com/office/2006/metadata/properties"/>
    <ds:schemaRef ds:uri="http://schemas.microsoft.com/office/infopath/2007/PartnerControls"/>
    <ds:schemaRef ds:uri="12da1371-c0bd-46af-a584-d0ca56511368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5F679E73-04D2-4602-8178-208369211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Raw_Data_vacancies</vt:lpstr>
      <vt:lpstr>Analysis_vacancies</vt:lpstr>
      <vt:lpstr>TGS Data</vt:lpstr>
      <vt:lpstr>Unirradiated avg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Emilio Ahuactzin</cp:lastModifiedBy>
  <dcterms:created xsi:type="dcterms:W3CDTF">2015-09-30T10:23:26Z</dcterms:created>
  <dcterms:modified xsi:type="dcterms:W3CDTF">2024-02-03T14:51:23Z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0x010100453E70DD9CB01644826790A9CAD4F8E5</vt:lpwstr>
  </property>
</Properties>
</file>