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OMPUTADOR\Desktop\Modelagem_De_software_2021\"/>
    </mc:Choice>
  </mc:AlternateContent>
  <xr:revisionPtr revIDLastSave="0" documentId="13_ncr:1_{414B7B6F-4DF5-4632-928F-6F05D56334EF}" xr6:coauthVersionLast="47" xr6:coauthVersionMax="47" xr10:uidLastSave="{00000000-0000-0000-0000-000000000000}"/>
  <bookViews>
    <workbookView xWindow="-120" yWindow="-120" windowWidth="20730" windowHeight="11760" tabRatio="904" activeTab="5" xr2:uid="{00000000-000D-0000-FFFF-FFFF00000000}"/>
  </bookViews>
  <sheets>
    <sheet name="CAD" sheetId="60" r:id="rId1"/>
    <sheet name="EQU" sheetId="104" r:id="rId2"/>
    <sheet name="CAR" sheetId="105" r:id="rId3"/>
    <sheet name="SCR" sheetId="101" r:id="rId4"/>
    <sheet name="SPR" sheetId="106" r:id="rId5"/>
    <sheet name="REL" sheetId="102" r:id="rId6"/>
    <sheet name="DEI" sheetId="107" r:id="rId7"/>
    <sheet name="DAS" sheetId="103" r:id="rId8"/>
    <sheet name="PVR" sheetId="108" r:id="rId9"/>
  </sheets>
  <definedNames>
    <definedName name="_xlnm._FilterDatabase" localSheetId="0" hidden="1">CAD!$C$5:$E$105</definedName>
    <definedName name="_xlnm._FilterDatabase" localSheetId="2" hidden="1">CAR!$C$5:$C$11</definedName>
    <definedName name="_xlnm._FilterDatabase" localSheetId="6" hidden="1">DEI!$C$7:$F$107</definedName>
    <definedName name="_xlnm._FilterDatabase" localSheetId="1" hidden="1">EQU!$C$5:$E$15</definedName>
    <definedName name="_xlnm._FilterDatabase" localSheetId="5" hidden="1">REL!$C$5:$F$105</definedName>
    <definedName name="_xlnm._FilterDatabase" localSheetId="3" hidden="1">SCR!$C$5:$I$105</definedName>
    <definedName name="_xlnm._FilterDatabase" localSheetId="4" hidden="1">SPR!$C$5:$H$1005</definedName>
    <definedName name="Finalizado">OFFSET(DAS!$D$20,0,0,1,COUNT(DAS!$D$20:$CY$20))</definedName>
    <definedName name="Funcionario">OFFSET(PVR!$M$7,0,0,COUNT(PVR!$L$7:$L$56),1)</definedName>
    <definedName name="Funcionario2">OFFSET(PVR!$N$7,0,0,COUNT(PVR!$L$7:$L$56),1)</definedName>
    <definedName name="Período">OFFSET(DAS!$D$15,0,0,1,COUNT(DAS!$D$15:$CY$15))</definedName>
    <definedName name="Total">OFFSET(DAS!$D$17,0,0,1,COUNT(DAS!$D$17:$CZ$17))</definedName>
  </definedNames>
  <calcPr calcId="181029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01" l="1"/>
  <c r="G23" i="101"/>
  <c r="G24" i="101"/>
  <c r="G25" i="101"/>
  <c r="G26" i="101"/>
  <c r="G27" i="101"/>
  <c r="G28" i="101"/>
  <c r="G29" i="101"/>
  <c r="G30" i="101"/>
  <c r="G31" i="101"/>
  <c r="G32" i="101"/>
  <c r="G33" i="101"/>
  <c r="G34" i="101"/>
  <c r="G35" i="101"/>
  <c r="G36" i="101"/>
  <c r="G37" i="101"/>
  <c r="G38" i="101"/>
  <c r="G39" i="101"/>
  <c r="G40" i="101"/>
  <c r="G41" i="101"/>
  <c r="G42" i="101"/>
  <c r="G43" i="101"/>
  <c r="G44" i="101"/>
  <c r="G45" i="101"/>
  <c r="G46" i="101"/>
  <c r="G47" i="101"/>
  <c r="G48" i="101"/>
  <c r="G49" i="101"/>
  <c r="G50" i="101"/>
  <c r="G51" i="101"/>
  <c r="G52" i="101"/>
  <c r="G53" i="101"/>
  <c r="G54" i="101"/>
  <c r="G55" i="101"/>
  <c r="G56" i="101"/>
  <c r="G57" i="101"/>
  <c r="G58" i="101"/>
  <c r="G59" i="101"/>
  <c r="G60" i="101"/>
  <c r="G61" i="101"/>
  <c r="G62" i="101"/>
  <c r="G63" i="101"/>
  <c r="G64" i="101"/>
  <c r="G65" i="101"/>
  <c r="G66" i="101"/>
  <c r="G67" i="101"/>
  <c r="G68" i="101"/>
  <c r="G69" i="101"/>
  <c r="G70" i="101"/>
  <c r="G71" i="101"/>
  <c r="G72" i="101"/>
  <c r="G73" i="101"/>
  <c r="G74" i="101"/>
  <c r="G75" i="101"/>
  <c r="G76" i="101"/>
  <c r="G77" i="101"/>
  <c r="G78" i="101"/>
  <c r="G79" i="101"/>
  <c r="G80" i="101"/>
  <c r="G81" i="101"/>
  <c r="G82" i="101"/>
  <c r="G83" i="101"/>
  <c r="G84" i="101"/>
  <c r="G85" i="101"/>
  <c r="G86" i="101"/>
  <c r="G87" i="101"/>
  <c r="G88" i="101"/>
  <c r="G89" i="101"/>
  <c r="G90" i="101"/>
  <c r="G91" i="101"/>
  <c r="G92" i="101"/>
  <c r="G93" i="101"/>
  <c r="G94" i="101"/>
  <c r="G95" i="101"/>
  <c r="G96" i="101"/>
  <c r="G97" i="101"/>
  <c r="G98" i="101"/>
  <c r="G99" i="101"/>
  <c r="G100" i="101"/>
  <c r="G101" i="101"/>
  <c r="G102" i="101"/>
  <c r="G103" i="101"/>
  <c r="G104" i="101"/>
  <c r="G105" i="101"/>
  <c r="P10" i="108"/>
  <c r="O10" i="108"/>
  <c r="F923" i="106"/>
  <c r="F924" i="106"/>
  <c r="F925" i="106"/>
  <c r="F926" i="106"/>
  <c r="F927" i="106"/>
  <c r="F928" i="106"/>
  <c r="F929" i="106"/>
  <c r="F930" i="106"/>
  <c r="F931" i="106"/>
  <c r="F932" i="106"/>
  <c r="F933" i="106"/>
  <c r="F934" i="106"/>
  <c r="F935" i="106"/>
  <c r="F936" i="106"/>
  <c r="F937" i="106"/>
  <c r="F938" i="106"/>
  <c r="F939" i="106"/>
  <c r="F940" i="106"/>
  <c r="F941" i="106"/>
  <c r="F942" i="106"/>
  <c r="F943" i="106"/>
  <c r="F944" i="106"/>
  <c r="F945" i="106"/>
  <c r="F946" i="106"/>
  <c r="F947" i="106"/>
  <c r="F948" i="106"/>
  <c r="F949" i="106"/>
  <c r="F950" i="106"/>
  <c r="F951" i="106"/>
  <c r="F952" i="106"/>
  <c r="F953" i="106"/>
  <c r="F954" i="106"/>
  <c r="F955" i="106"/>
  <c r="F956" i="106"/>
  <c r="F957" i="106"/>
  <c r="F958" i="106"/>
  <c r="F959" i="106"/>
  <c r="F960" i="106"/>
  <c r="F961" i="106"/>
  <c r="F962" i="106"/>
  <c r="F963" i="106"/>
  <c r="F964" i="106"/>
  <c r="F965" i="106"/>
  <c r="F966" i="106"/>
  <c r="F967" i="106"/>
  <c r="F968" i="106"/>
  <c r="F969" i="106"/>
  <c r="F970" i="106"/>
  <c r="F971" i="106"/>
  <c r="F972" i="106"/>
  <c r="F973" i="106"/>
  <c r="F974" i="106"/>
  <c r="F975" i="106"/>
  <c r="F976" i="106"/>
  <c r="F977" i="106"/>
  <c r="F978" i="106"/>
  <c r="F979" i="106"/>
  <c r="F980" i="106"/>
  <c r="F981" i="106"/>
  <c r="F982" i="106"/>
  <c r="F983" i="106"/>
  <c r="F984" i="106"/>
  <c r="F985" i="106"/>
  <c r="F986" i="106"/>
  <c r="F987" i="106"/>
  <c r="F988" i="106"/>
  <c r="F989" i="106"/>
  <c r="F990" i="106"/>
  <c r="F991" i="106"/>
  <c r="F992" i="106"/>
  <c r="F993" i="106"/>
  <c r="F994" i="106"/>
  <c r="F995" i="106"/>
  <c r="F996" i="106"/>
  <c r="F997" i="106"/>
  <c r="F998" i="106"/>
  <c r="F999" i="106"/>
  <c r="F1000" i="106"/>
  <c r="F1001" i="106"/>
  <c r="F1002" i="106"/>
  <c r="F1003" i="106"/>
  <c r="F1004" i="106"/>
  <c r="F1005" i="106"/>
  <c r="F23" i="106"/>
  <c r="F24" i="106"/>
  <c r="F25" i="106"/>
  <c r="F26" i="106"/>
  <c r="F27" i="106"/>
  <c r="F28" i="106"/>
  <c r="F29" i="106"/>
  <c r="F30" i="106"/>
  <c r="F31" i="106"/>
  <c r="F32" i="106"/>
  <c r="F33" i="106"/>
  <c r="F34" i="106"/>
  <c r="F35" i="106"/>
  <c r="F36" i="106"/>
  <c r="F37" i="106"/>
  <c r="F38" i="106"/>
  <c r="F39" i="106"/>
  <c r="F40" i="106"/>
  <c r="F41" i="106"/>
  <c r="F42" i="106"/>
  <c r="F43" i="106"/>
  <c r="F44" i="106"/>
  <c r="F45" i="106"/>
  <c r="F46" i="106"/>
  <c r="F47" i="106"/>
  <c r="F48" i="106"/>
  <c r="F49" i="106"/>
  <c r="F50" i="106"/>
  <c r="F51" i="106"/>
  <c r="F52" i="106"/>
  <c r="F53" i="106"/>
  <c r="F54" i="106"/>
  <c r="F55" i="106"/>
  <c r="F56" i="106"/>
  <c r="F57" i="106"/>
  <c r="F58" i="106"/>
  <c r="F59" i="106"/>
  <c r="F60" i="106"/>
  <c r="F61" i="106"/>
  <c r="F62" i="106"/>
  <c r="F63" i="106"/>
  <c r="F64" i="106"/>
  <c r="F65" i="106"/>
  <c r="F66" i="106"/>
  <c r="F67" i="106"/>
  <c r="F68" i="106"/>
  <c r="F69" i="106"/>
  <c r="F70" i="106"/>
  <c r="F71" i="106"/>
  <c r="F72" i="106"/>
  <c r="F73" i="106"/>
  <c r="F74" i="106"/>
  <c r="F75" i="106"/>
  <c r="F76" i="106"/>
  <c r="F77" i="106"/>
  <c r="F78" i="106"/>
  <c r="F79" i="106"/>
  <c r="F80" i="106"/>
  <c r="F81" i="106"/>
  <c r="F82" i="106"/>
  <c r="F83" i="106"/>
  <c r="F84" i="106"/>
  <c r="F85" i="106"/>
  <c r="F86" i="106"/>
  <c r="F87" i="106"/>
  <c r="F88" i="106"/>
  <c r="F89" i="106"/>
  <c r="F90" i="106"/>
  <c r="F91" i="106"/>
  <c r="F92" i="106"/>
  <c r="F93" i="106"/>
  <c r="F94" i="106"/>
  <c r="F95" i="106"/>
  <c r="F96" i="106"/>
  <c r="F97" i="106"/>
  <c r="F98" i="106"/>
  <c r="F99" i="106"/>
  <c r="F100" i="106"/>
  <c r="F101" i="106"/>
  <c r="F102" i="106"/>
  <c r="F103" i="106"/>
  <c r="F104" i="106"/>
  <c r="F105" i="106"/>
  <c r="F106" i="106"/>
  <c r="F107" i="106"/>
  <c r="F108" i="106"/>
  <c r="F109" i="106"/>
  <c r="F110" i="106"/>
  <c r="F111" i="106"/>
  <c r="F112" i="106"/>
  <c r="F113" i="106"/>
  <c r="F114" i="106"/>
  <c r="F115" i="106"/>
  <c r="F116" i="106"/>
  <c r="F117" i="106"/>
  <c r="F118" i="106"/>
  <c r="F119" i="106"/>
  <c r="F120" i="106"/>
  <c r="F121" i="106"/>
  <c r="F122" i="106"/>
  <c r="F123" i="106"/>
  <c r="F124" i="106"/>
  <c r="F125" i="106"/>
  <c r="F126" i="106"/>
  <c r="F127" i="106"/>
  <c r="F128" i="106"/>
  <c r="F129" i="106"/>
  <c r="F130" i="106"/>
  <c r="F131" i="106"/>
  <c r="F132" i="106"/>
  <c r="F133" i="106"/>
  <c r="F134" i="106"/>
  <c r="F135" i="106"/>
  <c r="F136" i="106"/>
  <c r="F137" i="106"/>
  <c r="F138" i="106"/>
  <c r="F139" i="106"/>
  <c r="F140" i="106"/>
  <c r="F141" i="106"/>
  <c r="F142" i="106"/>
  <c r="F143" i="106"/>
  <c r="F144" i="106"/>
  <c r="F145" i="106"/>
  <c r="F146" i="106"/>
  <c r="F147" i="106"/>
  <c r="F148" i="106"/>
  <c r="F149" i="106"/>
  <c r="F150" i="106"/>
  <c r="F151" i="106"/>
  <c r="F152" i="106"/>
  <c r="F153" i="106"/>
  <c r="F154" i="106"/>
  <c r="F155" i="106"/>
  <c r="F156" i="106"/>
  <c r="F157" i="106"/>
  <c r="F158" i="106"/>
  <c r="F159" i="106"/>
  <c r="F160" i="106"/>
  <c r="F161" i="106"/>
  <c r="F162" i="106"/>
  <c r="F163" i="106"/>
  <c r="F164" i="106"/>
  <c r="F165" i="106"/>
  <c r="F166" i="106"/>
  <c r="F167" i="106"/>
  <c r="F168" i="106"/>
  <c r="F169" i="106"/>
  <c r="F170" i="106"/>
  <c r="F171" i="106"/>
  <c r="F172" i="106"/>
  <c r="F173" i="106"/>
  <c r="F174" i="106"/>
  <c r="F175" i="106"/>
  <c r="F176" i="106"/>
  <c r="F177" i="106"/>
  <c r="F178" i="106"/>
  <c r="F179" i="106"/>
  <c r="F180" i="106"/>
  <c r="F181" i="106"/>
  <c r="F182" i="106"/>
  <c r="F183" i="106"/>
  <c r="F184" i="106"/>
  <c r="F185" i="106"/>
  <c r="F186" i="106"/>
  <c r="F187" i="106"/>
  <c r="F188" i="106"/>
  <c r="F189" i="106"/>
  <c r="F190" i="106"/>
  <c r="F191" i="106"/>
  <c r="F192" i="106"/>
  <c r="F193" i="106"/>
  <c r="F194" i="106"/>
  <c r="F195" i="106"/>
  <c r="F196" i="106"/>
  <c r="F197" i="106"/>
  <c r="F198" i="106"/>
  <c r="F199" i="106"/>
  <c r="F200" i="106"/>
  <c r="F201" i="106"/>
  <c r="F202" i="106"/>
  <c r="F203" i="106"/>
  <c r="F204" i="106"/>
  <c r="F205" i="106"/>
  <c r="F206" i="106"/>
  <c r="F207" i="106"/>
  <c r="F208" i="106"/>
  <c r="F209" i="106"/>
  <c r="F210" i="106"/>
  <c r="F211" i="106"/>
  <c r="F212" i="106"/>
  <c r="F213" i="106"/>
  <c r="F214" i="106"/>
  <c r="F215" i="106"/>
  <c r="F216" i="106"/>
  <c r="F217" i="106"/>
  <c r="F218" i="106"/>
  <c r="F219" i="106"/>
  <c r="F220" i="106"/>
  <c r="F221" i="106"/>
  <c r="F222" i="106"/>
  <c r="F223" i="106"/>
  <c r="F224" i="106"/>
  <c r="F225" i="106"/>
  <c r="F226" i="106"/>
  <c r="F227" i="106"/>
  <c r="F228" i="106"/>
  <c r="F229" i="106"/>
  <c r="F230" i="106"/>
  <c r="F231" i="106"/>
  <c r="F232" i="106"/>
  <c r="F233" i="106"/>
  <c r="F234" i="106"/>
  <c r="F235" i="106"/>
  <c r="F236" i="106"/>
  <c r="F237" i="106"/>
  <c r="F238" i="106"/>
  <c r="F239" i="106"/>
  <c r="F240" i="106"/>
  <c r="F241" i="106"/>
  <c r="F242" i="106"/>
  <c r="F243" i="106"/>
  <c r="F244" i="106"/>
  <c r="F245" i="106"/>
  <c r="F246" i="106"/>
  <c r="F247" i="106"/>
  <c r="F248" i="106"/>
  <c r="F249" i="106"/>
  <c r="F250" i="106"/>
  <c r="F251" i="106"/>
  <c r="F252" i="106"/>
  <c r="F253" i="106"/>
  <c r="F254" i="106"/>
  <c r="F255" i="106"/>
  <c r="F256" i="106"/>
  <c r="F257" i="106"/>
  <c r="F258" i="106"/>
  <c r="F259" i="106"/>
  <c r="F260" i="106"/>
  <c r="F261" i="106"/>
  <c r="F262" i="106"/>
  <c r="F263" i="106"/>
  <c r="F264" i="106"/>
  <c r="F265" i="106"/>
  <c r="F266" i="106"/>
  <c r="F267" i="106"/>
  <c r="F268" i="106"/>
  <c r="F269" i="106"/>
  <c r="F270" i="106"/>
  <c r="F271" i="106"/>
  <c r="F272" i="106"/>
  <c r="F273" i="106"/>
  <c r="F274" i="106"/>
  <c r="F275" i="106"/>
  <c r="F276" i="106"/>
  <c r="F277" i="106"/>
  <c r="F278" i="106"/>
  <c r="F279" i="106"/>
  <c r="F280" i="106"/>
  <c r="F281" i="106"/>
  <c r="F282" i="106"/>
  <c r="F283" i="106"/>
  <c r="F284" i="106"/>
  <c r="F285" i="106"/>
  <c r="F286" i="106"/>
  <c r="F287" i="106"/>
  <c r="F288" i="106"/>
  <c r="F289" i="106"/>
  <c r="F290" i="106"/>
  <c r="F291" i="106"/>
  <c r="F292" i="106"/>
  <c r="F293" i="106"/>
  <c r="F294" i="106"/>
  <c r="F295" i="106"/>
  <c r="F296" i="106"/>
  <c r="F297" i="106"/>
  <c r="F298" i="106"/>
  <c r="F299" i="106"/>
  <c r="F300" i="106"/>
  <c r="F301" i="106"/>
  <c r="F302" i="106"/>
  <c r="F303" i="106"/>
  <c r="F304" i="106"/>
  <c r="F305" i="106"/>
  <c r="F306" i="106"/>
  <c r="F307" i="106"/>
  <c r="F308" i="106"/>
  <c r="F309" i="106"/>
  <c r="F310" i="106"/>
  <c r="F311" i="106"/>
  <c r="F312" i="106"/>
  <c r="F313" i="106"/>
  <c r="F314" i="106"/>
  <c r="F315" i="106"/>
  <c r="F316" i="106"/>
  <c r="F317" i="106"/>
  <c r="F318" i="106"/>
  <c r="F319" i="106"/>
  <c r="F320" i="106"/>
  <c r="F321" i="106"/>
  <c r="F322" i="106"/>
  <c r="F323" i="106"/>
  <c r="F324" i="106"/>
  <c r="F325" i="106"/>
  <c r="F326" i="106"/>
  <c r="F327" i="106"/>
  <c r="F328" i="106"/>
  <c r="F329" i="106"/>
  <c r="F330" i="106"/>
  <c r="F331" i="106"/>
  <c r="F332" i="106"/>
  <c r="F333" i="106"/>
  <c r="F334" i="106"/>
  <c r="F335" i="106"/>
  <c r="F336" i="106"/>
  <c r="F337" i="106"/>
  <c r="F338" i="106"/>
  <c r="F339" i="106"/>
  <c r="F340" i="106"/>
  <c r="F341" i="106"/>
  <c r="F342" i="106"/>
  <c r="F343" i="106"/>
  <c r="F344" i="106"/>
  <c r="F345" i="106"/>
  <c r="F346" i="106"/>
  <c r="F347" i="106"/>
  <c r="F348" i="106"/>
  <c r="F349" i="106"/>
  <c r="F350" i="106"/>
  <c r="F351" i="106"/>
  <c r="F352" i="106"/>
  <c r="F353" i="106"/>
  <c r="F354" i="106"/>
  <c r="F355" i="106"/>
  <c r="F356" i="106"/>
  <c r="F357" i="106"/>
  <c r="F358" i="106"/>
  <c r="F359" i="106"/>
  <c r="F360" i="106"/>
  <c r="F361" i="106"/>
  <c r="F362" i="106"/>
  <c r="F363" i="106"/>
  <c r="F364" i="106"/>
  <c r="F365" i="106"/>
  <c r="F366" i="106"/>
  <c r="F367" i="106"/>
  <c r="F368" i="106"/>
  <c r="F369" i="106"/>
  <c r="F370" i="106"/>
  <c r="F371" i="106"/>
  <c r="F372" i="106"/>
  <c r="F373" i="106"/>
  <c r="F374" i="106"/>
  <c r="F375" i="106"/>
  <c r="F376" i="106"/>
  <c r="F377" i="106"/>
  <c r="F378" i="106"/>
  <c r="F379" i="106"/>
  <c r="F380" i="106"/>
  <c r="F381" i="106"/>
  <c r="F382" i="106"/>
  <c r="F383" i="106"/>
  <c r="F384" i="106"/>
  <c r="F385" i="106"/>
  <c r="F386" i="106"/>
  <c r="F387" i="106"/>
  <c r="F388" i="106"/>
  <c r="F389" i="106"/>
  <c r="F390" i="106"/>
  <c r="F391" i="106"/>
  <c r="F392" i="106"/>
  <c r="F393" i="106"/>
  <c r="F394" i="106"/>
  <c r="F395" i="106"/>
  <c r="F396" i="106"/>
  <c r="F397" i="106"/>
  <c r="F398" i="106"/>
  <c r="F399" i="106"/>
  <c r="F400" i="106"/>
  <c r="F401" i="106"/>
  <c r="F402" i="106"/>
  <c r="F403" i="106"/>
  <c r="F404" i="106"/>
  <c r="F405" i="106"/>
  <c r="F406" i="106"/>
  <c r="F407" i="106"/>
  <c r="F408" i="106"/>
  <c r="F409" i="106"/>
  <c r="F410" i="106"/>
  <c r="F411" i="106"/>
  <c r="F412" i="106"/>
  <c r="F413" i="106"/>
  <c r="F414" i="106"/>
  <c r="F415" i="106"/>
  <c r="F416" i="106"/>
  <c r="F417" i="106"/>
  <c r="F418" i="106"/>
  <c r="F419" i="106"/>
  <c r="F420" i="106"/>
  <c r="F421" i="106"/>
  <c r="F422" i="106"/>
  <c r="F423" i="106"/>
  <c r="F424" i="106"/>
  <c r="F425" i="106"/>
  <c r="F426" i="106"/>
  <c r="F427" i="106"/>
  <c r="F428" i="106"/>
  <c r="F429" i="106"/>
  <c r="F430" i="106"/>
  <c r="F431" i="106"/>
  <c r="F432" i="106"/>
  <c r="F433" i="106"/>
  <c r="F434" i="106"/>
  <c r="F435" i="106"/>
  <c r="F436" i="106"/>
  <c r="F437" i="106"/>
  <c r="F438" i="106"/>
  <c r="F439" i="106"/>
  <c r="F440" i="106"/>
  <c r="F441" i="106"/>
  <c r="F442" i="106"/>
  <c r="F443" i="106"/>
  <c r="F444" i="106"/>
  <c r="F445" i="106"/>
  <c r="F446" i="106"/>
  <c r="F447" i="106"/>
  <c r="F448" i="106"/>
  <c r="F449" i="106"/>
  <c r="F450" i="106"/>
  <c r="F451" i="106"/>
  <c r="F452" i="106"/>
  <c r="F453" i="106"/>
  <c r="F454" i="106"/>
  <c r="F455" i="106"/>
  <c r="F456" i="106"/>
  <c r="F457" i="106"/>
  <c r="F458" i="106"/>
  <c r="F459" i="106"/>
  <c r="F460" i="106"/>
  <c r="F461" i="106"/>
  <c r="F462" i="106"/>
  <c r="F463" i="106"/>
  <c r="F464" i="106"/>
  <c r="F465" i="106"/>
  <c r="F466" i="106"/>
  <c r="F467" i="106"/>
  <c r="F468" i="106"/>
  <c r="F469" i="106"/>
  <c r="F470" i="106"/>
  <c r="F471" i="106"/>
  <c r="F472" i="106"/>
  <c r="F473" i="106"/>
  <c r="F474" i="106"/>
  <c r="F475" i="106"/>
  <c r="F476" i="106"/>
  <c r="F477" i="106"/>
  <c r="F478" i="106"/>
  <c r="F479" i="106"/>
  <c r="F480" i="106"/>
  <c r="F481" i="106"/>
  <c r="F482" i="106"/>
  <c r="F483" i="106"/>
  <c r="F484" i="106"/>
  <c r="F485" i="106"/>
  <c r="F486" i="106"/>
  <c r="F487" i="106"/>
  <c r="F488" i="106"/>
  <c r="F489" i="106"/>
  <c r="F490" i="106"/>
  <c r="F491" i="106"/>
  <c r="F492" i="106"/>
  <c r="F493" i="106"/>
  <c r="F494" i="106"/>
  <c r="F495" i="106"/>
  <c r="F496" i="106"/>
  <c r="F497" i="106"/>
  <c r="F498" i="106"/>
  <c r="F499" i="106"/>
  <c r="F500" i="106"/>
  <c r="F501" i="106"/>
  <c r="F502" i="106"/>
  <c r="F503" i="106"/>
  <c r="F504" i="106"/>
  <c r="F505" i="106"/>
  <c r="F506" i="106"/>
  <c r="F507" i="106"/>
  <c r="F508" i="106"/>
  <c r="F509" i="106"/>
  <c r="F510" i="106"/>
  <c r="F511" i="106"/>
  <c r="F512" i="106"/>
  <c r="F513" i="106"/>
  <c r="F514" i="106"/>
  <c r="F515" i="106"/>
  <c r="F516" i="106"/>
  <c r="F517" i="106"/>
  <c r="F518" i="106"/>
  <c r="F519" i="106"/>
  <c r="F520" i="106"/>
  <c r="F521" i="106"/>
  <c r="F522" i="106"/>
  <c r="F523" i="106"/>
  <c r="F524" i="106"/>
  <c r="F525" i="106"/>
  <c r="F526" i="106"/>
  <c r="F527" i="106"/>
  <c r="F528" i="106"/>
  <c r="F529" i="106"/>
  <c r="F530" i="106"/>
  <c r="F531" i="106"/>
  <c r="F532" i="106"/>
  <c r="F533" i="106"/>
  <c r="F534" i="106"/>
  <c r="F535" i="106"/>
  <c r="F536" i="106"/>
  <c r="F537" i="106"/>
  <c r="F538" i="106"/>
  <c r="F539" i="106"/>
  <c r="F540" i="106"/>
  <c r="F541" i="106"/>
  <c r="F542" i="106"/>
  <c r="F543" i="106"/>
  <c r="F544" i="106"/>
  <c r="F545" i="106"/>
  <c r="F546" i="106"/>
  <c r="F547" i="106"/>
  <c r="F548" i="106"/>
  <c r="F549" i="106"/>
  <c r="F550" i="106"/>
  <c r="F551" i="106"/>
  <c r="F552" i="106"/>
  <c r="F553" i="106"/>
  <c r="F554" i="106"/>
  <c r="F555" i="106"/>
  <c r="F556" i="106"/>
  <c r="F557" i="106"/>
  <c r="F558" i="106"/>
  <c r="F559" i="106"/>
  <c r="F560" i="106"/>
  <c r="F561" i="106"/>
  <c r="F562" i="106"/>
  <c r="F563" i="106"/>
  <c r="F564" i="106"/>
  <c r="F565" i="106"/>
  <c r="F566" i="106"/>
  <c r="F567" i="106"/>
  <c r="F568" i="106"/>
  <c r="F569" i="106"/>
  <c r="F570" i="106"/>
  <c r="F571" i="106"/>
  <c r="F572" i="106"/>
  <c r="F573" i="106"/>
  <c r="F574" i="106"/>
  <c r="F575" i="106"/>
  <c r="F576" i="106"/>
  <c r="F577" i="106"/>
  <c r="F578" i="106"/>
  <c r="F579" i="106"/>
  <c r="F580" i="106"/>
  <c r="F581" i="106"/>
  <c r="F582" i="106"/>
  <c r="F583" i="106"/>
  <c r="F584" i="106"/>
  <c r="F585" i="106"/>
  <c r="F586" i="106"/>
  <c r="F587" i="106"/>
  <c r="F588" i="106"/>
  <c r="F589" i="106"/>
  <c r="F590" i="106"/>
  <c r="F591" i="106"/>
  <c r="F592" i="106"/>
  <c r="F593" i="106"/>
  <c r="F594" i="106"/>
  <c r="F595" i="106"/>
  <c r="F596" i="106"/>
  <c r="F597" i="106"/>
  <c r="F598" i="106"/>
  <c r="F599" i="106"/>
  <c r="F600" i="106"/>
  <c r="F601" i="106"/>
  <c r="F602" i="106"/>
  <c r="F603" i="106"/>
  <c r="F604" i="106"/>
  <c r="F605" i="106"/>
  <c r="F606" i="106"/>
  <c r="F607" i="106"/>
  <c r="F608" i="106"/>
  <c r="F609" i="106"/>
  <c r="F610" i="106"/>
  <c r="F611" i="106"/>
  <c r="F612" i="106"/>
  <c r="F613" i="106"/>
  <c r="F614" i="106"/>
  <c r="F615" i="106"/>
  <c r="F616" i="106"/>
  <c r="F617" i="106"/>
  <c r="F618" i="106"/>
  <c r="F619" i="106"/>
  <c r="F620" i="106"/>
  <c r="F621" i="106"/>
  <c r="F622" i="106"/>
  <c r="F623" i="106"/>
  <c r="F624" i="106"/>
  <c r="F625" i="106"/>
  <c r="F626" i="106"/>
  <c r="F627" i="106"/>
  <c r="F628" i="106"/>
  <c r="F629" i="106"/>
  <c r="F630" i="106"/>
  <c r="F631" i="106"/>
  <c r="F632" i="106"/>
  <c r="F633" i="106"/>
  <c r="F634" i="106"/>
  <c r="F635" i="106"/>
  <c r="F636" i="106"/>
  <c r="F637" i="106"/>
  <c r="F638" i="106"/>
  <c r="F639" i="106"/>
  <c r="F640" i="106"/>
  <c r="F641" i="106"/>
  <c r="F642" i="106"/>
  <c r="F643" i="106"/>
  <c r="F644" i="106"/>
  <c r="F645" i="106"/>
  <c r="F646" i="106"/>
  <c r="F647" i="106"/>
  <c r="F648" i="106"/>
  <c r="F649" i="106"/>
  <c r="F650" i="106"/>
  <c r="F651" i="106"/>
  <c r="F652" i="106"/>
  <c r="F653" i="106"/>
  <c r="F654" i="106"/>
  <c r="F655" i="106"/>
  <c r="F656" i="106"/>
  <c r="F657" i="106"/>
  <c r="F658" i="106"/>
  <c r="F659" i="106"/>
  <c r="F660" i="106"/>
  <c r="F661" i="106"/>
  <c r="F662" i="106"/>
  <c r="F663" i="106"/>
  <c r="F664" i="106"/>
  <c r="F665" i="106"/>
  <c r="F666" i="106"/>
  <c r="F667" i="106"/>
  <c r="F668" i="106"/>
  <c r="F669" i="106"/>
  <c r="F670" i="106"/>
  <c r="F671" i="106"/>
  <c r="F672" i="106"/>
  <c r="F673" i="106"/>
  <c r="F674" i="106"/>
  <c r="F675" i="106"/>
  <c r="F676" i="106"/>
  <c r="F677" i="106"/>
  <c r="F678" i="106"/>
  <c r="F679" i="106"/>
  <c r="F680" i="106"/>
  <c r="F681" i="106"/>
  <c r="F682" i="106"/>
  <c r="F683" i="106"/>
  <c r="F684" i="106"/>
  <c r="F685" i="106"/>
  <c r="F686" i="106"/>
  <c r="F687" i="106"/>
  <c r="F688" i="106"/>
  <c r="F689" i="106"/>
  <c r="F690" i="106"/>
  <c r="F691" i="106"/>
  <c r="F692" i="106"/>
  <c r="F693" i="106"/>
  <c r="F694" i="106"/>
  <c r="F695" i="106"/>
  <c r="F696" i="106"/>
  <c r="F697" i="106"/>
  <c r="F698" i="106"/>
  <c r="F699" i="106"/>
  <c r="F700" i="106"/>
  <c r="F701" i="106"/>
  <c r="F702" i="106"/>
  <c r="F703" i="106"/>
  <c r="F704" i="106"/>
  <c r="F705" i="106"/>
  <c r="F706" i="106"/>
  <c r="F707" i="106"/>
  <c r="F708" i="106"/>
  <c r="F709" i="106"/>
  <c r="F710" i="106"/>
  <c r="F711" i="106"/>
  <c r="F712" i="106"/>
  <c r="F713" i="106"/>
  <c r="F714" i="106"/>
  <c r="F715" i="106"/>
  <c r="F716" i="106"/>
  <c r="F717" i="106"/>
  <c r="F718" i="106"/>
  <c r="F719" i="106"/>
  <c r="F720" i="106"/>
  <c r="F721" i="106"/>
  <c r="F722" i="106"/>
  <c r="F723" i="106"/>
  <c r="F724" i="106"/>
  <c r="F725" i="106"/>
  <c r="F726" i="106"/>
  <c r="F727" i="106"/>
  <c r="F728" i="106"/>
  <c r="F729" i="106"/>
  <c r="F730" i="106"/>
  <c r="F731" i="106"/>
  <c r="F732" i="106"/>
  <c r="F733" i="106"/>
  <c r="F734" i="106"/>
  <c r="F735" i="106"/>
  <c r="F736" i="106"/>
  <c r="F737" i="106"/>
  <c r="F738" i="106"/>
  <c r="F739" i="106"/>
  <c r="F740" i="106"/>
  <c r="F741" i="106"/>
  <c r="F742" i="106"/>
  <c r="F743" i="106"/>
  <c r="F744" i="106"/>
  <c r="F745" i="106"/>
  <c r="F746" i="106"/>
  <c r="F747" i="106"/>
  <c r="F748" i="106"/>
  <c r="F749" i="106"/>
  <c r="F750" i="106"/>
  <c r="F751" i="106"/>
  <c r="F752" i="106"/>
  <c r="F753" i="106"/>
  <c r="F754" i="106"/>
  <c r="F755" i="106"/>
  <c r="F756" i="106"/>
  <c r="F757" i="106"/>
  <c r="F758" i="106"/>
  <c r="F759" i="106"/>
  <c r="F760" i="106"/>
  <c r="F761" i="106"/>
  <c r="F762" i="106"/>
  <c r="F763" i="106"/>
  <c r="F764" i="106"/>
  <c r="F765" i="106"/>
  <c r="F766" i="106"/>
  <c r="F767" i="106"/>
  <c r="F768" i="106"/>
  <c r="F769" i="106"/>
  <c r="F770" i="106"/>
  <c r="F771" i="106"/>
  <c r="F772" i="106"/>
  <c r="F773" i="106"/>
  <c r="F774" i="106"/>
  <c r="F775" i="106"/>
  <c r="F776" i="106"/>
  <c r="F777" i="106"/>
  <c r="F778" i="106"/>
  <c r="F779" i="106"/>
  <c r="F780" i="106"/>
  <c r="F781" i="106"/>
  <c r="F782" i="106"/>
  <c r="F783" i="106"/>
  <c r="F784" i="106"/>
  <c r="F785" i="106"/>
  <c r="F786" i="106"/>
  <c r="F787" i="106"/>
  <c r="F788" i="106"/>
  <c r="F789" i="106"/>
  <c r="F790" i="106"/>
  <c r="F791" i="106"/>
  <c r="F792" i="106"/>
  <c r="F793" i="106"/>
  <c r="F794" i="106"/>
  <c r="F795" i="106"/>
  <c r="F796" i="106"/>
  <c r="F797" i="106"/>
  <c r="F798" i="106"/>
  <c r="F799" i="106"/>
  <c r="F800" i="106"/>
  <c r="F801" i="106"/>
  <c r="F802" i="106"/>
  <c r="F803" i="106"/>
  <c r="F804" i="106"/>
  <c r="F805" i="106"/>
  <c r="F806" i="106"/>
  <c r="F807" i="106"/>
  <c r="F808" i="106"/>
  <c r="F809" i="106"/>
  <c r="F810" i="106"/>
  <c r="F811" i="106"/>
  <c r="F812" i="106"/>
  <c r="F813" i="106"/>
  <c r="F814" i="106"/>
  <c r="F815" i="106"/>
  <c r="F816" i="106"/>
  <c r="F817" i="106"/>
  <c r="F818" i="106"/>
  <c r="F819" i="106"/>
  <c r="F820" i="106"/>
  <c r="F821" i="106"/>
  <c r="F822" i="106"/>
  <c r="F823" i="106"/>
  <c r="F824" i="106"/>
  <c r="F825" i="106"/>
  <c r="F826" i="106"/>
  <c r="F827" i="106"/>
  <c r="F828" i="106"/>
  <c r="F829" i="106"/>
  <c r="F830" i="106"/>
  <c r="F831" i="106"/>
  <c r="F832" i="106"/>
  <c r="F833" i="106"/>
  <c r="F834" i="106"/>
  <c r="F835" i="106"/>
  <c r="F836" i="106"/>
  <c r="F837" i="106"/>
  <c r="F838" i="106"/>
  <c r="F839" i="106"/>
  <c r="F840" i="106"/>
  <c r="F841" i="106"/>
  <c r="F842" i="106"/>
  <c r="F843" i="106"/>
  <c r="F844" i="106"/>
  <c r="F845" i="106"/>
  <c r="F846" i="106"/>
  <c r="F847" i="106"/>
  <c r="F848" i="106"/>
  <c r="F849" i="106"/>
  <c r="F850" i="106"/>
  <c r="F851" i="106"/>
  <c r="F852" i="106"/>
  <c r="F853" i="106"/>
  <c r="F854" i="106"/>
  <c r="F855" i="106"/>
  <c r="F856" i="106"/>
  <c r="F857" i="106"/>
  <c r="F858" i="106"/>
  <c r="F859" i="106"/>
  <c r="F860" i="106"/>
  <c r="F861" i="106"/>
  <c r="F862" i="106"/>
  <c r="F863" i="106"/>
  <c r="F864" i="106"/>
  <c r="F865" i="106"/>
  <c r="F866" i="106"/>
  <c r="F867" i="106"/>
  <c r="F868" i="106"/>
  <c r="F869" i="106"/>
  <c r="F870" i="106"/>
  <c r="F871" i="106"/>
  <c r="F872" i="106"/>
  <c r="F873" i="106"/>
  <c r="F874" i="106"/>
  <c r="F875" i="106"/>
  <c r="F876" i="106"/>
  <c r="F877" i="106"/>
  <c r="F878" i="106"/>
  <c r="F879" i="106"/>
  <c r="F880" i="106"/>
  <c r="F881" i="106"/>
  <c r="F882" i="106"/>
  <c r="F883" i="106"/>
  <c r="F884" i="106"/>
  <c r="F885" i="106"/>
  <c r="F886" i="106"/>
  <c r="F887" i="106"/>
  <c r="F888" i="106"/>
  <c r="F889" i="106"/>
  <c r="F890" i="106"/>
  <c r="F891" i="106"/>
  <c r="F892" i="106"/>
  <c r="F893" i="106"/>
  <c r="F894" i="106"/>
  <c r="F895" i="106"/>
  <c r="F896" i="106"/>
  <c r="F897" i="106"/>
  <c r="F898" i="106"/>
  <c r="F899" i="106"/>
  <c r="F900" i="106"/>
  <c r="F901" i="106"/>
  <c r="F902" i="106"/>
  <c r="F903" i="106"/>
  <c r="F904" i="106"/>
  <c r="F905" i="106"/>
  <c r="F906" i="106"/>
  <c r="F907" i="106"/>
  <c r="F908" i="106"/>
  <c r="F909" i="106"/>
  <c r="F910" i="106"/>
  <c r="F911" i="106"/>
  <c r="F912" i="106"/>
  <c r="F913" i="106"/>
  <c r="F914" i="106"/>
  <c r="F915" i="106"/>
  <c r="F916" i="106"/>
  <c r="F917" i="106"/>
  <c r="F918" i="106"/>
  <c r="F919" i="106"/>
  <c r="F920" i="106"/>
  <c r="F921" i="106"/>
  <c r="F922" i="106"/>
  <c r="I23" i="106"/>
  <c r="I24" i="106"/>
  <c r="I25" i="106"/>
  <c r="I26" i="106"/>
  <c r="I27" i="106"/>
  <c r="I28" i="106"/>
  <c r="I29" i="106"/>
  <c r="I30" i="106"/>
  <c r="I31" i="106"/>
  <c r="I32" i="106"/>
  <c r="I33" i="106"/>
  <c r="I34" i="106"/>
  <c r="I35" i="106"/>
  <c r="I36" i="106"/>
  <c r="I37" i="106"/>
  <c r="I38" i="106"/>
  <c r="I39" i="106"/>
  <c r="I40" i="106"/>
  <c r="I41" i="106"/>
  <c r="I42" i="106"/>
  <c r="I43" i="106"/>
  <c r="I44" i="106"/>
  <c r="I45" i="106"/>
  <c r="I46" i="106"/>
  <c r="I47" i="106"/>
  <c r="I48" i="106"/>
  <c r="I49" i="106"/>
  <c r="I50" i="106"/>
  <c r="I51" i="106"/>
  <c r="I52" i="106"/>
  <c r="I53" i="106"/>
  <c r="I54" i="106"/>
  <c r="I55" i="106"/>
  <c r="I56" i="106"/>
  <c r="I57" i="106"/>
  <c r="I58" i="106"/>
  <c r="I59" i="106"/>
  <c r="I60" i="106"/>
  <c r="I61" i="106"/>
  <c r="I62" i="106"/>
  <c r="I63" i="106"/>
  <c r="I64" i="106"/>
  <c r="I65" i="106"/>
  <c r="I66" i="106"/>
  <c r="I67" i="106"/>
  <c r="I68" i="106"/>
  <c r="I69" i="106"/>
  <c r="I70" i="106"/>
  <c r="I71" i="106"/>
  <c r="I72" i="106"/>
  <c r="I73" i="106"/>
  <c r="I74" i="106"/>
  <c r="I75" i="106"/>
  <c r="I76" i="106"/>
  <c r="I77" i="106"/>
  <c r="I78" i="106"/>
  <c r="I79" i="106"/>
  <c r="I80" i="106"/>
  <c r="I81" i="106"/>
  <c r="I82" i="106"/>
  <c r="I83" i="106"/>
  <c r="I84" i="106"/>
  <c r="I85" i="106"/>
  <c r="I86" i="106"/>
  <c r="I87" i="106"/>
  <c r="I88" i="106"/>
  <c r="I89" i="106"/>
  <c r="I90" i="106"/>
  <c r="I91" i="106"/>
  <c r="I92" i="106"/>
  <c r="I93" i="106"/>
  <c r="I94" i="106"/>
  <c r="I95" i="106"/>
  <c r="I96" i="106"/>
  <c r="I97" i="106"/>
  <c r="I98" i="106"/>
  <c r="I99" i="106"/>
  <c r="I100" i="106"/>
  <c r="I101" i="106"/>
  <c r="I102" i="106"/>
  <c r="I103" i="106"/>
  <c r="I104" i="106"/>
  <c r="I105" i="106"/>
  <c r="I106" i="106"/>
  <c r="I107" i="106"/>
  <c r="I108" i="106"/>
  <c r="I109" i="106"/>
  <c r="I110" i="106"/>
  <c r="I111" i="106"/>
  <c r="I112" i="106"/>
  <c r="I113" i="106"/>
  <c r="I114" i="106"/>
  <c r="I115" i="106"/>
  <c r="I116" i="106"/>
  <c r="I117" i="106"/>
  <c r="I118" i="106"/>
  <c r="I119" i="106"/>
  <c r="I120" i="106"/>
  <c r="I121" i="106"/>
  <c r="I122" i="106"/>
  <c r="I123" i="106"/>
  <c r="I124" i="106"/>
  <c r="I125" i="106"/>
  <c r="I126" i="106"/>
  <c r="I127" i="106"/>
  <c r="I128" i="106"/>
  <c r="I129" i="106"/>
  <c r="I130" i="106"/>
  <c r="I131" i="106"/>
  <c r="I132" i="106"/>
  <c r="I133" i="106"/>
  <c r="I134" i="106"/>
  <c r="I135" i="106"/>
  <c r="I136" i="106"/>
  <c r="I137" i="106"/>
  <c r="I138" i="106"/>
  <c r="I139" i="106"/>
  <c r="I140" i="106"/>
  <c r="I141" i="106"/>
  <c r="I142" i="106"/>
  <c r="I143" i="106"/>
  <c r="I144" i="106"/>
  <c r="I145" i="106"/>
  <c r="I146" i="106"/>
  <c r="I147" i="106"/>
  <c r="I148" i="106"/>
  <c r="I149" i="106"/>
  <c r="I150" i="106"/>
  <c r="I151" i="106"/>
  <c r="I152" i="106"/>
  <c r="I153" i="106"/>
  <c r="I154" i="106"/>
  <c r="I155" i="106"/>
  <c r="I156" i="106"/>
  <c r="I157" i="106"/>
  <c r="I158" i="106"/>
  <c r="I159" i="106"/>
  <c r="I160" i="106"/>
  <c r="I161" i="106"/>
  <c r="I162" i="106"/>
  <c r="I163" i="106"/>
  <c r="I164" i="106"/>
  <c r="I165" i="106"/>
  <c r="I166" i="106"/>
  <c r="I167" i="106"/>
  <c r="I168" i="106"/>
  <c r="I169" i="106"/>
  <c r="I170" i="106"/>
  <c r="I171" i="106"/>
  <c r="I172" i="106"/>
  <c r="I173" i="106"/>
  <c r="I174" i="106"/>
  <c r="I175" i="106"/>
  <c r="I176" i="106"/>
  <c r="I177" i="106"/>
  <c r="I178" i="106"/>
  <c r="I179" i="106"/>
  <c r="I180" i="106"/>
  <c r="I181" i="106"/>
  <c r="I182" i="106"/>
  <c r="I183" i="106"/>
  <c r="I184" i="106"/>
  <c r="I185" i="106"/>
  <c r="I186" i="106"/>
  <c r="I187" i="106"/>
  <c r="I188" i="106"/>
  <c r="I189" i="106"/>
  <c r="I190" i="106"/>
  <c r="I191" i="106"/>
  <c r="I192" i="106"/>
  <c r="I193" i="106"/>
  <c r="I194" i="106"/>
  <c r="I195" i="106"/>
  <c r="I196" i="106"/>
  <c r="I197" i="106"/>
  <c r="I198" i="106"/>
  <c r="I199" i="106"/>
  <c r="I200" i="106"/>
  <c r="I201" i="106"/>
  <c r="I202" i="106"/>
  <c r="I203" i="106"/>
  <c r="I204" i="106"/>
  <c r="I205" i="106"/>
  <c r="I206" i="106"/>
  <c r="I207" i="106"/>
  <c r="I208" i="106"/>
  <c r="I209" i="106"/>
  <c r="I210" i="106"/>
  <c r="I211" i="106"/>
  <c r="I212" i="106"/>
  <c r="I213" i="106"/>
  <c r="I214" i="106"/>
  <c r="I215" i="106"/>
  <c r="I216" i="106"/>
  <c r="I217" i="106"/>
  <c r="I218" i="106"/>
  <c r="I219" i="106"/>
  <c r="I220" i="106"/>
  <c r="I221" i="106"/>
  <c r="I222" i="106"/>
  <c r="I223" i="106"/>
  <c r="I224" i="106"/>
  <c r="I225" i="106"/>
  <c r="I226" i="106"/>
  <c r="I227" i="106"/>
  <c r="I228" i="106"/>
  <c r="I229" i="106"/>
  <c r="I230" i="106"/>
  <c r="I231" i="106"/>
  <c r="I232" i="106"/>
  <c r="I233" i="106"/>
  <c r="I234" i="106"/>
  <c r="I235" i="106"/>
  <c r="I236" i="106"/>
  <c r="I237" i="106"/>
  <c r="I238" i="106"/>
  <c r="I239" i="106"/>
  <c r="I240" i="106"/>
  <c r="I241" i="106"/>
  <c r="I242" i="106"/>
  <c r="I243" i="106"/>
  <c r="I244" i="106"/>
  <c r="I245" i="106"/>
  <c r="I246" i="106"/>
  <c r="I247" i="106"/>
  <c r="I248" i="106"/>
  <c r="I249" i="106"/>
  <c r="I250" i="106"/>
  <c r="I251" i="106"/>
  <c r="I252" i="106"/>
  <c r="I253" i="106"/>
  <c r="I254" i="106"/>
  <c r="I255" i="106"/>
  <c r="I256" i="106"/>
  <c r="I257" i="106"/>
  <c r="I258" i="106"/>
  <c r="I259" i="106"/>
  <c r="I260" i="106"/>
  <c r="I261" i="106"/>
  <c r="I262" i="106"/>
  <c r="I263" i="106"/>
  <c r="I264" i="106"/>
  <c r="I265" i="106"/>
  <c r="I266" i="106"/>
  <c r="I267" i="106"/>
  <c r="I268" i="106"/>
  <c r="I269" i="106"/>
  <c r="I270" i="106"/>
  <c r="I271" i="106"/>
  <c r="I272" i="106"/>
  <c r="I273" i="106"/>
  <c r="I274" i="106"/>
  <c r="I275" i="106"/>
  <c r="I276" i="106"/>
  <c r="I277" i="106"/>
  <c r="I278" i="106"/>
  <c r="I279" i="106"/>
  <c r="I280" i="106"/>
  <c r="I281" i="106"/>
  <c r="I282" i="106"/>
  <c r="I283" i="106"/>
  <c r="I284" i="106"/>
  <c r="I285" i="106"/>
  <c r="I286" i="106"/>
  <c r="I287" i="106"/>
  <c r="I288" i="106"/>
  <c r="I289" i="106"/>
  <c r="I290" i="106"/>
  <c r="I291" i="106"/>
  <c r="I292" i="106"/>
  <c r="I293" i="106"/>
  <c r="I294" i="106"/>
  <c r="I295" i="106"/>
  <c r="I296" i="106"/>
  <c r="I297" i="106"/>
  <c r="I298" i="106"/>
  <c r="I299" i="106"/>
  <c r="I300" i="106"/>
  <c r="I301" i="106"/>
  <c r="I302" i="106"/>
  <c r="I303" i="106"/>
  <c r="I304" i="106"/>
  <c r="I305" i="106"/>
  <c r="I306" i="106"/>
  <c r="I307" i="106"/>
  <c r="I308" i="106"/>
  <c r="I309" i="106"/>
  <c r="I310" i="106"/>
  <c r="I311" i="106"/>
  <c r="I312" i="106"/>
  <c r="I313" i="106"/>
  <c r="I314" i="106"/>
  <c r="I315" i="106"/>
  <c r="I316" i="106"/>
  <c r="I317" i="106"/>
  <c r="I318" i="106"/>
  <c r="I319" i="106"/>
  <c r="I320" i="106"/>
  <c r="I321" i="106"/>
  <c r="I322" i="106"/>
  <c r="I323" i="106"/>
  <c r="I324" i="106"/>
  <c r="I325" i="106"/>
  <c r="I326" i="106"/>
  <c r="I327" i="106"/>
  <c r="I328" i="106"/>
  <c r="I329" i="106"/>
  <c r="I330" i="106"/>
  <c r="I331" i="106"/>
  <c r="I332" i="106"/>
  <c r="I333" i="106"/>
  <c r="I334" i="106"/>
  <c r="I335" i="106"/>
  <c r="I336" i="106"/>
  <c r="I337" i="106"/>
  <c r="I338" i="106"/>
  <c r="I339" i="106"/>
  <c r="I340" i="106"/>
  <c r="I341" i="106"/>
  <c r="I342" i="106"/>
  <c r="I343" i="106"/>
  <c r="I344" i="106"/>
  <c r="I345" i="106"/>
  <c r="I346" i="106"/>
  <c r="I347" i="106"/>
  <c r="I348" i="106"/>
  <c r="I349" i="106"/>
  <c r="I350" i="106"/>
  <c r="I351" i="106"/>
  <c r="I352" i="106"/>
  <c r="I353" i="106"/>
  <c r="I354" i="106"/>
  <c r="I355" i="106"/>
  <c r="I356" i="106"/>
  <c r="I357" i="106"/>
  <c r="I358" i="106"/>
  <c r="I359" i="106"/>
  <c r="I360" i="106"/>
  <c r="I361" i="106"/>
  <c r="I362" i="106"/>
  <c r="I363" i="106"/>
  <c r="I364" i="106"/>
  <c r="I365" i="106"/>
  <c r="I366" i="106"/>
  <c r="I367" i="106"/>
  <c r="I368" i="106"/>
  <c r="I369" i="106"/>
  <c r="I370" i="106"/>
  <c r="I371" i="106"/>
  <c r="I372" i="106"/>
  <c r="I373" i="106"/>
  <c r="I374" i="106"/>
  <c r="I375" i="106"/>
  <c r="I376" i="106"/>
  <c r="I377" i="106"/>
  <c r="I378" i="106"/>
  <c r="I379" i="106"/>
  <c r="I380" i="106"/>
  <c r="I381" i="106"/>
  <c r="I382" i="106"/>
  <c r="I383" i="106"/>
  <c r="I384" i="106"/>
  <c r="I385" i="106"/>
  <c r="I386" i="106"/>
  <c r="I387" i="106"/>
  <c r="I388" i="106"/>
  <c r="I389" i="106"/>
  <c r="I390" i="106"/>
  <c r="I391" i="106"/>
  <c r="I392" i="106"/>
  <c r="I393" i="106"/>
  <c r="I394" i="106"/>
  <c r="I395" i="106"/>
  <c r="I396" i="106"/>
  <c r="I397" i="106"/>
  <c r="I398" i="106"/>
  <c r="I399" i="106"/>
  <c r="I400" i="106"/>
  <c r="I401" i="106"/>
  <c r="I402" i="106"/>
  <c r="I403" i="106"/>
  <c r="I404" i="106"/>
  <c r="I405" i="106"/>
  <c r="I406" i="106"/>
  <c r="I407" i="106"/>
  <c r="I408" i="106"/>
  <c r="I409" i="106"/>
  <c r="I410" i="106"/>
  <c r="I411" i="106"/>
  <c r="I412" i="106"/>
  <c r="I413" i="106"/>
  <c r="I414" i="106"/>
  <c r="I415" i="106"/>
  <c r="I416" i="106"/>
  <c r="I417" i="106"/>
  <c r="I418" i="106"/>
  <c r="I419" i="106"/>
  <c r="I420" i="106"/>
  <c r="I421" i="106"/>
  <c r="I422" i="106"/>
  <c r="I423" i="106"/>
  <c r="I424" i="106"/>
  <c r="I425" i="106"/>
  <c r="I426" i="106"/>
  <c r="I427" i="106"/>
  <c r="I428" i="106"/>
  <c r="I429" i="106"/>
  <c r="I430" i="106"/>
  <c r="I431" i="106"/>
  <c r="I432" i="106"/>
  <c r="I433" i="106"/>
  <c r="I434" i="106"/>
  <c r="I435" i="106"/>
  <c r="I436" i="106"/>
  <c r="I437" i="106"/>
  <c r="I438" i="106"/>
  <c r="I439" i="106"/>
  <c r="I440" i="106"/>
  <c r="I441" i="106"/>
  <c r="I442" i="106"/>
  <c r="I443" i="106"/>
  <c r="I444" i="106"/>
  <c r="I445" i="106"/>
  <c r="I446" i="106"/>
  <c r="I447" i="106"/>
  <c r="I448" i="106"/>
  <c r="I449" i="106"/>
  <c r="I450" i="106"/>
  <c r="I451" i="106"/>
  <c r="I452" i="106"/>
  <c r="I453" i="106"/>
  <c r="I454" i="106"/>
  <c r="I455" i="106"/>
  <c r="I456" i="106"/>
  <c r="I457" i="106"/>
  <c r="I458" i="106"/>
  <c r="I459" i="106"/>
  <c r="I460" i="106"/>
  <c r="I461" i="106"/>
  <c r="I462" i="106"/>
  <c r="I463" i="106"/>
  <c r="I464" i="106"/>
  <c r="I465" i="106"/>
  <c r="I466" i="106"/>
  <c r="I467" i="106"/>
  <c r="I468" i="106"/>
  <c r="I469" i="106"/>
  <c r="I470" i="106"/>
  <c r="I471" i="106"/>
  <c r="I472" i="106"/>
  <c r="I473" i="106"/>
  <c r="I474" i="106"/>
  <c r="I475" i="106"/>
  <c r="I476" i="106"/>
  <c r="I477" i="106"/>
  <c r="I478" i="106"/>
  <c r="I479" i="106"/>
  <c r="I480" i="106"/>
  <c r="I481" i="106"/>
  <c r="I482" i="106"/>
  <c r="I483" i="106"/>
  <c r="I484" i="106"/>
  <c r="I485" i="106"/>
  <c r="I486" i="106"/>
  <c r="I487" i="106"/>
  <c r="I488" i="106"/>
  <c r="I489" i="106"/>
  <c r="I490" i="106"/>
  <c r="I491" i="106"/>
  <c r="I492" i="106"/>
  <c r="I493" i="106"/>
  <c r="I494" i="106"/>
  <c r="I495" i="106"/>
  <c r="I496" i="106"/>
  <c r="I497" i="106"/>
  <c r="I498" i="106"/>
  <c r="I499" i="106"/>
  <c r="I500" i="106"/>
  <c r="I501" i="106"/>
  <c r="I502" i="106"/>
  <c r="I503" i="106"/>
  <c r="I504" i="106"/>
  <c r="I505" i="106"/>
  <c r="I506" i="106"/>
  <c r="I507" i="106"/>
  <c r="I508" i="106"/>
  <c r="I509" i="106"/>
  <c r="I510" i="106"/>
  <c r="I511" i="106"/>
  <c r="I512" i="106"/>
  <c r="I513" i="106"/>
  <c r="I514" i="106"/>
  <c r="I515" i="106"/>
  <c r="I516" i="106"/>
  <c r="I517" i="106"/>
  <c r="I518" i="106"/>
  <c r="I519" i="106"/>
  <c r="I520" i="106"/>
  <c r="I521" i="106"/>
  <c r="I522" i="106"/>
  <c r="I523" i="106"/>
  <c r="I524" i="106"/>
  <c r="I525" i="106"/>
  <c r="I526" i="106"/>
  <c r="I527" i="106"/>
  <c r="I528" i="106"/>
  <c r="I529" i="106"/>
  <c r="I530" i="106"/>
  <c r="I531" i="106"/>
  <c r="I532" i="106"/>
  <c r="I533" i="106"/>
  <c r="I534" i="106"/>
  <c r="I535" i="106"/>
  <c r="I536" i="106"/>
  <c r="I537" i="106"/>
  <c r="I538" i="106"/>
  <c r="I539" i="106"/>
  <c r="I540" i="106"/>
  <c r="I541" i="106"/>
  <c r="I542" i="106"/>
  <c r="I543" i="106"/>
  <c r="I544" i="106"/>
  <c r="I545" i="106"/>
  <c r="I546" i="106"/>
  <c r="I547" i="106"/>
  <c r="I548" i="106"/>
  <c r="I549" i="106"/>
  <c r="I550" i="106"/>
  <c r="I551" i="106"/>
  <c r="I552" i="106"/>
  <c r="I553" i="106"/>
  <c r="I554" i="106"/>
  <c r="I555" i="106"/>
  <c r="I556" i="106"/>
  <c r="I557" i="106"/>
  <c r="I558" i="106"/>
  <c r="I559" i="106"/>
  <c r="I560" i="106"/>
  <c r="I561" i="106"/>
  <c r="I562" i="106"/>
  <c r="I563" i="106"/>
  <c r="I564" i="106"/>
  <c r="I565" i="106"/>
  <c r="I566" i="106"/>
  <c r="I567" i="106"/>
  <c r="I568" i="106"/>
  <c r="I569" i="106"/>
  <c r="I570" i="106"/>
  <c r="I571" i="106"/>
  <c r="I572" i="106"/>
  <c r="I573" i="106"/>
  <c r="I574" i="106"/>
  <c r="I575" i="106"/>
  <c r="I576" i="106"/>
  <c r="I577" i="106"/>
  <c r="I578" i="106"/>
  <c r="I579" i="106"/>
  <c r="I580" i="106"/>
  <c r="I581" i="106"/>
  <c r="I582" i="106"/>
  <c r="I583" i="106"/>
  <c r="I584" i="106"/>
  <c r="I585" i="106"/>
  <c r="I586" i="106"/>
  <c r="I587" i="106"/>
  <c r="I588" i="106"/>
  <c r="I589" i="106"/>
  <c r="I590" i="106"/>
  <c r="I591" i="106"/>
  <c r="I592" i="106"/>
  <c r="I593" i="106"/>
  <c r="I594" i="106"/>
  <c r="I595" i="106"/>
  <c r="I596" i="106"/>
  <c r="I597" i="106"/>
  <c r="I598" i="106"/>
  <c r="I599" i="106"/>
  <c r="I600" i="106"/>
  <c r="I601" i="106"/>
  <c r="I602" i="106"/>
  <c r="I603" i="106"/>
  <c r="I604" i="106"/>
  <c r="I605" i="106"/>
  <c r="I606" i="106"/>
  <c r="I607" i="106"/>
  <c r="I608" i="106"/>
  <c r="I609" i="106"/>
  <c r="I610" i="106"/>
  <c r="I611" i="106"/>
  <c r="I612" i="106"/>
  <c r="I613" i="106"/>
  <c r="I614" i="106"/>
  <c r="I615" i="106"/>
  <c r="I616" i="106"/>
  <c r="I617" i="106"/>
  <c r="I618" i="106"/>
  <c r="I619" i="106"/>
  <c r="I620" i="106"/>
  <c r="I621" i="106"/>
  <c r="I622" i="106"/>
  <c r="I623" i="106"/>
  <c r="I624" i="106"/>
  <c r="I625" i="106"/>
  <c r="I626" i="106"/>
  <c r="I627" i="106"/>
  <c r="I628" i="106"/>
  <c r="I629" i="106"/>
  <c r="I630" i="106"/>
  <c r="I631" i="106"/>
  <c r="I632" i="106"/>
  <c r="I633" i="106"/>
  <c r="I634" i="106"/>
  <c r="I635" i="106"/>
  <c r="I636" i="106"/>
  <c r="I637" i="106"/>
  <c r="I638" i="106"/>
  <c r="I639" i="106"/>
  <c r="I640" i="106"/>
  <c r="I641" i="106"/>
  <c r="I642" i="106"/>
  <c r="I643" i="106"/>
  <c r="I644" i="106"/>
  <c r="I645" i="106"/>
  <c r="I646" i="106"/>
  <c r="I647" i="106"/>
  <c r="I648" i="106"/>
  <c r="I649" i="106"/>
  <c r="I650" i="106"/>
  <c r="I651" i="106"/>
  <c r="I652" i="106"/>
  <c r="I653" i="106"/>
  <c r="I654" i="106"/>
  <c r="I655" i="106"/>
  <c r="I656" i="106"/>
  <c r="I657" i="106"/>
  <c r="I658" i="106"/>
  <c r="I659" i="106"/>
  <c r="I660" i="106"/>
  <c r="I661" i="106"/>
  <c r="I662" i="106"/>
  <c r="I663" i="106"/>
  <c r="I664" i="106"/>
  <c r="I665" i="106"/>
  <c r="I666" i="106"/>
  <c r="I667" i="106"/>
  <c r="I668" i="106"/>
  <c r="I669" i="106"/>
  <c r="I670" i="106"/>
  <c r="I671" i="106"/>
  <c r="I672" i="106"/>
  <c r="I673" i="106"/>
  <c r="I674" i="106"/>
  <c r="I675" i="106"/>
  <c r="I676" i="106"/>
  <c r="I677" i="106"/>
  <c r="I678" i="106"/>
  <c r="I679" i="106"/>
  <c r="I680" i="106"/>
  <c r="I681" i="106"/>
  <c r="I682" i="106"/>
  <c r="I683" i="106"/>
  <c r="I684" i="106"/>
  <c r="I685" i="106"/>
  <c r="I686" i="106"/>
  <c r="I687" i="106"/>
  <c r="I688" i="106"/>
  <c r="I689" i="106"/>
  <c r="I690" i="106"/>
  <c r="I691" i="106"/>
  <c r="I692" i="106"/>
  <c r="I693" i="106"/>
  <c r="I694" i="106"/>
  <c r="I695" i="106"/>
  <c r="I696" i="106"/>
  <c r="I697" i="106"/>
  <c r="I698" i="106"/>
  <c r="I699" i="106"/>
  <c r="I700" i="106"/>
  <c r="I701" i="106"/>
  <c r="I702" i="106"/>
  <c r="I703" i="106"/>
  <c r="I704" i="106"/>
  <c r="I705" i="106"/>
  <c r="I706" i="106"/>
  <c r="I707" i="106"/>
  <c r="I708" i="106"/>
  <c r="I709" i="106"/>
  <c r="I710" i="106"/>
  <c r="I711" i="106"/>
  <c r="I712" i="106"/>
  <c r="I713" i="106"/>
  <c r="I714" i="106"/>
  <c r="I715" i="106"/>
  <c r="I716" i="106"/>
  <c r="I717" i="106"/>
  <c r="I718" i="106"/>
  <c r="I719" i="106"/>
  <c r="I720" i="106"/>
  <c r="I721" i="106"/>
  <c r="I722" i="106"/>
  <c r="I723" i="106"/>
  <c r="I724" i="106"/>
  <c r="I725" i="106"/>
  <c r="I726" i="106"/>
  <c r="I727" i="106"/>
  <c r="I728" i="106"/>
  <c r="I729" i="106"/>
  <c r="I730" i="106"/>
  <c r="I731" i="106"/>
  <c r="I732" i="106"/>
  <c r="I733" i="106"/>
  <c r="I734" i="106"/>
  <c r="I735" i="106"/>
  <c r="I736" i="106"/>
  <c r="I737" i="106"/>
  <c r="I738" i="106"/>
  <c r="I739" i="106"/>
  <c r="I740" i="106"/>
  <c r="I741" i="106"/>
  <c r="I742" i="106"/>
  <c r="I743" i="106"/>
  <c r="I744" i="106"/>
  <c r="I745" i="106"/>
  <c r="I746" i="106"/>
  <c r="I747" i="106"/>
  <c r="I748" i="106"/>
  <c r="I749" i="106"/>
  <c r="I750" i="106"/>
  <c r="I751" i="106"/>
  <c r="I752" i="106"/>
  <c r="I753" i="106"/>
  <c r="I754" i="106"/>
  <c r="I755" i="106"/>
  <c r="I756" i="106"/>
  <c r="I757" i="106"/>
  <c r="I758" i="106"/>
  <c r="I759" i="106"/>
  <c r="I760" i="106"/>
  <c r="I761" i="106"/>
  <c r="I762" i="106"/>
  <c r="I763" i="106"/>
  <c r="I764" i="106"/>
  <c r="I765" i="106"/>
  <c r="I766" i="106"/>
  <c r="I767" i="106"/>
  <c r="I768" i="106"/>
  <c r="I769" i="106"/>
  <c r="I770" i="106"/>
  <c r="I771" i="106"/>
  <c r="I772" i="106"/>
  <c r="I773" i="106"/>
  <c r="I774" i="106"/>
  <c r="I775" i="106"/>
  <c r="I776" i="106"/>
  <c r="I777" i="106"/>
  <c r="I778" i="106"/>
  <c r="I779" i="106"/>
  <c r="I780" i="106"/>
  <c r="I781" i="106"/>
  <c r="I782" i="106"/>
  <c r="I783" i="106"/>
  <c r="I784" i="106"/>
  <c r="I785" i="106"/>
  <c r="I786" i="106"/>
  <c r="I787" i="106"/>
  <c r="I788" i="106"/>
  <c r="I789" i="106"/>
  <c r="I790" i="106"/>
  <c r="I791" i="106"/>
  <c r="I792" i="106"/>
  <c r="I793" i="106"/>
  <c r="I794" i="106"/>
  <c r="I795" i="106"/>
  <c r="I796" i="106"/>
  <c r="I797" i="106"/>
  <c r="I798" i="106"/>
  <c r="I799" i="106"/>
  <c r="I800" i="106"/>
  <c r="I801" i="106"/>
  <c r="I802" i="106"/>
  <c r="I803" i="106"/>
  <c r="I804" i="106"/>
  <c r="I805" i="106"/>
  <c r="I806" i="106"/>
  <c r="I807" i="106"/>
  <c r="I808" i="106"/>
  <c r="I809" i="106"/>
  <c r="I810" i="106"/>
  <c r="I811" i="106"/>
  <c r="I812" i="106"/>
  <c r="I813" i="106"/>
  <c r="I814" i="106"/>
  <c r="I815" i="106"/>
  <c r="I816" i="106"/>
  <c r="I817" i="106"/>
  <c r="I818" i="106"/>
  <c r="I819" i="106"/>
  <c r="I820" i="106"/>
  <c r="I821" i="106"/>
  <c r="I822" i="106"/>
  <c r="I823" i="106"/>
  <c r="I824" i="106"/>
  <c r="I825" i="106"/>
  <c r="I826" i="106"/>
  <c r="I827" i="106"/>
  <c r="I828" i="106"/>
  <c r="I829" i="106"/>
  <c r="I830" i="106"/>
  <c r="I831" i="106"/>
  <c r="I832" i="106"/>
  <c r="I833" i="106"/>
  <c r="I834" i="106"/>
  <c r="I835" i="106"/>
  <c r="I836" i="106"/>
  <c r="I837" i="106"/>
  <c r="I838" i="106"/>
  <c r="I839" i="106"/>
  <c r="I840" i="106"/>
  <c r="I841" i="106"/>
  <c r="I842" i="106"/>
  <c r="I843" i="106"/>
  <c r="I844" i="106"/>
  <c r="I845" i="106"/>
  <c r="I846" i="106"/>
  <c r="I847" i="106"/>
  <c r="I848" i="106"/>
  <c r="I849" i="106"/>
  <c r="I850" i="106"/>
  <c r="I851" i="106"/>
  <c r="I852" i="106"/>
  <c r="I853" i="106"/>
  <c r="I854" i="106"/>
  <c r="I855" i="106"/>
  <c r="I856" i="106"/>
  <c r="I857" i="106"/>
  <c r="I858" i="106"/>
  <c r="I859" i="106"/>
  <c r="I860" i="106"/>
  <c r="I861" i="106"/>
  <c r="I862" i="106"/>
  <c r="I863" i="106"/>
  <c r="I864" i="106"/>
  <c r="I865" i="106"/>
  <c r="I866" i="106"/>
  <c r="I867" i="106"/>
  <c r="I868" i="106"/>
  <c r="I869" i="106"/>
  <c r="I870" i="106"/>
  <c r="I871" i="106"/>
  <c r="I872" i="106"/>
  <c r="I873" i="106"/>
  <c r="I874" i="106"/>
  <c r="I875" i="106"/>
  <c r="I876" i="106"/>
  <c r="I877" i="106"/>
  <c r="I878" i="106"/>
  <c r="I879" i="106"/>
  <c r="I880" i="106"/>
  <c r="I881" i="106"/>
  <c r="I882" i="106"/>
  <c r="I883" i="106"/>
  <c r="I884" i="106"/>
  <c r="I885" i="106"/>
  <c r="I886" i="106"/>
  <c r="I887" i="106"/>
  <c r="I888" i="106"/>
  <c r="I889" i="106"/>
  <c r="I890" i="106"/>
  <c r="I891" i="106"/>
  <c r="I892" i="106"/>
  <c r="I893" i="106"/>
  <c r="I894" i="106"/>
  <c r="I895" i="106"/>
  <c r="I896" i="106"/>
  <c r="I897" i="106"/>
  <c r="I898" i="106"/>
  <c r="I899" i="106"/>
  <c r="I900" i="106"/>
  <c r="I901" i="106"/>
  <c r="I902" i="106"/>
  <c r="I903" i="106"/>
  <c r="I904" i="106"/>
  <c r="I905" i="106"/>
  <c r="I906" i="106"/>
  <c r="I907" i="106"/>
  <c r="I908" i="106"/>
  <c r="I909" i="106"/>
  <c r="I910" i="106"/>
  <c r="I911" i="106"/>
  <c r="I912" i="106"/>
  <c r="I913" i="106"/>
  <c r="I914" i="106"/>
  <c r="I915" i="106"/>
  <c r="I916" i="106"/>
  <c r="I917" i="106"/>
  <c r="I918" i="106"/>
  <c r="I919" i="106"/>
  <c r="I920" i="106"/>
  <c r="I921" i="106"/>
  <c r="I922" i="106"/>
  <c r="I923" i="106"/>
  <c r="I924" i="106"/>
  <c r="I925" i="106"/>
  <c r="I926" i="106"/>
  <c r="I927" i="106"/>
  <c r="I928" i="106"/>
  <c r="I929" i="106"/>
  <c r="I930" i="106"/>
  <c r="I931" i="106"/>
  <c r="I932" i="106"/>
  <c r="I933" i="106"/>
  <c r="I934" i="106"/>
  <c r="I935" i="106"/>
  <c r="I936" i="106"/>
  <c r="I937" i="106"/>
  <c r="I938" i="106"/>
  <c r="I939" i="106"/>
  <c r="I940" i="106"/>
  <c r="I941" i="106"/>
  <c r="I942" i="106"/>
  <c r="I943" i="106"/>
  <c r="I944" i="106"/>
  <c r="I945" i="106"/>
  <c r="I946" i="106"/>
  <c r="I947" i="106"/>
  <c r="I948" i="106"/>
  <c r="I949" i="106"/>
  <c r="I950" i="106"/>
  <c r="I951" i="106"/>
  <c r="I952" i="106"/>
  <c r="I953" i="106"/>
  <c r="I954" i="106"/>
  <c r="I955" i="106"/>
  <c r="I956" i="106"/>
  <c r="I957" i="106"/>
  <c r="I958" i="106"/>
  <c r="I959" i="106"/>
  <c r="I960" i="106"/>
  <c r="I961" i="106"/>
  <c r="I962" i="106"/>
  <c r="I963" i="106"/>
  <c r="I964" i="106"/>
  <c r="I965" i="106"/>
  <c r="I966" i="106"/>
  <c r="I967" i="106"/>
  <c r="I968" i="106"/>
  <c r="I969" i="106"/>
  <c r="I970" i="106"/>
  <c r="I971" i="106"/>
  <c r="I972" i="106"/>
  <c r="I973" i="106"/>
  <c r="I974" i="106"/>
  <c r="I975" i="106"/>
  <c r="I976" i="106"/>
  <c r="I977" i="106"/>
  <c r="I978" i="106"/>
  <c r="I979" i="106"/>
  <c r="I980" i="106"/>
  <c r="I981" i="106"/>
  <c r="I982" i="106"/>
  <c r="I983" i="106"/>
  <c r="I984" i="106"/>
  <c r="I985" i="106"/>
  <c r="I986" i="106"/>
  <c r="I987" i="106"/>
  <c r="I988" i="106"/>
  <c r="I989" i="106"/>
  <c r="I990" i="106"/>
  <c r="I991" i="106"/>
  <c r="I992" i="106"/>
  <c r="I993" i="106"/>
  <c r="I994" i="106"/>
  <c r="I995" i="106"/>
  <c r="I996" i="106"/>
  <c r="I997" i="106"/>
  <c r="I998" i="106"/>
  <c r="I999" i="106"/>
  <c r="I1000" i="106"/>
  <c r="I1001" i="106"/>
  <c r="I1002" i="106"/>
  <c r="I1003" i="106"/>
  <c r="I1004" i="106"/>
  <c r="I1005" i="106"/>
  <c r="M8" i="108"/>
  <c r="L8" i="108"/>
  <c r="M9" i="108"/>
  <c r="L9" i="108"/>
  <c r="M10" i="108"/>
  <c r="L10" i="108"/>
  <c r="M11" i="108"/>
  <c r="L11" i="108"/>
  <c r="M12" i="108"/>
  <c r="L12" i="108"/>
  <c r="M13" i="108"/>
  <c r="L13" i="108"/>
  <c r="M14" i="108"/>
  <c r="L14" i="108"/>
  <c r="M15" i="108"/>
  <c r="L15" i="108"/>
  <c r="M16" i="108"/>
  <c r="L16" i="108"/>
  <c r="M17" i="108"/>
  <c r="L17" i="108"/>
  <c r="M18" i="108"/>
  <c r="L18" i="108"/>
  <c r="M19" i="108"/>
  <c r="L19" i="108"/>
  <c r="M20" i="108"/>
  <c r="L20" i="108"/>
  <c r="M21" i="108"/>
  <c r="L21" i="108"/>
  <c r="M22" i="108"/>
  <c r="L22" i="108"/>
  <c r="M23" i="108"/>
  <c r="L23" i="108"/>
  <c r="M24" i="108"/>
  <c r="L24" i="108"/>
  <c r="M25" i="108"/>
  <c r="L25" i="108"/>
  <c r="M26" i="108"/>
  <c r="L26" i="108"/>
  <c r="M27" i="108"/>
  <c r="L27" i="108"/>
  <c r="M28" i="108"/>
  <c r="L28" i="108"/>
  <c r="M29" i="108"/>
  <c r="L29" i="108"/>
  <c r="M30" i="108"/>
  <c r="L30" i="108"/>
  <c r="M31" i="108"/>
  <c r="L31" i="108"/>
  <c r="M32" i="108"/>
  <c r="L32" i="108"/>
  <c r="M33" i="108"/>
  <c r="L33" i="108"/>
  <c r="M34" i="108"/>
  <c r="L34" i="108"/>
  <c r="M35" i="108"/>
  <c r="L35" i="108"/>
  <c r="M36" i="108"/>
  <c r="L36" i="108"/>
  <c r="M37" i="108"/>
  <c r="L37" i="108"/>
  <c r="M38" i="108"/>
  <c r="L38" i="108"/>
  <c r="M39" i="108"/>
  <c r="L39" i="108"/>
  <c r="M40" i="108"/>
  <c r="L40" i="108"/>
  <c r="M41" i="108"/>
  <c r="L41" i="108"/>
  <c r="M42" i="108"/>
  <c r="L42" i="108"/>
  <c r="M43" i="108"/>
  <c r="L43" i="108"/>
  <c r="M44" i="108"/>
  <c r="L44" i="108"/>
  <c r="M45" i="108"/>
  <c r="L45" i="108"/>
  <c r="M46" i="108"/>
  <c r="L46" i="108"/>
  <c r="M47" i="108"/>
  <c r="L47" i="108"/>
  <c r="M48" i="108"/>
  <c r="L48" i="108"/>
  <c r="M49" i="108"/>
  <c r="L49" i="108"/>
  <c r="M50" i="108"/>
  <c r="L50" i="108"/>
  <c r="M51" i="108"/>
  <c r="L51" i="108"/>
  <c r="M52" i="108"/>
  <c r="L52" i="108"/>
  <c r="M53" i="108"/>
  <c r="L53" i="108"/>
  <c r="M54" i="108"/>
  <c r="L54" i="108"/>
  <c r="M55" i="108"/>
  <c r="L55" i="108"/>
  <c r="M56" i="108"/>
  <c r="L56" i="108"/>
  <c r="M7" i="108"/>
  <c r="L7" i="108"/>
  <c r="F7" i="106"/>
  <c r="F8" i="106"/>
  <c r="F9" i="106"/>
  <c r="F10" i="106"/>
  <c r="F11" i="106"/>
  <c r="F19" i="106"/>
  <c r="F20" i="106"/>
  <c r="F22" i="106"/>
  <c r="N8" i="108"/>
  <c r="N9" i="108"/>
  <c r="N10" i="108"/>
  <c r="N11" i="108"/>
  <c r="N12" i="108"/>
  <c r="N13" i="108"/>
  <c r="N14" i="108"/>
  <c r="N15" i="108"/>
  <c r="N16" i="108"/>
  <c r="N17" i="108"/>
  <c r="N18" i="108"/>
  <c r="N19" i="108"/>
  <c r="N20" i="108"/>
  <c r="N21" i="108"/>
  <c r="N22" i="108"/>
  <c r="N23" i="108"/>
  <c r="N24" i="108"/>
  <c r="N25" i="108"/>
  <c r="N26" i="108"/>
  <c r="N27" i="108"/>
  <c r="N28" i="108"/>
  <c r="N29" i="108"/>
  <c r="N30" i="108"/>
  <c r="N31" i="108"/>
  <c r="N32" i="108"/>
  <c r="N33" i="108"/>
  <c r="N34" i="108"/>
  <c r="N35" i="108"/>
  <c r="N36" i="108"/>
  <c r="N37" i="108"/>
  <c r="N38" i="108"/>
  <c r="N39" i="108"/>
  <c r="N40" i="108"/>
  <c r="N41" i="108"/>
  <c r="N42" i="108"/>
  <c r="N43" i="108"/>
  <c r="N44" i="108"/>
  <c r="N45" i="108"/>
  <c r="N46" i="108"/>
  <c r="N47" i="108"/>
  <c r="N48" i="108"/>
  <c r="N49" i="108"/>
  <c r="N50" i="108"/>
  <c r="N51" i="108"/>
  <c r="N52" i="108"/>
  <c r="N53" i="108"/>
  <c r="N54" i="108"/>
  <c r="N55" i="108"/>
  <c r="N56" i="108"/>
  <c r="C14" i="103"/>
  <c r="D15" i="103"/>
  <c r="D20" i="103"/>
  <c r="E15" i="103"/>
  <c r="E20" i="103"/>
  <c r="F15" i="103"/>
  <c r="F20" i="103"/>
  <c r="D19" i="103"/>
  <c r="E19" i="103"/>
  <c r="F19" i="103"/>
  <c r="G15" i="103"/>
  <c r="G19" i="103"/>
  <c r="H15" i="103"/>
  <c r="H19" i="103"/>
  <c r="I15" i="103"/>
  <c r="I19" i="103"/>
  <c r="J15" i="103"/>
  <c r="J19" i="103"/>
  <c r="K15" i="103"/>
  <c r="K19" i="103"/>
  <c r="L15" i="103"/>
  <c r="L19" i="103"/>
  <c r="M15" i="103"/>
  <c r="M19" i="103"/>
  <c r="N15" i="103"/>
  <c r="N19" i="103"/>
  <c r="O15" i="103"/>
  <c r="O19" i="103"/>
  <c r="P15" i="103"/>
  <c r="P19" i="103"/>
  <c r="Q15" i="103"/>
  <c r="Q19" i="103"/>
  <c r="R15" i="103"/>
  <c r="R19" i="103"/>
  <c r="S15" i="103"/>
  <c r="S19" i="103"/>
  <c r="T15" i="103"/>
  <c r="T19" i="103"/>
  <c r="U15" i="103"/>
  <c r="U19" i="103"/>
  <c r="V15" i="103"/>
  <c r="V19" i="103"/>
  <c r="W15" i="103"/>
  <c r="W19" i="103"/>
  <c r="X15" i="103"/>
  <c r="X19" i="103"/>
  <c r="Y15" i="103"/>
  <c r="Y19" i="103"/>
  <c r="Z15" i="103"/>
  <c r="Z19" i="103"/>
  <c r="AA15" i="103"/>
  <c r="AA19" i="103"/>
  <c r="AB15" i="103"/>
  <c r="AB19" i="103"/>
  <c r="AC15" i="103"/>
  <c r="AC19" i="103"/>
  <c r="AD15" i="103"/>
  <c r="AD19" i="103"/>
  <c r="AE15" i="103"/>
  <c r="AE19" i="103"/>
  <c r="AF15" i="103"/>
  <c r="AF19" i="103"/>
  <c r="AG15" i="103"/>
  <c r="AG19" i="103"/>
  <c r="AH15" i="103"/>
  <c r="AH19" i="103"/>
  <c r="AI15" i="103"/>
  <c r="AI19" i="103"/>
  <c r="AJ15" i="103"/>
  <c r="AJ19" i="103"/>
  <c r="AK15" i="103"/>
  <c r="AK19" i="103"/>
  <c r="AL15" i="103"/>
  <c r="AL19" i="103"/>
  <c r="AM15" i="103"/>
  <c r="AM19" i="103"/>
  <c r="AN15" i="103"/>
  <c r="AN19" i="103"/>
  <c r="AO15" i="103"/>
  <c r="AO19" i="103"/>
  <c r="AP15" i="103"/>
  <c r="AP19" i="103"/>
  <c r="AQ15" i="103"/>
  <c r="AQ19" i="103"/>
  <c r="AR15" i="103"/>
  <c r="AR19" i="103"/>
  <c r="AS15" i="103"/>
  <c r="AS19" i="103"/>
  <c r="AT15" i="103"/>
  <c r="AT19" i="103"/>
  <c r="AU15" i="103"/>
  <c r="AU19" i="103"/>
  <c r="AV15" i="103"/>
  <c r="AV19" i="103"/>
  <c r="AW15" i="103"/>
  <c r="AW19" i="103"/>
  <c r="AX15" i="103"/>
  <c r="AX19" i="103"/>
  <c r="AY15" i="103"/>
  <c r="AY19" i="103"/>
  <c r="AZ15" i="103"/>
  <c r="AZ19" i="103"/>
  <c r="BA15" i="103"/>
  <c r="BA19" i="103"/>
  <c r="BB15" i="103"/>
  <c r="BB19" i="103"/>
  <c r="BC15" i="103"/>
  <c r="BC19" i="103"/>
  <c r="BD15" i="103"/>
  <c r="BD19" i="103"/>
  <c r="BE15" i="103"/>
  <c r="BE19" i="103"/>
  <c r="BF15" i="103"/>
  <c r="BF19" i="103"/>
  <c r="BG15" i="103"/>
  <c r="BG19" i="103"/>
  <c r="BH15" i="103"/>
  <c r="BH19" i="103"/>
  <c r="BI15" i="103"/>
  <c r="BI19" i="103"/>
  <c r="BJ15" i="103"/>
  <c r="BJ19" i="103"/>
  <c r="BK15" i="103"/>
  <c r="BK19" i="103"/>
  <c r="BL15" i="103"/>
  <c r="BL19" i="103"/>
  <c r="BM15" i="103"/>
  <c r="BM19" i="103"/>
  <c r="BN15" i="103"/>
  <c r="BN19" i="103"/>
  <c r="BO15" i="103"/>
  <c r="BO19" i="103"/>
  <c r="BP15" i="103"/>
  <c r="BP19" i="103"/>
  <c r="BQ15" i="103"/>
  <c r="BQ19" i="103"/>
  <c r="BR15" i="103"/>
  <c r="BR19" i="103"/>
  <c r="BS15" i="103"/>
  <c r="BS19" i="103"/>
  <c r="BT15" i="103"/>
  <c r="BT19" i="103"/>
  <c r="BU15" i="103"/>
  <c r="BU19" i="103"/>
  <c r="BV15" i="103"/>
  <c r="BV19" i="103"/>
  <c r="BW15" i="103"/>
  <c r="BW19" i="103"/>
  <c r="BX15" i="103"/>
  <c r="BX19" i="103"/>
  <c r="BY15" i="103"/>
  <c r="BY19" i="103"/>
  <c r="BZ15" i="103"/>
  <c r="BZ19" i="103"/>
  <c r="CA15" i="103"/>
  <c r="CA19" i="103"/>
  <c r="CB15" i="103"/>
  <c r="CB19" i="103"/>
  <c r="CC15" i="103"/>
  <c r="CC19" i="103"/>
  <c r="CD15" i="103"/>
  <c r="CD19" i="103"/>
  <c r="CE15" i="103"/>
  <c r="CE19" i="103"/>
  <c r="CF15" i="103"/>
  <c r="CF19" i="103"/>
  <c r="CG15" i="103"/>
  <c r="CG19" i="103"/>
  <c r="CH15" i="103"/>
  <c r="CH19" i="103"/>
  <c r="CI15" i="103"/>
  <c r="CI19" i="103"/>
  <c r="CJ15" i="103"/>
  <c r="CJ19" i="103"/>
  <c r="CK15" i="103"/>
  <c r="CK19" i="103"/>
  <c r="CL15" i="103"/>
  <c r="CL19" i="103"/>
  <c r="CM15" i="103"/>
  <c r="CM19" i="103"/>
  <c r="CN15" i="103"/>
  <c r="CN19" i="103"/>
  <c r="CO15" i="103"/>
  <c r="CO19" i="103"/>
  <c r="CP15" i="103"/>
  <c r="CP19" i="103"/>
  <c r="CQ15" i="103"/>
  <c r="CQ19" i="103"/>
  <c r="CR15" i="103"/>
  <c r="CR19" i="103"/>
  <c r="CS15" i="103"/>
  <c r="CS19" i="103"/>
  <c r="CT15" i="103"/>
  <c r="CT19" i="103"/>
  <c r="CU15" i="103"/>
  <c r="CU19" i="103"/>
  <c r="CV15" i="103"/>
  <c r="CV19" i="103"/>
  <c r="CW15" i="103"/>
  <c r="CW19" i="103"/>
  <c r="CX15" i="103"/>
  <c r="CX19" i="103"/>
  <c r="CY15" i="103"/>
  <c r="CY19" i="103"/>
  <c r="D16" i="103"/>
  <c r="D17" i="103"/>
  <c r="G17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Z16" i="103"/>
  <c r="AA16" i="103"/>
  <c r="AB16" i="103"/>
  <c r="AC16" i="103"/>
  <c r="AD16" i="103"/>
  <c r="AE16" i="103"/>
  <c r="AF16" i="103"/>
  <c r="AG16" i="103"/>
  <c r="AH16" i="103"/>
  <c r="AI16" i="103"/>
  <c r="AJ16" i="103"/>
  <c r="AK16" i="103"/>
  <c r="AL16" i="103"/>
  <c r="AM16" i="103"/>
  <c r="AN16" i="103"/>
  <c r="AO16" i="103"/>
  <c r="AP16" i="103"/>
  <c r="AQ16" i="103"/>
  <c r="AR16" i="103"/>
  <c r="AS16" i="103"/>
  <c r="AT16" i="103"/>
  <c r="AU16" i="103"/>
  <c r="AV16" i="103"/>
  <c r="AW16" i="103"/>
  <c r="AX16" i="103"/>
  <c r="AY16" i="103"/>
  <c r="AZ16" i="103"/>
  <c r="BA16" i="103"/>
  <c r="BB16" i="103"/>
  <c r="BC16" i="103"/>
  <c r="BD16" i="103"/>
  <c r="BE16" i="103"/>
  <c r="BF16" i="103"/>
  <c r="BG16" i="103"/>
  <c r="BH16" i="103"/>
  <c r="BI16" i="103"/>
  <c r="BJ16" i="103"/>
  <c r="BK16" i="103"/>
  <c r="BL16" i="103"/>
  <c r="BM16" i="103"/>
  <c r="BN16" i="103"/>
  <c r="BO16" i="103"/>
  <c r="BP16" i="103"/>
  <c r="BQ16" i="103"/>
  <c r="BR16" i="103"/>
  <c r="BS16" i="103"/>
  <c r="BT16" i="103"/>
  <c r="BU16" i="103"/>
  <c r="BV16" i="103"/>
  <c r="BW16" i="103"/>
  <c r="BX16" i="103"/>
  <c r="BY16" i="103"/>
  <c r="BZ16" i="103"/>
  <c r="CA16" i="103"/>
  <c r="CB16" i="103"/>
  <c r="CC16" i="103"/>
  <c r="CD16" i="103"/>
  <c r="CE16" i="103"/>
  <c r="CF16" i="103"/>
  <c r="CG16" i="103"/>
  <c r="CH16" i="103"/>
  <c r="CI16" i="103"/>
  <c r="CJ16" i="103"/>
  <c r="CK16" i="103"/>
  <c r="CL16" i="103"/>
  <c r="CM16" i="103"/>
  <c r="CN16" i="103"/>
  <c r="CO16" i="103"/>
  <c r="CP16" i="103"/>
  <c r="CQ16" i="103"/>
  <c r="CR16" i="103"/>
  <c r="CS16" i="103"/>
  <c r="CT16" i="103"/>
  <c r="CU16" i="103"/>
  <c r="CV16" i="103"/>
  <c r="CW16" i="103"/>
  <c r="CX16" i="103"/>
  <c r="CY16" i="103"/>
  <c r="G20" i="103"/>
  <c r="H20" i="103"/>
  <c r="I20" i="103"/>
  <c r="J20" i="103"/>
  <c r="K17" i="103"/>
  <c r="K20" i="103"/>
  <c r="L17" i="103"/>
  <c r="L20" i="103"/>
  <c r="M17" i="103"/>
  <c r="M20" i="103"/>
  <c r="N17" i="103"/>
  <c r="N20" i="103"/>
  <c r="O17" i="103"/>
  <c r="O20" i="103"/>
  <c r="P17" i="103"/>
  <c r="P20" i="103"/>
  <c r="Q17" i="103"/>
  <c r="R17" i="103"/>
  <c r="S17" i="103"/>
  <c r="T17" i="103"/>
  <c r="U17" i="103"/>
  <c r="V17" i="103"/>
  <c r="W17" i="103"/>
  <c r="X17" i="103"/>
  <c r="Y17" i="103"/>
  <c r="Z17" i="103"/>
  <c r="AA17" i="103"/>
  <c r="AB17" i="103"/>
  <c r="AC17" i="103"/>
  <c r="AD17" i="103"/>
  <c r="AE17" i="103"/>
  <c r="AF17" i="103"/>
  <c r="AG17" i="103"/>
  <c r="AH17" i="103"/>
  <c r="AI17" i="103"/>
  <c r="AJ17" i="103"/>
  <c r="AK17" i="103"/>
  <c r="AL17" i="103"/>
  <c r="AM17" i="103"/>
  <c r="AN17" i="103"/>
  <c r="AO17" i="103"/>
  <c r="AP17" i="103"/>
  <c r="AQ17" i="103"/>
  <c r="AR17" i="103"/>
  <c r="AS17" i="103"/>
  <c r="AT17" i="103"/>
  <c r="AU17" i="103"/>
  <c r="AV17" i="103"/>
  <c r="AW17" i="103"/>
  <c r="AX17" i="103"/>
  <c r="AY17" i="103"/>
  <c r="AZ17" i="103"/>
  <c r="BA17" i="103"/>
  <c r="BB17" i="103"/>
  <c r="BC17" i="103"/>
  <c r="BD17" i="103"/>
  <c r="BE17" i="103"/>
  <c r="BF17" i="103"/>
  <c r="BG17" i="103"/>
  <c r="BH17" i="103"/>
  <c r="BI17" i="103"/>
  <c r="BJ17" i="103"/>
  <c r="BK17" i="103"/>
  <c r="BL17" i="103"/>
  <c r="BM17" i="103"/>
  <c r="BN17" i="103"/>
  <c r="BO17" i="103"/>
  <c r="BP17" i="103"/>
  <c r="BQ17" i="103"/>
  <c r="BR17" i="103"/>
  <c r="BS17" i="103"/>
  <c r="BT17" i="103"/>
  <c r="BU17" i="103"/>
  <c r="BV17" i="103"/>
  <c r="BW17" i="103"/>
  <c r="BX17" i="103"/>
  <c r="BY17" i="103"/>
  <c r="BZ17" i="103"/>
  <c r="CA17" i="103"/>
  <c r="CB17" i="103"/>
  <c r="CC17" i="103"/>
  <c r="CD17" i="103"/>
  <c r="CE17" i="103"/>
  <c r="CF17" i="103"/>
  <c r="CG17" i="103"/>
  <c r="CH17" i="103"/>
  <c r="CI17" i="103"/>
  <c r="CJ17" i="103"/>
  <c r="CK17" i="103"/>
  <c r="CL17" i="103"/>
  <c r="CM17" i="103"/>
  <c r="CN17" i="103"/>
  <c r="CO17" i="103"/>
  <c r="CP17" i="103"/>
  <c r="CQ17" i="103"/>
  <c r="CR17" i="103"/>
  <c r="CS17" i="103"/>
  <c r="CT17" i="103"/>
  <c r="CU17" i="103"/>
  <c r="CV17" i="103"/>
  <c r="CW17" i="103"/>
  <c r="CX17" i="103"/>
  <c r="CY17" i="103"/>
  <c r="F17" i="103"/>
  <c r="H17" i="103"/>
  <c r="I17" i="103"/>
  <c r="J17" i="103"/>
  <c r="E17" i="103"/>
  <c r="F16" i="103"/>
  <c r="G16" i="103"/>
  <c r="H16" i="103"/>
  <c r="I16" i="103"/>
  <c r="J16" i="103"/>
  <c r="E16" i="103"/>
  <c r="CZ17" i="103"/>
  <c r="CZ16" i="103"/>
  <c r="Q20" i="103"/>
  <c r="R20" i="103"/>
  <c r="S20" i="103"/>
  <c r="T20" i="103"/>
  <c r="U20" i="103"/>
  <c r="V20" i="103"/>
  <c r="W20" i="103"/>
  <c r="X20" i="103"/>
  <c r="Y20" i="103"/>
  <c r="Z20" i="103"/>
  <c r="AA20" i="103"/>
  <c r="AB20" i="103"/>
  <c r="AC20" i="103"/>
  <c r="AD20" i="103"/>
  <c r="AE20" i="103"/>
  <c r="AF20" i="103"/>
  <c r="AG20" i="103"/>
  <c r="AH20" i="103"/>
  <c r="AI20" i="103"/>
  <c r="AJ20" i="103"/>
  <c r="AK20" i="103"/>
  <c r="AL20" i="103"/>
  <c r="AM20" i="103"/>
  <c r="AN20" i="103"/>
  <c r="AO20" i="103"/>
  <c r="AP20" i="103"/>
  <c r="AQ20" i="103"/>
  <c r="AR20" i="103"/>
  <c r="AS20" i="103"/>
  <c r="AT20" i="103"/>
  <c r="AU20" i="103"/>
  <c r="AV20" i="103"/>
  <c r="AW20" i="103"/>
  <c r="AX20" i="103"/>
  <c r="AY20" i="103"/>
  <c r="AZ20" i="103"/>
  <c r="BA20" i="103"/>
  <c r="BB20" i="103"/>
  <c r="BC20" i="103"/>
  <c r="BD20" i="103"/>
  <c r="BE20" i="103"/>
  <c r="BF20" i="103"/>
  <c r="BG20" i="103"/>
  <c r="BH20" i="103"/>
  <c r="BI20" i="103"/>
  <c r="BJ20" i="103"/>
  <c r="BK20" i="103"/>
  <c r="BL20" i="103"/>
  <c r="BM20" i="103"/>
  <c r="BN20" i="103"/>
  <c r="BO20" i="103"/>
  <c r="BP20" i="103"/>
  <c r="BQ20" i="103"/>
  <c r="BR20" i="103"/>
  <c r="BS20" i="103"/>
  <c r="BT20" i="103"/>
  <c r="BU20" i="103"/>
  <c r="BV20" i="103"/>
  <c r="BW20" i="103"/>
  <c r="BX20" i="103"/>
  <c r="BY20" i="103"/>
  <c r="BZ20" i="103"/>
  <c r="CA20" i="103"/>
  <c r="CB20" i="103"/>
  <c r="CC20" i="103"/>
  <c r="CD20" i="103"/>
  <c r="CE20" i="103"/>
  <c r="CF20" i="103"/>
  <c r="CG20" i="103"/>
  <c r="CH20" i="103"/>
  <c r="CI20" i="103"/>
  <c r="CJ20" i="103"/>
  <c r="CK20" i="103"/>
  <c r="CL20" i="103"/>
  <c r="CM20" i="103"/>
  <c r="CN20" i="103"/>
  <c r="CO20" i="103"/>
  <c r="CP20" i="103"/>
  <c r="CQ20" i="103"/>
  <c r="CR20" i="103"/>
  <c r="CS20" i="103"/>
  <c r="CT20" i="103"/>
  <c r="CU20" i="103"/>
  <c r="CV20" i="103"/>
  <c r="CW20" i="103"/>
  <c r="CX20" i="103"/>
  <c r="CY20" i="103"/>
  <c r="B20" i="103"/>
  <c r="C8" i="103"/>
  <c r="C6" i="102"/>
  <c r="O7" i="108"/>
  <c r="C9" i="107"/>
  <c r="I7" i="106"/>
  <c r="I19" i="106"/>
  <c r="I12" i="106"/>
  <c r="I14" i="106"/>
  <c r="I10" i="106"/>
  <c r="I11" i="106"/>
  <c r="I13" i="106"/>
  <c r="I8" i="106"/>
  <c r="H9" i="107"/>
  <c r="I9" i="107"/>
  <c r="J9" i="107"/>
  <c r="C10" i="107"/>
  <c r="I16" i="106"/>
  <c r="I20" i="106"/>
  <c r="I15" i="106"/>
  <c r="I9" i="106"/>
  <c r="H10" i="107"/>
  <c r="I10" i="107"/>
  <c r="J10" i="107"/>
  <c r="C11" i="107"/>
  <c r="I21" i="106"/>
  <c r="H11" i="107"/>
  <c r="I11" i="107"/>
  <c r="J11" i="107"/>
  <c r="C12" i="107"/>
  <c r="H12" i="107"/>
  <c r="I12" i="107"/>
  <c r="J12" i="107"/>
  <c r="C13" i="107"/>
  <c r="I17" i="106"/>
  <c r="H13" i="107"/>
  <c r="I13" i="107"/>
  <c r="J13" i="107"/>
  <c r="C14" i="107"/>
  <c r="I18" i="106"/>
  <c r="H14" i="107"/>
  <c r="I14" i="107"/>
  <c r="J14" i="107"/>
  <c r="C15" i="107"/>
  <c r="H15" i="107"/>
  <c r="I15" i="107"/>
  <c r="J15" i="107"/>
  <c r="C16" i="107"/>
  <c r="H16" i="107"/>
  <c r="I16" i="107"/>
  <c r="J16" i="107"/>
  <c r="C17" i="107"/>
  <c r="H17" i="107"/>
  <c r="I17" i="107"/>
  <c r="J17" i="107"/>
  <c r="C18" i="107"/>
  <c r="H18" i="107"/>
  <c r="I18" i="107"/>
  <c r="J18" i="107"/>
  <c r="C19" i="107"/>
  <c r="H19" i="107"/>
  <c r="I19" i="107"/>
  <c r="J19" i="107"/>
  <c r="C20" i="107"/>
  <c r="H20" i="107"/>
  <c r="I20" i="107"/>
  <c r="J20" i="107"/>
  <c r="C21" i="107"/>
  <c r="H21" i="107"/>
  <c r="I21" i="107"/>
  <c r="J21" i="107"/>
  <c r="C22" i="107"/>
  <c r="J22" i="107"/>
  <c r="C23" i="107"/>
  <c r="J23" i="107"/>
  <c r="C24" i="107"/>
  <c r="J24" i="107"/>
  <c r="C25" i="107"/>
  <c r="J25" i="107"/>
  <c r="C26" i="107"/>
  <c r="J26" i="107"/>
  <c r="C27" i="107"/>
  <c r="J27" i="107"/>
  <c r="C28" i="107"/>
  <c r="J28" i="107"/>
  <c r="C29" i="107"/>
  <c r="J29" i="107"/>
  <c r="C30" i="107"/>
  <c r="J30" i="107"/>
  <c r="C31" i="107"/>
  <c r="J31" i="107"/>
  <c r="C32" i="107"/>
  <c r="J32" i="107"/>
  <c r="C33" i="107"/>
  <c r="J33" i="107"/>
  <c r="C34" i="107"/>
  <c r="J34" i="107"/>
  <c r="C35" i="107"/>
  <c r="J35" i="107"/>
  <c r="C36" i="107"/>
  <c r="J36" i="107"/>
  <c r="C37" i="107"/>
  <c r="J37" i="107"/>
  <c r="C38" i="107"/>
  <c r="J38" i="107"/>
  <c r="C39" i="107"/>
  <c r="J39" i="107"/>
  <c r="C40" i="107"/>
  <c r="J40" i="107"/>
  <c r="C41" i="107"/>
  <c r="J41" i="107"/>
  <c r="C42" i="107"/>
  <c r="J42" i="107"/>
  <c r="C43" i="107"/>
  <c r="J43" i="107"/>
  <c r="C44" i="107"/>
  <c r="J44" i="107"/>
  <c r="C45" i="107"/>
  <c r="J45" i="107"/>
  <c r="C46" i="107"/>
  <c r="J46" i="107"/>
  <c r="C47" i="107"/>
  <c r="J47" i="107"/>
  <c r="C48" i="107"/>
  <c r="J48" i="107"/>
  <c r="C49" i="107"/>
  <c r="J49" i="107"/>
  <c r="C50" i="107"/>
  <c r="J50" i="107"/>
  <c r="C51" i="107"/>
  <c r="J51" i="107"/>
  <c r="C52" i="107"/>
  <c r="J52" i="107"/>
  <c r="C53" i="107"/>
  <c r="J53" i="107"/>
  <c r="C54" i="107"/>
  <c r="J54" i="107"/>
  <c r="C55" i="107"/>
  <c r="J55" i="107"/>
  <c r="C56" i="107"/>
  <c r="J56" i="107"/>
  <c r="C57" i="107"/>
  <c r="J57" i="107"/>
  <c r="C58" i="107"/>
  <c r="J58" i="107"/>
  <c r="C59" i="107"/>
  <c r="J59" i="107"/>
  <c r="C60" i="107"/>
  <c r="J60" i="107"/>
  <c r="C61" i="107"/>
  <c r="J61" i="107"/>
  <c r="C62" i="107"/>
  <c r="J62" i="107"/>
  <c r="C63" i="107"/>
  <c r="J63" i="107"/>
  <c r="C64" i="107"/>
  <c r="J64" i="107"/>
  <c r="C65" i="107"/>
  <c r="J65" i="107"/>
  <c r="C66" i="107"/>
  <c r="J66" i="107"/>
  <c r="C67" i="107"/>
  <c r="J67" i="107"/>
  <c r="C68" i="107"/>
  <c r="J68" i="107"/>
  <c r="C69" i="107"/>
  <c r="J69" i="107"/>
  <c r="C70" i="107"/>
  <c r="J70" i="107"/>
  <c r="C71" i="107"/>
  <c r="J71" i="107"/>
  <c r="C72" i="107"/>
  <c r="J72" i="107"/>
  <c r="C73" i="107"/>
  <c r="J73" i="107"/>
  <c r="C74" i="107"/>
  <c r="J74" i="107"/>
  <c r="C75" i="107"/>
  <c r="J75" i="107"/>
  <c r="C76" i="107"/>
  <c r="J76" i="107"/>
  <c r="C77" i="107"/>
  <c r="J77" i="107"/>
  <c r="C78" i="107"/>
  <c r="J78" i="107"/>
  <c r="C79" i="107"/>
  <c r="J79" i="107"/>
  <c r="C80" i="107"/>
  <c r="J80" i="107"/>
  <c r="C81" i="107"/>
  <c r="J81" i="107"/>
  <c r="C82" i="107"/>
  <c r="J82" i="107"/>
  <c r="C83" i="107"/>
  <c r="J83" i="107"/>
  <c r="C84" i="107"/>
  <c r="J84" i="107"/>
  <c r="C85" i="107"/>
  <c r="J85" i="107"/>
  <c r="C86" i="107"/>
  <c r="J86" i="107"/>
  <c r="C87" i="107"/>
  <c r="J87" i="107"/>
  <c r="C88" i="107"/>
  <c r="J88" i="107"/>
  <c r="C89" i="107"/>
  <c r="J89" i="107"/>
  <c r="C90" i="107"/>
  <c r="J90" i="107"/>
  <c r="C91" i="107"/>
  <c r="J91" i="107"/>
  <c r="C92" i="107"/>
  <c r="J92" i="107"/>
  <c r="C93" i="107"/>
  <c r="J93" i="107"/>
  <c r="C94" i="107"/>
  <c r="J94" i="107"/>
  <c r="C95" i="107"/>
  <c r="J95" i="107"/>
  <c r="C96" i="107"/>
  <c r="J96" i="107"/>
  <c r="C97" i="107"/>
  <c r="J97" i="107"/>
  <c r="C98" i="107"/>
  <c r="J98" i="107"/>
  <c r="C99" i="107"/>
  <c r="J99" i="107"/>
  <c r="C100" i="107"/>
  <c r="J100" i="107"/>
  <c r="C101" i="107"/>
  <c r="J101" i="107"/>
  <c r="C102" i="107"/>
  <c r="J102" i="107"/>
  <c r="C103" i="107"/>
  <c r="J103" i="107"/>
  <c r="C104" i="107"/>
  <c r="J104" i="107"/>
  <c r="C105" i="107"/>
  <c r="J105" i="107"/>
  <c r="C106" i="107"/>
  <c r="J106" i="107"/>
  <c r="C107" i="107"/>
  <c r="J107" i="107"/>
  <c r="C8" i="107"/>
  <c r="I6" i="106"/>
  <c r="H8" i="107"/>
  <c r="I8" i="107"/>
  <c r="J8" i="107"/>
  <c r="I22" i="107"/>
  <c r="I23" i="107"/>
  <c r="I24" i="107"/>
  <c r="I25" i="107"/>
  <c r="I26" i="107"/>
  <c r="I27" i="107"/>
  <c r="I28" i="107"/>
  <c r="I29" i="107"/>
  <c r="I30" i="107"/>
  <c r="I31" i="107"/>
  <c r="I32" i="107"/>
  <c r="I33" i="107"/>
  <c r="I34" i="107"/>
  <c r="I35" i="107"/>
  <c r="I36" i="107"/>
  <c r="I37" i="107"/>
  <c r="I38" i="107"/>
  <c r="I39" i="107"/>
  <c r="I40" i="107"/>
  <c r="I41" i="107"/>
  <c r="I42" i="107"/>
  <c r="I43" i="107"/>
  <c r="I44" i="107"/>
  <c r="I45" i="107"/>
  <c r="I46" i="107"/>
  <c r="I47" i="107"/>
  <c r="I48" i="107"/>
  <c r="I49" i="107"/>
  <c r="I50" i="107"/>
  <c r="I51" i="107"/>
  <c r="I52" i="107"/>
  <c r="I53" i="107"/>
  <c r="I54" i="107"/>
  <c r="I55" i="107"/>
  <c r="I56" i="107"/>
  <c r="I57" i="107"/>
  <c r="I58" i="107"/>
  <c r="I59" i="107"/>
  <c r="I60" i="107"/>
  <c r="I61" i="107"/>
  <c r="I62" i="107"/>
  <c r="I63" i="107"/>
  <c r="I64" i="107"/>
  <c r="I65" i="107"/>
  <c r="I66" i="107"/>
  <c r="I67" i="107"/>
  <c r="I68" i="107"/>
  <c r="I69" i="107"/>
  <c r="I70" i="107"/>
  <c r="I71" i="107"/>
  <c r="I72" i="107"/>
  <c r="I73" i="107"/>
  <c r="I74" i="107"/>
  <c r="I75" i="107"/>
  <c r="I76" i="107"/>
  <c r="I77" i="107"/>
  <c r="I78" i="107"/>
  <c r="I79" i="107"/>
  <c r="I80" i="107"/>
  <c r="I81" i="107"/>
  <c r="I82" i="107"/>
  <c r="I83" i="107"/>
  <c r="I84" i="107"/>
  <c r="I85" i="107"/>
  <c r="I86" i="107"/>
  <c r="I87" i="107"/>
  <c r="I88" i="107"/>
  <c r="I89" i="107"/>
  <c r="I90" i="107"/>
  <c r="I91" i="107"/>
  <c r="I92" i="107"/>
  <c r="I93" i="107"/>
  <c r="I94" i="107"/>
  <c r="I95" i="107"/>
  <c r="I96" i="107"/>
  <c r="I97" i="107"/>
  <c r="I98" i="107"/>
  <c r="I99" i="107"/>
  <c r="I100" i="107"/>
  <c r="I101" i="107"/>
  <c r="I102" i="107"/>
  <c r="I103" i="107"/>
  <c r="I104" i="107"/>
  <c r="I105" i="107"/>
  <c r="I106" i="107"/>
  <c r="I107" i="107"/>
  <c r="I22" i="106"/>
  <c r="H22" i="107"/>
  <c r="H23" i="107"/>
  <c r="H24" i="107"/>
  <c r="H25" i="107"/>
  <c r="H26" i="107"/>
  <c r="H27" i="107"/>
  <c r="H28" i="107"/>
  <c r="H29" i="107"/>
  <c r="H30" i="107"/>
  <c r="H31" i="107"/>
  <c r="H32" i="107"/>
  <c r="H33" i="107"/>
  <c r="H34" i="107"/>
  <c r="H35" i="107"/>
  <c r="H36" i="107"/>
  <c r="H37" i="107"/>
  <c r="H38" i="107"/>
  <c r="H39" i="107"/>
  <c r="H40" i="107"/>
  <c r="H41" i="107"/>
  <c r="H42" i="107"/>
  <c r="H43" i="107"/>
  <c r="H44" i="107"/>
  <c r="H45" i="107"/>
  <c r="H46" i="107"/>
  <c r="H47" i="107"/>
  <c r="H48" i="107"/>
  <c r="H49" i="107"/>
  <c r="H50" i="107"/>
  <c r="H51" i="107"/>
  <c r="H52" i="107"/>
  <c r="H53" i="107"/>
  <c r="H54" i="107"/>
  <c r="H55" i="107"/>
  <c r="H56" i="107"/>
  <c r="H57" i="107"/>
  <c r="H58" i="107"/>
  <c r="H59" i="107"/>
  <c r="H60" i="107"/>
  <c r="H61" i="107"/>
  <c r="H62" i="107"/>
  <c r="H63" i="107"/>
  <c r="H64" i="107"/>
  <c r="H65" i="107"/>
  <c r="H66" i="107"/>
  <c r="H67" i="107"/>
  <c r="H68" i="107"/>
  <c r="H69" i="107"/>
  <c r="H70" i="107"/>
  <c r="H71" i="107"/>
  <c r="H72" i="107"/>
  <c r="H73" i="107"/>
  <c r="H74" i="107"/>
  <c r="H75" i="107"/>
  <c r="H76" i="107"/>
  <c r="H77" i="107"/>
  <c r="H78" i="107"/>
  <c r="H79" i="107"/>
  <c r="H80" i="107"/>
  <c r="H81" i="107"/>
  <c r="H82" i="107"/>
  <c r="H83" i="107"/>
  <c r="H84" i="107"/>
  <c r="H85" i="107"/>
  <c r="H86" i="107"/>
  <c r="H87" i="107"/>
  <c r="H88" i="107"/>
  <c r="H89" i="107"/>
  <c r="H90" i="107"/>
  <c r="H91" i="107"/>
  <c r="H92" i="107"/>
  <c r="H93" i="107"/>
  <c r="H94" i="107"/>
  <c r="H95" i="107"/>
  <c r="H96" i="107"/>
  <c r="H97" i="107"/>
  <c r="H98" i="107"/>
  <c r="H99" i="107"/>
  <c r="H100" i="107"/>
  <c r="H101" i="107"/>
  <c r="H102" i="107"/>
  <c r="H103" i="107"/>
  <c r="H104" i="107"/>
  <c r="H105" i="107"/>
  <c r="H106" i="107"/>
  <c r="H107" i="107"/>
  <c r="D8" i="107"/>
  <c r="G9" i="107"/>
  <c r="G10" i="107"/>
  <c r="E8" i="107"/>
  <c r="G11" i="107"/>
  <c r="E9" i="107"/>
  <c r="G12" i="107"/>
  <c r="E10" i="107"/>
  <c r="G13" i="107"/>
  <c r="E11" i="107"/>
  <c r="G14" i="107"/>
  <c r="E12" i="107"/>
  <c r="G15" i="107"/>
  <c r="E13" i="107"/>
  <c r="G16" i="107"/>
  <c r="E14" i="107"/>
  <c r="G17" i="107"/>
  <c r="E15" i="107"/>
  <c r="G18" i="107"/>
  <c r="E16" i="107"/>
  <c r="G19" i="107"/>
  <c r="E17" i="107"/>
  <c r="G20" i="107"/>
  <c r="E18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G51" i="107"/>
  <c r="G52" i="107"/>
  <c r="G53" i="107"/>
  <c r="G54" i="107"/>
  <c r="G55" i="107"/>
  <c r="G56" i="107"/>
  <c r="G57" i="107"/>
  <c r="G58" i="107"/>
  <c r="G59" i="107"/>
  <c r="G60" i="107"/>
  <c r="G61" i="107"/>
  <c r="G62" i="107"/>
  <c r="G63" i="107"/>
  <c r="G64" i="107"/>
  <c r="G65" i="107"/>
  <c r="G66" i="107"/>
  <c r="G67" i="107"/>
  <c r="G68" i="107"/>
  <c r="G69" i="107"/>
  <c r="G70" i="107"/>
  <c r="G71" i="107"/>
  <c r="G72" i="107"/>
  <c r="G73" i="107"/>
  <c r="G74" i="107"/>
  <c r="G75" i="107"/>
  <c r="G76" i="107"/>
  <c r="G77" i="107"/>
  <c r="G78" i="107"/>
  <c r="G79" i="107"/>
  <c r="G80" i="107"/>
  <c r="G81" i="107"/>
  <c r="G82" i="107"/>
  <c r="G83" i="107"/>
  <c r="G84" i="107"/>
  <c r="G85" i="107"/>
  <c r="G86" i="107"/>
  <c r="G87" i="107"/>
  <c r="G88" i="107"/>
  <c r="G89" i="107"/>
  <c r="G90" i="107"/>
  <c r="G91" i="107"/>
  <c r="G92" i="107"/>
  <c r="G93" i="107"/>
  <c r="G94" i="107"/>
  <c r="G95" i="107"/>
  <c r="G96" i="107"/>
  <c r="G97" i="107"/>
  <c r="G98" i="107"/>
  <c r="G99" i="107"/>
  <c r="G100" i="107"/>
  <c r="G101" i="107"/>
  <c r="G102" i="107"/>
  <c r="G103" i="107"/>
  <c r="G104" i="107"/>
  <c r="G105" i="107"/>
  <c r="G106" i="107"/>
  <c r="G107" i="107"/>
  <c r="G8" i="107"/>
  <c r="D9" i="107"/>
  <c r="F9" i="107"/>
  <c r="D10" i="107"/>
  <c r="F10" i="107"/>
  <c r="D11" i="107"/>
  <c r="F11" i="107"/>
  <c r="D12" i="107"/>
  <c r="F12" i="107"/>
  <c r="D13" i="107"/>
  <c r="F13" i="107"/>
  <c r="D14" i="107"/>
  <c r="F14" i="107"/>
  <c r="D15" i="107"/>
  <c r="F15" i="107"/>
  <c r="D16" i="107"/>
  <c r="F16" i="107"/>
  <c r="D17" i="107"/>
  <c r="F17" i="107"/>
  <c r="D18" i="107"/>
  <c r="F18" i="107"/>
  <c r="E19" i="107"/>
  <c r="D19" i="107"/>
  <c r="F19" i="107"/>
  <c r="E20" i="107"/>
  <c r="D20" i="107"/>
  <c r="F20" i="107"/>
  <c r="E21" i="107"/>
  <c r="D21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34" i="107"/>
  <c r="F35" i="107"/>
  <c r="F36" i="107"/>
  <c r="F37" i="107"/>
  <c r="F38" i="107"/>
  <c r="F39" i="107"/>
  <c r="F40" i="107"/>
  <c r="F41" i="107"/>
  <c r="F42" i="107"/>
  <c r="F43" i="107"/>
  <c r="F44" i="107"/>
  <c r="F45" i="107"/>
  <c r="F46" i="107"/>
  <c r="F47" i="107"/>
  <c r="F48" i="107"/>
  <c r="F49" i="107"/>
  <c r="F50" i="107"/>
  <c r="F51" i="107"/>
  <c r="F52" i="107"/>
  <c r="F53" i="107"/>
  <c r="F54" i="107"/>
  <c r="F55" i="107"/>
  <c r="F56" i="107"/>
  <c r="F57" i="107"/>
  <c r="F58" i="107"/>
  <c r="F59" i="107"/>
  <c r="F60" i="107"/>
  <c r="F61" i="107"/>
  <c r="F62" i="107"/>
  <c r="F63" i="107"/>
  <c r="F64" i="107"/>
  <c r="F65" i="107"/>
  <c r="F66" i="107"/>
  <c r="F67" i="107"/>
  <c r="F68" i="107"/>
  <c r="F69" i="107"/>
  <c r="F70" i="107"/>
  <c r="F71" i="107"/>
  <c r="F72" i="107"/>
  <c r="F73" i="107"/>
  <c r="F74" i="107"/>
  <c r="F75" i="107"/>
  <c r="F76" i="107"/>
  <c r="F77" i="107"/>
  <c r="F78" i="107"/>
  <c r="F79" i="107"/>
  <c r="F80" i="107"/>
  <c r="F81" i="107"/>
  <c r="F82" i="107"/>
  <c r="F83" i="107"/>
  <c r="F84" i="107"/>
  <c r="F85" i="107"/>
  <c r="F86" i="107"/>
  <c r="F87" i="107"/>
  <c r="F88" i="107"/>
  <c r="F89" i="107"/>
  <c r="F90" i="107"/>
  <c r="F91" i="107"/>
  <c r="F92" i="107"/>
  <c r="F93" i="107"/>
  <c r="F94" i="107"/>
  <c r="F95" i="107"/>
  <c r="F96" i="107"/>
  <c r="F97" i="107"/>
  <c r="F98" i="107"/>
  <c r="F99" i="107"/>
  <c r="F100" i="107"/>
  <c r="F101" i="107"/>
  <c r="F102" i="107"/>
  <c r="F103" i="107"/>
  <c r="F104" i="107"/>
  <c r="F105" i="107"/>
  <c r="F106" i="107"/>
  <c r="F107" i="107"/>
  <c r="F8" i="107"/>
  <c r="E107" i="107"/>
  <c r="E106" i="107"/>
  <c r="E105" i="107"/>
  <c r="E104" i="107"/>
  <c r="E103" i="107"/>
  <c r="E102" i="107"/>
  <c r="E101" i="107"/>
  <c r="E100" i="107"/>
  <c r="E99" i="107"/>
  <c r="E98" i="107"/>
  <c r="E97" i="107"/>
  <c r="E96" i="107"/>
  <c r="E95" i="107"/>
  <c r="E94" i="107"/>
  <c r="E93" i="107"/>
  <c r="E92" i="107"/>
  <c r="E91" i="107"/>
  <c r="E90" i="107"/>
  <c r="E89" i="107"/>
  <c r="E88" i="107"/>
  <c r="E87" i="107"/>
  <c r="E86" i="107"/>
  <c r="E85" i="107"/>
  <c r="E84" i="107"/>
  <c r="E83" i="107"/>
  <c r="E82" i="107"/>
  <c r="E81" i="107"/>
  <c r="E80" i="107"/>
  <c r="E79" i="107"/>
  <c r="E78" i="107"/>
  <c r="E77" i="107"/>
  <c r="E76" i="107"/>
  <c r="E75" i="107"/>
  <c r="E74" i="107"/>
  <c r="E73" i="107"/>
  <c r="E72" i="107"/>
  <c r="E71" i="107"/>
  <c r="E70" i="107"/>
  <c r="E69" i="107"/>
  <c r="E68" i="107"/>
  <c r="E67" i="107"/>
  <c r="E66" i="107"/>
  <c r="E65" i="107"/>
  <c r="E64" i="107"/>
  <c r="E63" i="107"/>
  <c r="E62" i="107"/>
  <c r="E61" i="107"/>
  <c r="E60" i="107"/>
  <c r="E59" i="107"/>
  <c r="E58" i="107"/>
  <c r="E57" i="107"/>
  <c r="E56" i="107"/>
  <c r="E55" i="107"/>
  <c r="E54" i="107"/>
  <c r="E53" i="107"/>
  <c r="E52" i="107"/>
  <c r="E51" i="107"/>
  <c r="E50" i="107"/>
  <c r="E49" i="107"/>
  <c r="E48" i="107"/>
  <c r="E47" i="107"/>
  <c r="E46" i="107"/>
  <c r="E45" i="107"/>
  <c r="E44" i="107"/>
  <c r="E43" i="107"/>
  <c r="E42" i="107"/>
  <c r="E41" i="107"/>
  <c r="E40" i="107"/>
  <c r="E39" i="107"/>
  <c r="E38" i="107"/>
  <c r="E37" i="107"/>
  <c r="E36" i="107"/>
  <c r="E35" i="107"/>
  <c r="E34" i="107"/>
  <c r="E33" i="107"/>
  <c r="E32" i="107"/>
  <c r="E31" i="107"/>
  <c r="E30" i="107"/>
  <c r="E29" i="107"/>
  <c r="E28" i="107"/>
  <c r="E27" i="107"/>
  <c r="E26" i="107"/>
  <c r="E25" i="107"/>
  <c r="E24" i="107"/>
  <c r="E23" i="107"/>
  <c r="E22" i="107"/>
  <c r="D107" i="107"/>
  <c r="D106" i="107"/>
  <c r="D105" i="107"/>
  <c r="D104" i="107"/>
  <c r="D103" i="107"/>
  <c r="D102" i="107"/>
  <c r="D101" i="107"/>
  <c r="D100" i="107"/>
  <c r="D99" i="107"/>
  <c r="D98" i="107"/>
  <c r="D97" i="107"/>
  <c r="D96" i="107"/>
  <c r="D95" i="107"/>
  <c r="D94" i="107"/>
  <c r="D93" i="107"/>
  <c r="D92" i="107"/>
  <c r="D91" i="107"/>
  <c r="D90" i="107"/>
  <c r="D89" i="107"/>
  <c r="D88" i="107"/>
  <c r="D87" i="107"/>
  <c r="D86" i="107"/>
  <c r="D85" i="107"/>
  <c r="D84" i="107"/>
  <c r="D83" i="107"/>
  <c r="D82" i="107"/>
  <c r="D81" i="107"/>
  <c r="D80" i="107"/>
  <c r="D79" i="107"/>
  <c r="D78" i="107"/>
  <c r="D77" i="107"/>
  <c r="D76" i="107"/>
  <c r="D75" i="107"/>
  <c r="D74" i="107"/>
  <c r="D73" i="107"/>
  <c r="D72" i="107"/>
  <c r="D71" i="107"/>
  <c r="D70" i="107"/>
  <c r="D69" i="107"/>
  <c r="D68" i="107"/>
  <c r="D67" i="107"/>
  <c r="D66" i="107"/>
  <c r="D65" i="107"/>
  <c r="D64" i="107"/>
  <c r="D63" i="107"/>
  <c r="D62" i="107"/>
  <c r="D61" i="107"/>
  <c r="D60" i="107"/>
  <c r="D59" i="107"/>
  <c r="D58" i="107"/>
  <c r="D57" i="107"/>
  <c r="D56" i="107"/>
  <c r="D55" i="107"/>
  <c r="D54" i="107"/>
  <c r="D53" i="107"/>
  <c r="D52" i="107"/>
  <c r="D51" i="107"/>
  <c r="D50" i="107"/>
  <c r="D49" i="107"/>
  <c r="D48" i="107"/>
  <c r="D47" i="107"/>
  <c r="D46" i="107"/>
  <c r="D45" i="107"/>
  <c r="D44" i="107"/>
  <c r="D43" i="107"/>
  <c r="D42" i="107"/>
  <c r="D41" i="107"/>
  <c r="D40" i="107"/>
  <c r="D39" i="107"/>
  <c r="D38" i="107"/>
  <c r="D37" i="107"/>
  <c r="D36" i="107"/>
  <c r="D35" i="107"/>
  <c r="D34" i="107"/>
  <c r="D33" i="107"/>
  <c r="D32" i="107"/>
  <c r="D31" i="107"/>
  <c r="D30" i="107"/>
  <c r="D29" i="107"/>
  <c r="D28" i="107"/>
  <c r="D27" i="107"/>
  <c r="D26" i="107"/>
  <c r="D25" i="107"/>
  <c r="D24" i="107"/>
  <c r="D23" i="107"/>
  <c r="D22" i="107"/>
  <c r="C7" i="102"/>
  <c r="D7" i="102"/>
  <c r="E7" i="102"/>
  <c r="F7" i="102"/>
  <c r="C8" i="102"/>
  <c r="D8" i="102"/>
  <c r="E8" i="102"/>
  <c r="F8" i="102"/>
  <c r="C9" i="102"/>
  <c r="D9" i="102"/>
  <c r="E9" i="102"/>
  <c r="F9" i="102"/>
  <c r="C10" i="102"/>
  <c r="D10" i="102"/>
  <c r="E10" i="102"/>
  <c r="F10" i="102"/>
  <c r="C11" i="102"/>
  <c r="D11" i="102"/>
  <c r="E11" i="102"/>
  <c r="F11" i="102"/>
  <c r="C12" i="102"/>
  <c r="D12" i="102"/>
  <c r="E12" i="102"/>
  <c r="F12" i="102"/>
  <c r="C13" i="102"/>
  <c r="D13" i="102"/>
  <c r="E13" i="102"/>
  <c r="F13" i="102"/>
  <c r="C14" i="102"/>
  <c r="D14" i="102"/>
  <c r="E14" i="102"/>
  <c r="F14" i="102"/>
  <c r="C15" i="102"/>
  <c r="D15" i="102"/>
  <c r="E15" i="102"/>
  <c r="F15" i="102"/>
  <c r="C16" i="102"/>
  <c r="D16" i="102"/>
  <c r="E16" i="102"/>
  <c r="F16" i="102"/>
  <c r="C17" i="102"/>
  <c r="D17" i="102"/>
  <c r="E17" i="102"/>
  <c r="F17" i="102"/>
  <c r="C18" i="102"/>
  <c r="D18" i="102"/>
  <c r="E18" i="102"/>
  <c r="F18" i="102"/>
  <c r="C19" i="102"/>
  <c r="D19" i="102"/>
  <c r="E19" i="102"/>
  <c r="F19" i="102"/>
  <c r="C20" i="102"/>
  <c r="F20" i="102"/>
  <c r="C21" i="102"/>
  <c r="F21" i="102"/>
  <c r="C22" i="102"/>
  <c r="F22" i="102"/>
  <c r="C23" i="102"/>
  <c r="F23" i="102"/>
  <c r="C24" i="102"/>
  <c r="F24" i="102"/>
  <c r="C25" i="102"/>
  <c r="F25" i="102"/>
  <c r="C26" i="102"/>
  <c r="F26" i="102"/>
  <c r="C27" i="102"/>
  <c r="F27" i="102"/>
  <c r="C28" i="102"/>
  <c r="F28" i="102"/>
  <c r="C29" i="102"/>
  <c r="F29" i="102"/>
  <c r="C30" i="102"/>
  <c r="F30" i="102"/>
  <c r="C31" i="102"/>
  <c r="F31" i="102"/>
  <c r="C32" i="102"/>
  <c r="F32" i="102"/>
  <c r="C33" i="102"/>
  <c r="F33" i="102"/>
  <c r="C34" i="102"/>
  <c r="F34" i="102"/>
  <c r="C35" i="102"/>
  <c r="F35" i="102"/>
  <c r="C36" i="102"/>
  <c r="F36" i="102"/>
  <c r="C37" i="102"/>
  <c r="F37" i="102"/>
  <c r="C38" i="102"/>
  <c r="F38" i="102"/>
  <c r="C39" i="102"/>
  <c r="F39" i="102"/>
  <c r="C40" i="102"/>
  <c r="F40" i="102"/>
  <c r="C41" i="102"/>
  <c r="F41" i="102"/>
  <c r="C42" i="102"/>
  <c r="F42" i="102"/>
  <c r="C43" i="102"/>
  <c r="F43" i="102"/>
  <c r="C44" i="102"/>
  <c r="F44" i="102"/>
  <c r="C45" i="102"/>
  <c r="F45" i="102"/>
  <c r="C46" i="102"/>
  <c r="F46" i="102"/>
  <c r="C47" i="102"/>
  <c r="F47" i="102"/>
  <c r="C48" i="102"/>
  <c r="F48" i="102"/>
  <c r="C49" i="102"/>
  <c r="F49" i="102"/>
  <c r="C50" i="102"/>
  <c r="F50" i="102"/>
  <c r="C51" i="102"/>
  <c r="F51" i="102"/>
  <c r="C52" i="102"/>
  <c r="F52" i="102"/>
  <c r="C53" i="102"/>
  <c r="F53" i="102"/>
  <c r="C54" i="102"/>
  <c r="F54" i="102"/>
  <c r="C55" i="102"/>
  <c r="F55" i="102"/>
  <c r="C56" i="102"/>
  <c r="F56" i="102"/>
  <c r="C57" i="102"/>
  <c r="F57" i="102"/>
  <c r="C58" i="102"/>
  <c r="F58" i="102"/>
  <c r="C59" i="102"/>
  <c r="F59" i="102"/>
  <c r="C60" i="102"/>
  <c r="F60" i="102"/>
  <c r="C61" i="102"/>
  <c r="F61" i="102"/>
  <c r="C62" i="102"/>
  <c r="F62" i="102"/>
  <c r="C63" i="102"/>
  <c r="F63" i="102"/>
  <c r="C64" i="102"/>
  <c r="F64" i="102"/>
  <c r="C65" i="102"/>
  <c r="F65" i="102"/>
  <c r="C66" i="102"/>
  <c r="F66" i="102"/>
  <c r="C67" i="102"/>
  <c r="F67" i="102"/>
  <c r="C68" i="102"/>
  <c r="F68" i="102"/>
  <c r="C69" i="102"/>
  <c r="F69" i="102"/>
  <c r="C70" i="102"/>
  <c r="F70" i="102"/>
  <c r="C71" i="102"/>
  <c r="F71" i="102"/>
  <c r="C72" i="102"/>
  <c r="F72" i="102"/>
  <c r="C73" i="102"/>
  <c r="F73" i="102"/>
  <c r="C74" i="102"/>
  <c r="F74" i="102"/>
  <c r="C75" i="102"/>
  <c r="F75" i="102"/>
  <c r="C76" i="102"/>
  <c r="F76" i="102"/>
  <c r="C77" i="102"/>
  <c r="F77" i="102"/>
  <c r="C78" i="102"/>
  <c r="F78" i="102"/>
  <c r="C79" i="102"/>
  <c r="F79" i="102"/>
  <c r="C80" i="102"/>
  <c r="F80" i="102"/>
  <c r="C81" i="102"/>
  <c r="F81" i="102"/>
  <c r="C82" i="102"/>
  <c r="F82" i="102"/>
  <c r="C83" i="102"/>
  <c r="F83" i="102"/>
  <c r="C84" i="102"/>
  <c r="F84" i="102"/>
  <c r="C85" i="102"/>
  <c r="F85" i="102"/>
  <c r="C86" i="102"/>
  <c r="F86" i="102"/>
  <c r="C87" i="102"/>
  <c r="F87" i="102"/>
  <c r="C88" i="102"/>
  <c r="F88" i="102"/>
  <c r="C89" i="102"/>
  <c r="F89" i="102"/>
  <c r="C90" i="102"/>
  <c r="F90" i="102"/>
  <c r="C91" i="102"/>
  <c r="F91" i="102"/>
  <c r="C92" i="102"/>
  <c r="F92" i="102"/>
  <c r="C93" i="102"/>
  <c r="F93" i="102"/>
  <c r="C94" i="102"/>
  <c r="F94" i="102"/>
  <c r="C95" i="102"/>
  <c r="F95" i="102"/>
  <c r="C96" i="102"/>
  <c r="F96" i="102"/>
  <c r="C97" i="102"/>
  <c r="F97" i="102"/>
  <c r="C98" i="102"/>
  <c r="F98" i="102"/>
  <c r="C99" i="102"/>
  <c r="F99" i="102"/>
  <c r="C100" i="102"/>
  <c r="F100" i="102"/>
  <c r="C101" i="102"/>
  <c r="F101" i="102"/>
  <c r="C102" i="102"/>
  <c r="F102" i="102"/>
  <c r="C103" i="102"/>
  <c r="F103" i="102"/>
  <c r="C104" i="102"/>
  <c r="F104" i="102"/>
  <c r="C105" i="102"/>
  <c r="F105" i="102"/>
  <c r="D6" i="102"/>
  <c r="E6" i="102"/>
  <c r="F6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D105" i="102"/>
  <c r="D104" i="102"/>
  <c r="D103" i="102"/>
  <c r="D102" i="102"/>
  <c r="D101" i="102"/>
  <c r="D100" i="102"/>
  <c r="D99" i="102"/>
  <c r="D98" i="102"/>
  <c r="D97" i="102"/>
  <c r="D96" i="102"/>
  <c r="D95" i="102"/>
  <c r="D94" i="102"/>
  <c r="D93" i="102"/>
  <c r="D92" i="102"/>
  <c r="D91" i="102"/>
  <c r="D90" i="102"/>
  <c r="D89" i="102"/>
  <c r="D88" i="102"/>
  <c r="D87" i="102"/>
  <c r="D86" i="102"/>
  <c r="D85" i="102"/>
  <c r="D84" i="102"/>
  <c r="D83" i="102"/>
  <c r="D82" i="102"/>
  <c r="D81" i="102"/>
  <c r="D80" i="102"/>
  <c r="D79" i="102"/>
  <c r="D78" i="102"/>
  <c r="D77" i="102"/>
  <c r="D76" i="102"/>
  <c r="D75" i="102"/>
  <c r="D74" i="102"/>
  <c r="D73" i="102"/>
  <c r="D72" i="102"/>
  <c r="D71" i="102"/>
  <c r="D70" i="102"/>
  <c r="D69" i="102"/>
  <c r="D68" i="102"/>
  <c r="D67" i="102"/>
  <c r="D66" i="102"/>
  <c r="D65" i="102"/>
  <c r="D64" i="102"/>
  <c r="D63" i="102"/>
  <c r="D62" i="102"/>
  <c r="D61" i="102"/>
  <c r="D60" i="102"/>
  <c r="D59" i="102"/>
  <c r="D58" i="102"/>
  <c r="D57" i="102"/>
  <c r="D56" i="102"/>
  <c r="D55" i="102"/>
  <c r="D54" i="102"/>
  <c r="D53" i="102"/>
  <c r="D52" i="102"/>
  <c r="D51" i="102"/>
  <c r="D50" i="102"/>
  <c r="D49" i="102"/>
  <c r="D48" i="102"/>
  <c r="D47" i="102"/>
  <c r="D46" i="102"/>
  <c r="D45" i="102"/>
  <c r="D44" i="102"/>
  <c r="D43" i="102"/>
  <c r="D42" i="102"/>
  <c r="D41" i="102"/>
  <c r="D40" i="102"/>
  <c r="D39" i="102"/>
  <c r="D38" i="102"/>
  <c r="D37" i="102"/>
  <c r="D36" i="102"/>
  <c r="D35" i="102"/>
  <c r="D34" i="102"/>
  <c r="D33" i="102"/>
  <c r="D32" i="102"/>
  <c r="D31" i="102"/>
  <c r="D30" i="102"/>
  <c r="D29" i="102"/>
  <c r="D28" i="102"/>
  <c r="D27" i="102"/>
  <c r="D26" i="102"/>
  <c r="D25" i="102"/>
  <c r="D24" i="102"/>
  <c r="D23" i="102"/>
  <c r="D22" i="102"/>
  <c r="D21" i="102"/>
  <c r="D20" i="102"/>
  <c r="B10" i="60"/>
  <c r="B9" i="60"/>
  <c r="B8" i="60"/>
  <c r="B7" i="60"/>
  <c r="B6" i="60"/>
  <c r="B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P7" i="108"/>
  <c r="N7" i="108"/>
  <c r="C6" i="108"/>
  <c r="E6" i="108"/>
  <c r="I6" i="108"/>
  <c r="G6" i="108"/>
  <c r="I6" i="102"/>
  <c r="H6" i="102"/>
  <c r="L6" i="101"/>
  <c r="B19" i="103"/>
  <c r="C6" i="103"/>
  <c r="C10" i="103"/>
</calcChain>
</file>

<file path=xl/sharedStrings.xml><?xml version="1.0" encoding="utf-8"?>
<sst xmlns="http://schemas.openxmlformats.org/spreadsheetml/2006/main" count="185" uniqueCount="80">
  <si>
    <t>Nome</t>
  </si>
  <si>
    <t>Descrição</t>
  </si>
  <si>
    <t>Fêmea</t>
  </si>
  <si>
    <t>Macho</t>
  </si>
  <si>
    <t>Objetivo</t>
  </si>
  <si>
    <t>E-mail</t>
  </si>
  <si>
    <t>Github</t>
  </si>
  <si>
    <t>Telefone</t>
  </si>
  <si>
    <t>Cargo</t>
  </si>
  <si>
    <t>Cargos</t>
  </si>
  <si>
    <t>Pontos</t>
  </si>
  <si>
    <t>Quantidade de horas previstas</t>
  </si>
  <si>
    <t>Status</t>
  </si>
  <si>
    <t>Repositório</t>
  </si>
  <si>
    <t>Links Extras</t>
  </si>
  <si>
    <t>Chore</t>
  </si>
  <si>
    <t>Tipo</t>
  </si>
  <si>
    <t>Tarefa</t>
  </si>
  <si>
    <t>Semana</t>
  </si>
  <si>
    <t>Responsável</t>
  </si>
  <si>
    <t>Quantidade de horas utilizadas</t>
  </si>
  <si>
    <t>Não Finalizada</t>
  </si>
  <si>
    <t>Finalizada</t>
  </si>
  <si>
    <t>Pontuação total inicial</t>
  </si>
  <si>
    <t>Pontuação finalizada</t>
  </si>
  <si>
    <t>Pontuação total restante</t>
  </si>
  <si>
    <t>Selecione um Funcionário</t>
  </si>
  <si>
    <t>Tarefas alocadas</t>
  </si>
  <si>
    <t>Tarefas finalizadas</t>
  </si>
  <si>
    <t>% concluído</t>
  </si>
  <si>
    <t>Horas previstas</t>
  </si>
  <si>
    <t>Horas utilizadas</t>
  </si>
  <si>
    <t>Diferença</t>
  </si>
  <si>
    <t>Total de Pontos</t>
  </si>
  <si>
    <t>Pontuação Finalizada</t>
  </si>
  <si>
    <t>Pontuação Restante</t>
  </si>
  <si>
    <t>Pontuação Finalizada por funcionário</t>
  </si>
  <si>
    <t>Horas Planejadas vs Horas Utilizadas</t>
  </si>
  <si>
    <t>Duração Estimada (Em semanas)</t>
  </si>
  <si>
    <t>Pontos Executados</t>
  </si>
  <si>
    <t>Burn Down Chart - Execução de Pontos Semanal</t>
  </si>
  <si>
    <t>Horas Planejadas</t>
  </si>
  <si>
    <t>Horas Utilizadas</t>
  </si>
  <si>
    <t>Tarefas por Status</t>
  </si>
  <si>
    <t>Quantidade de Tarefas Listadas</t>
  </si>
  <si>
    <t>No Backlog</t>
  </si>
  <si>
    <t>Finalizadas</t>
  </si>
  <si>
    <t>Sendo Feitas</t>
  </si>
  <si>
    <t>Sistema de Gerenciamento para Companhia de Água e Esgoto</t>
  </si>
  <si>
    <t>Joana D'arc de Paula Barbosa</t>
  </si>
  <si>
    <t>jdarc304@gmail.com</t>
  </si>
  <si>
    <t>31 9 7178 - 3880</t>
  </si>
  <si>
    <t>https://github.com/JoanaBarbosa2016/Modelagem_De_software_2021</t>
  </si>
  <si>
    <t>https://github.com/JoanaBarbosa2016</t>
  </si>
  <si>
    <t>Elaboração de primeira versão do documento de requisitos</t>
  </si>
  <si>
    <t>feito</t>
  </si>
  <si>
    <t>Início da pesquisa sobre potenciais usuários do sistema</t>
  </si>
  <si>
    <t>Conclusão da pesquisa sobre potenciais usuários do sistema</t>
  </si>
  <si>
    <t>Correções no Diagrama de caso de uso</t>
  </si>
  <si>
    <t>Elaboração do diagrama de caso de uso</t>
  </si>
  <si>
    <t>Elaboração do diagrama de classes de análise</t>
  </si>
  <si>
    <t>Elaboração do dagrama de estado</t>
  </si>
  <si>
    <t>Início da elaboração dos diagramas de atividades cadastrar, alterar e excluir</t>
  </si>
  <si>
    <t>Correções no Diagrama  de estado</t>
  </si>
  <si>
    <t>Desenvolvedor de software 1</t>
  </si>
  <si>
    <t>Desenvolvedor de software 2</t>
  </si>
  <si>
    <t>Elaboração do diagrama de classes  nível de projeto MVC - DAO</t>
  </si>
  <si>
    <t>Correções no Diagrama  de classes de análise</t>
  </si>
  <si>
    <t>Início da elaboração dos diagramas de sequência nível de projeto MVC - DAO cadastrar, alterar e excluir</t>
  </si>
  <si>
    <t>implementação da gerência de configuração do sistema utilizando GIT e GitHub.</t>
  </si>
  <si>
    <t>Roberto Gomes Pristo</t>
  </si>
  <si>
    <t>rgpristo@gmail.com</t>
  </si>
  <si>
    <t>Gerente de Projetos</t>
  </si>
  <si>
    <t>Wellington Moreira de Oliveira</t>
  </si>
  <si>
    <t xml:space="preserve"> wellington.moreira@ifsudestemg.edu.br</t>
  </si>
  <si>
    <t>https://github.com/wellmor</t>
  </si>
  <si>
    <t>Elaboração do diagrama de implantação do sistema</t>
  </si>
  <si>
    <t>Geração  de códigos em Java a partir do diagrama de classes</t>
  </si>
  <si>
    <t>Desenvolvimento dos protótipos de tela</t>
  </si>
  <si>
    <t>Acompanhar o desenvolvimento da equipe envolvida no projeto e gerenciar as tarefas desenvolvidas por cada membro.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</si>
</sst>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ck">
        <color theme="0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Fill="1" applyBorder="1" applyProtection="1"/>
    <xf numFmtId="0" fontId="7" fillId="2" borderId="0" xfId="0" applyFont="1" applyFill="1" applyAlignment="1" applyProtection="1"/>
    <xf numFmtId="0" fontId="7" fillId="2" borderId="0" xfId="0" applyFont="1" applyFill="1" applyAlignment="1" applyProtection="1">
      <alignment horizontal="right" indent="1"/>
    </xf>
    <xf numFmtId="0" fontId="7" fillId="2" borderId="0" xfId="0" applyFont="1" applyFill="1" applyProtection="1"/>
    <xf numFmtId="0" fontId="7" fillId="4" borderId="0" xfId="0" applyFont="1" applyFill="1" applyBorder="1" applyProtection="1"/>
    <xf numFmtId="0" fontId="7" fillId="4" borderId="0" xfId="1" applyFont="1" applyFill="1" applyBorder="1" applyAlignment="1" applyProtection="1">
      <alignment horizontal="center" vertical="center" wrapText="1"/>
    </xf>
    <xf numFmtId="0" fontId="7" fillId="4" borderId="0" xfId="1" applyFont="1" applyFill="1" applyBorder="1" applyAlignment="1" applyProtection="1">
      <alignment horizontal="center" vertical="center"/>
    </xf>
    <xf numFmtId="14" fontId="7" fillId="4" borderId="0" xfId="1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Protection="1"/>
    <xf numFmtId="0" fontId="7" fillId="2" borderId="0" xfId="0" applyFont="1" applyFill="1" applyAlignment="1" applyProtection="1">
      <alignment horizontal="left" indent="1"/>
    </xf>
    <xf numFmtId="0" fontId="7" fillId="4" borderId="0" xfId="0" applyFont="1" applyFill="1" applyBorder="1" applyAlignment="1" applyProtection="1">
      <alignment horizontal="left" vertical="center" indent="1"/>
    </xf>
    <xf numFmtId="0" fontId="7" fillId="0" borderId="0" xfId="0" applyFont="1" applyFill="1" applyBorder="1" applyAlignment="1" applyProtection="1">
      <alignment horizontal="left" indent="1"/>
    </xf>
    <xf numFmtId="14" fontId="7" fillId="2" borderId="0" xfId="0" applyNumberFormat="1" applyFont="1" applyFill="1" applyAlignment="1" applyProtection="1">
      <alignment horizontal="center"/>
    </xf>
    <xf numFmtId="14" fontId="7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Protection="1"/>
    <xf numFmtId="0" fontId="8" fillId="0" borderId="0" xfId="0" applyFont="1" applyFill="1" applyBorder="1" applyAlignment="1" applyProtection="1">
      <alignment horizontal="left" vertical="center" indent="1"/>
    </xf>
    <xf numFmtId="0" fontId="10" fillId="5" borderId="5" xfId="0" applyFont="1" applyFill="1" applyBorder="1" applyAlignment="1" applyProtection="1">
      <alignment horizontal="left" vertical="center" wrapText="1" indent="1"/>
    </xf>
    <xf numFmtId="0" fontId="7" fillId="0" borderId="6" xfId="0" applyFont="1" applyFill="1" applyBorder="1" applyAlignment="1" applyProtection="1">
      <alignment horizontal="left" vertical="center" wrapText="1" indent="1"/>
      <protection locked="0"/>
    </xf>
    <xf numFmtId="0" fontId="7" fillId="0" borderId="7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6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  <protection locked="0"/>
    </xf>
    <xf numFmtId="0" fontId="7" fillId="0" borderId="1" xfId="0" applyNumberFormat="1" applyFont="1" applyFill="1" applyBorder="1" applyAlignment="1" applyProtection="1">
      <alignment horizontal="left" vertical="center" wrapText="1" indent="1"/>
      <protection locked="0"/>
    </xf>
    <xf numFmtId="1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 applyProtection="1">
      <alignment horizontal="left" vertical="center" wrapText="1" indent="1"/>
      <protection locked="0"/>
    </xf>
    <xf numFmtId="0" fontId="7" fillId="3" borderId="6" xfId="0" applyFont="1" applyFill="1" applyBorder="1" applyAlignment="1" applyProtection="1">
      <alignment horizontal="left" vertical="center" wrapText="1" indent="1"/>
    </xf>
    <xf numFmtId="0" fontId="4" fillId="0" borderId="0" xfId="0" applyFont="1" applyFill="1" applyBorder="1" applyAlignment="1" applyProtection="1">
      <alignment horizontal="left" indent="1"/>
    </xf>
    <xf numFmtId="0" fontId="1" fillId="0" borderId="0" xfId="0" applyFont="1" applyFill="1" applyBorder="1" applyAlignment="1" applyProtection="1">
      <alignment horizontal="left" indent="1"/>
    </xf>
    <xf numFmtId="0" fontId="7" fillId="2" borderId="0" xfId="0" applyNumberFormat="1" applyFont="1" applyFill="1" applyAlignment="1" applyProtection="1"/>
    <xf numFmtId="0" fontId="7" fillId="4" borderId="0" xfId="1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Protection="1"/>
    <xf numFmtId="0" fontId="10" fillId="5" borderId="5" xfId="0" applyNumberFormat="1" applyFont="1" applyFill="1" applyBorder="1" applyAlignment="1" applyProtection="1">
      <alignment horizontal="left" vertical="center" wrapText="1" indent="1"/>
    </xf>
    <xf numFmtId="9" fontId="7" fillId="3" borderId="6" xfId="5" applyFont="1" applyFill="1" applyBorder="1" applyAlignment="1" applyProtection="1">
      <alignment horizontal="left" vertical="center" wrapText="1" indent="1"/>
    </xf>
    <xf numFmtId="3" fontId="9" fillId="3" borderId="1" xfId="4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left" vertical="center" indent="2"/>
    </xf>
    <xf numFmtId="0" fontId="12" fillId="0" borderId="0" xfId="0" applyFont="1" applyFill="1" applyBorder="1" applyProtection="1"/>
    <xf numFmtId="0" fontId="11" fillId="2" borderId="0" xfId="0" applyFont="1" applyFill="1" applyProtection="1"/>
    <xf numFmtId="0" fontId="11" fillId="4" borderId="0" xfId="0" applyFont="1" applyFill="1" applyBorder="1" applyProtection="1"/>
    <xf numFmtId="0" fontId="11" fillId="0" borderId="0" xfId="0" applyFont="1" applyFill="1" applyBorder="1" applyProtection="1"/>
    <xf numFmtId="0" fontId="4" fillId="0" borderId="0" xfId="0" applyFont="1" applyFill="1" applyBorder="1" applyProtection="1"/>
    <xf numFmtId="0" fontId="11" fillId="2" borderId="0" xfId="0" applyFont="1" applyFill="1" applyAlignment="1" applyProtection="1"/>
    <xf numFmtId="0" fontId="11" fillId="4" borderId="0" xfId="0" applyFont="1" applyFill="1" applyBorder="1" applyAlignment="1" applyProtection="1">
      <alignment horizontal="center" vertical="center"/>
    </xf>
    <xf numFmtId="3" fontId="7" fillId="3" borderId="6" xfId="0" applyNumberFormat="1" applyFont="1" applyFill="1" applyBorder="1" applyAlignment="1" applyProtection="1">
      <alignment horizontal="left" vertical="center" wrapText="1" indent="1"/>
    </xf>
    <xf numFmtId="3" fontId="7" fillId="0" borderId="6" xfId="0" applyNumberFormat="1" applyFont="1" applyFill="1" applyBorder="1" applyAlignment="1" applyProtection="1">
      <alignment horizontal="left" vertical="center" wrapText="1" indent="1"/>
      <protection locked="0"/>
    </xf>
    <xf numFmtId="3" fontId="7" fillId="0" borderId="1" xfId="0" applyNumberFormat="1" applyFont="1" applyFill="1" applyBorder="1" applyAlignment="1" applyProtection="1">
      <alignment horizontal="left" vertical="center" wrapText="1" indent="1"/>
      <protection locked="0"/>
    </xf>
    <xf numFmtId="0" fontId="11" fillId="6" borderId="0" xfId="0" applyFont="1" applyFill="1" applyBorder="1" applyProtection="1"/>
    <xf numFmtId="0" fontId="11" fillId="6" borderId="0" xfId="0" applyFont="1" applyFill="1" applyBorder="1" applyAlignment="1" applyProtection="1">
      <alignment horizontal="center" vertical="center"/>
    </xf>
    <xf numFmtId="3" fontId="11" fillId="6" borderId="0" xfId="0" applyNumberFormat="1" applyFont="1" applyFill="1" applyBorder="1" applyAlignment="1" applyProtection="1">
      <alignment horizontal="center"/>
    </xf>
    <xf numFmtId="3" fontId="11" fillId="6" borderId="0" xfId="0" applyNumberFormat="1" applyFont="1" applyFill="1" applyBorder="1" applyProtection="1"/>
    <xf numFmtId="0" fontId="7" fillId="6" borderId="0" xfId="0" applyFont="1" applyFill="1" applyBorder="1" applyProtection="1"/>
    <xf numFmtId="14" fontId="7" fillId="6" borderId="0" xfId="0" applyNumberFormat="1" applyFont="1" applyFill="1" applyBorder="1" applyAlignment="1" applyProtection="1">
      <alignment horizontal="center"/>
    </xf>
    <xf numFmtId="0" fontId="7" fillId="6" borderId="0" xfId="0" applyFont="1" applyFill="1" applyBorder="1" applyAlignment="1" applyProtection="1">
      <alignment horizontal="left" indent="1"/>
    </xf>
    <xf numFmtId="0" fontId="8" fillId="0" borderId="0" xfId="0" applyFont="1" applyFill="1" applyBorder="1" applyAlignment="1" applyProtection="1">
      <alignment vertical="center"/>
    </xf>
    <xf numFmtId="0" fontId="0" fillId="7" borderId="0" xfId="0" applyFill="1"/>
    <xf numFmtId="0" fontId="0" fillId="7" borderId="0" xfId="0" applyFill="1" applyProtection="1"/>
    <xf numFmtId="0" fontId="3" fillId="7" borderId="0" xfId="0" applyFont="1" applyFill="1" applyAlignment="1" applyProtection="1">
      <alignment vertical="center"/>
    </xf>
    <xf numFmtId="0" fontId="13" fillId="7" borderId="0" xfId="0" applyFont="1" applyFill="1" applyAlignment="1" applyProtection="1">
      <alignment horizontal="left" vertical="center" wrapText="1"/>
    </xf>
    <xf numFmtId="0" fontId="7" fillId="3" borderId="0" xfId="0" applyFont="1" applyFill="1" applyBorder="1" applyProtection="1"/>
    <xf numFmtId="0" fontId="7" fillId="3" borderId="0" xfId="0" applyNumberFormat="1" applyFont="1" applyFill="1" applyBorder="1" applyProtection="1"/>
    <xf numFmtId="0" fontId="7" fillId="3" borderId="1" xfId="0" applyFont="1" applyFill="1" applyBorder="1" applyAlignment="1" applyProtection="1">
      <alignment horizontal="left" vertical="center" wrapText="1" indent="1"/>
    </xf>
    <xf numFmtId="0" fontId="7" fillId="3" borderId="4" xfId="0" applyNumberFormat="1" applyFont="1" applyFill="1" applyBorder="1" applyAlignment="1" applyProtection="1">
      <alignment horizontal="left" vertical="center" wrapText="1" indent="1"/>
    </xf>
    <xf numFmtId="0" fontId="7" fillId="3" borderId="1" xfId="0" applyNumberFormat="1" applyFont="1" applyFill="1" applyBorder="1" applyAlignment="1" applyProtection="1">
      <alignment horizontal="left" vertical="center" wrapText="1" indent="1"/>
    </xf>
    <xf numFmtId="0" fontId="7" fillId="3" borderId="7" xfId="0" applyNumberFormat="1" applyFont="1" applyFill="1" applyBorder="1" applyAlignment="1" applyProtection="1">
      <alignment horizontal="left" vertical="center" wrapText="1" indent="1"/>
    </xf>
    <xf numFmtId="0" fontId="7" fillId="3" borderId="0" xfId="0" applyFont="1" applyFill="1" applyBorder="1" applyAlignment="1" applyProtection="1">
      <alignment horizontal="left" indent="1"/>
    </xf>
    <xf numFmtId="3" fontId="7" fillId="3" borderId="1" xfId="0" applyNumberFormat="1" applyFont="1" applyFill="1" applyBorder="1" applyAlignment="1" applyProtection="1">
      <alignment horizontal="left" vertical="center" wrapText="1" indent="1"/>
    </xf>
    <xf numFmtId="0" fontId="7" fillId="3" borderId="2" xfId="0" applyNumberFormat="1" applyFont="1" applyFill="1" applyBorder="1" applyAlignment="1" applyProtection="1">
      <alignment horizontal="left" vertical="center" wrapText="1" indent="1"/>
    </xf>
    <xf numFmtId="14" fontId="7" fillId="3" borderId="1" xfId="0" applyNumberFormat="1" applyFont="1" applyFill="1" applyBorder="1" applyAlignment="1" applyProtection="1">
      <alignment horizontal="center" vertical="center" wrapText="1"/>
    </xf>
    <xf numFmtId="44" fontId="7" fillId="3" borderId="1" xfId="3" applyFont="1" applyFill="1" applyBorder="1" applyAlignment="1" applyProtection="1">
      <alignment horizontal="left" vertical="center" wrapText="1" indent="1"/>
    </xf>
    <xf numFmtId="0" fontId="14" fillId="2" borderId="0" xfId="0" applyFont="1" applyFill="1" applyAlignment="1" applyProtection="1"/>
    <xf numFmtId="0" fontId="14" fillId="2" borderId="0" xfId="0" applyFont="1" applyFill="1" applyAlignment="1" applyProtection="1">
      <alignment horizontal="right" indent="1"/>
    </xf>
    <xf numFmtId="0" fontId="14" fillId="2" borderId="0" xfId="0" applyFont="1" applyFill="1" applyProtection="1"/>
    <xf numFmtId="0" fontId="14" fillId="4" borderId="0" xfId="0" applyFont="1" applyFill="1" applyBorder="1" applyAlignment="1" applyProtection="1">
      <alignment horizontal="center" vertical="center"/>
    </xf>
    <xf numFmtId="0" fontId="15" fillId="7" borderId="0" xfId="0" applyFont="1" applyFill="1" applyProtection="1"/>
    <xf numFmtId="0" fontId="14" fillId="0" borderId="0" xfId="0" applyFont="1" applyFill="1" applyBorder="1" applyProtection="1"/>
    <xf numFmtId="0" fontId="15" fillId="0" borderId="0" xfId="0" applyFont="1" applyFill="1" applyBorder="1" applyProtection="1"/>
    <xf numFmtId="164" fontId="14" fillId="0" borderId="0" xfId="4" applyNumberFormat="1" applyFont="1" applyFill="1" applyBorder="1" applyProtection="1"/>
    <xf numFmtId="3" fontId="14" fillId="0" borderId="0" xfId="0" applyNumberFormat="1" applyFont="1" applyFill="1" applyBorder="1" applyProtection="1"/>
    <xf numFmtId="0" fontId="2" fillId="0" borderId="8" xfId="1" applyNumberFormat="1" applyFill="1" applyBorder="1" applyAlignment="1" applyProtection="1">
      <alignment horizontal="left" vertical="center" wrapText="1" indent="1"/>
      <protection locked="0"/>
    </xf>
    <xf numFmtId="0" fontId="2" fillId="0" borderId="6" xfId="1" applyFill="1" applyBorder="1" applyAlignment="1" applyProtection="1">
      <alignment horizontal="left" vertical="center" wrapText="1" indent="1"/>
      <protection locked="0"/>
    </xf>
    <xf numFmtId="0" fontId="2" fillId="0" borderId="7" xfId="1" applyNumberFormat="1" applyFill="1" applyBorder="1" applyAlignment="1" applyProtection="1">
      <alignment horizontal="center" vertical="center" wrapText="1"/>
      <protection locked="0"/>
    </xf>
    <xf numFmtId="0" fontId="2" fillId="0" borderId="0" xfId="1" applyAlignment="1">
      <alignment horizontal="center"/>
    </xf>
    <xf numFmtId="0" fontId="2" fillId="0" borderId="1" xfId="1" applyNumberFormat="1" applyFill="1" applyBorder="1" applyAlignment="1" applyProtection="1">
      <alignment horizontal="left" vertical="center" wrapText="1" indent="1"/>
      <protection locked="0"/>
    </xf>
    <xf numFmtId="0" fontId="7" fillId="0" borderId="9" xfId="0" applyFont="1" applyFill="1" applyBorder="1" applyAlignment="1" applyProtection="1">
      <alignment horizontal="right" vertical="center" wrapText="1" indent="1"/>
    </xf>
    <xf numFmtId="0" fontId="7" fillId="0" borderId="10" xfId="0" applyFont="1" applyFill="1" applyBorder="1" applyAlignment="1" applyProtection="1">
      <alignment horizontal="right" vertical="center" wrapText="1" indent="1"/>
    </xf>
    <xf numFmtId="0" fontId="3" fillId="0" borderId="2" xfId="0" applyFont="1" applyFill="1" applyBorder="1" applyAlignment="1" applyProtection="1">
      <alignment horizontal="left" vertical="center" wrapText="1" indent="1"/>
      <protection locked="0"/>
    </xf>
    <xf numFmtId="0" fontId="3" fillId="0" borderId="3" xfId="0" applyFont="1" applyFill="1" applyBorder="1" applyAlignment="1" applyProtection="1">
      <alignment horizontal="left" vertical="center" wrapText="1" indent="1"/>
      <protection locked="0"/>
    </xf>
    <xf numFmtId="0" fontId="3" fillId="0" borderId="4" xfId="0" applyFont="1" applyFill="1" applyBorder="1" applyAlignment="1" applyProtection="1">
      <alignment horizontal="left" vertical="center" wrapText="1" indent="1"/>
      <protection locked="0"/>
    </xf>
    <xf numFmtId="3" fontId="9" fillId="3" borderId="11" xfId="4" applyNumberFormat="1" applyFont="1" applyFill="1" applyBorder="1" applyAlignment="1" applyProtection="1">
      <alignment horizontal="center" vertical="center"/>
    </xf>
    <xf numFmtId="3" fontId="9" fillId="3" borderId="12" xfId="4" applyNumberFormat="1" applyFont="1" applyFill="1" applyBorder="1" applyAlignment="1" applyProtection="1">
      <alignment horizontal="center" vertical="center"/>
    </xf>
    <xf numFmtId="3" fontId="9" fillId="3" borderId="13" xfId="4" applyNumberFormat="1" applyFont="1" applyFill="1" applyBorder="1" applyAlignment="1" applyProtection="1">
      <alignment horizontal="center" vertical="center"/>
    </xf>
  </cellXfs>
  <cellStyles count="6">
    <cellStyle name="Hiperlink" xfId="1" builtinId="8"/>
    <cellStyle name="Hiperlink Visitado" xfId="2" builtinId="9" hidden="1"/>
    <cellStyle name="Moeda" xfId="3" builtinId="4"/>
    <cellStyle name="Normal" xfId="0" builtinId="0"/>
    <cellStyle name="Porcentagem" xfId="5" builtinId="5"/>
    <cellStyle name="Vírgula" xfId="4" builtinId="3"/>
  </cellStyles>
  <dxfs count="5">
    <dxf>
      <font>
        <color theme="0"/>
      </font>
      <fill>
        <patternFill>
          <bgColor rgb="FF55B03E"/>
        </patternFill>
      </fill>
    </dxf>
    <dxf>
      <font>
        <color theme="0"/>
      </font>
      <fill>
        <patternFill>
          <bgColor rgb="FFF0462E"/>
        </patternFill>
      </fill>
    </dxf>
    <dxf>
      <font>
        <color theme="0"/>
      </font>
      <fill>
        <patternFill>
          <bgColor rgb="FF6699CC"/>
        </patternFill>
      </fill>
    </dxf>
    <dxf>
      <font>
        <color theme="0"/>
      </font>
      <fill>
        <patternFill>
          <bgColor rgb="FF55B03E"/>
        </patternFill>
      </fill>
    </dxf>
    <dxf>
      <font>
        <color theme="0"/>
      </font>
      <fill>
        <patternFill>
          <bgColor rgb="FFF2B800"/>
        </patternFill>
      </fill>
    </dxf>
  </dxfs>
  <tableStyles count="0" defaultTableStyle="TableStyleMedium9" defaultPivotStyle="PivotStyleMedium7"/>
  <colors>
    <mruColors>
      <color rgb="FFF0462E"/>
      <color rgb="FF55B03E"/>
      <color rgb="FFFF9300"/>
      <color rgb="FF6699CC"/>
      <color rgb="FFFFFFFF"/>
      <color rgb="FFF2B800"/>
      <color rgb="FF404040"/>
      <color rgb="FF000000"/>
      <color rgb="FF0562C1"/>
      <color rgb="FFE7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6908449826580182E-2"/>
          <c:y val="8.1855481534200802E-2"/>
          <c:w val="0.93333604240679846"/>
          <c:h val="0.83759151690644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DAS!$A$20</c:f>
              <c:strCache>
                <c:ptCount val="1"/>
                <c:pt idx="0">
                  <c:v>Total de Pontos</c:v>
                </c:pt>
              </c:strCache>
            </c:strRef>
          </c:tx>
          <c:spPr>
            <a:solidFill>
              <a:srgbClr val="6699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[0]!Período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[0]!Total</c:f>
              <c:numCache>
                <c:formatCode>#,##0</c:formatCode>
                <c:ptCount val="10"/>
                <c:pt idx="0">
                  <c:v>205</c:v>
                </c:pt>
                <c:pt idx="1">
                  <c:v>185</c:v>
                </c:pt>
                <c:pt idx="2">
                  <c:v>175</c:v>
                </c:pt>
                <c:pt idx="3">
                  <c:v>165</c:v>
                </c:pt>
                <c:pt idx="4">
                  <c:v>100</c:v>
                </c:pt>
                <c:pt idx="5">
                  <c:v>85</c:v>
                </c:pt>
                <c:pt idx="6">
                  <c:v>70</c:v>
                </c:pt>
                <c:pt idx="7">
                  <c:v>40</c:v>
                </c:pt>
                <c:pt idx="8">
                  <c:v>30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7-4B37-9D56-925C668E35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41936680"/>
        <c:axId val="741944912"/>
      </c:barChart>
      <c:lineChart>
        <c:grouping val="standard"/>
        <c:varyColors val="0"/>
        <c:ser>
          <c:idx val="0"/>
          <c:order val="0"/>
          <c:tx>
            <c:strRef>
              <c:f>DAS!$A$19</c:f>
              <c:strCache>
                <c:ptCount val="1"/>
                <c:pt idx="0">
                  <c:v>Pontos Executados</c:v>
                </c:pt>
              </c:strCache>
            </c:strRef>
          </c:tx>
          <c:spPr>
            <a:ln w="1905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[0]!Período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[0]!Finalizado</c:f>
              <c:numCache>
                <c:formatCode>#,##0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65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7-4B37-9D56-925C668E35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694520"/>
        <c:axId val="511691568"/>
      </c:lineChart>
      <c:catAx>
        <c:axId val="7419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944912"/>
        <c:crosses val="autoZero"/>
        <c:auto val="1"/>
        <c:lblAlgn val="ctr"/>
        <c:lblOffset val="100"/>
        <c:noMultiLvlLbl val="0"/>
      </c:catAx>
      <c:valAx>
        <c:axId val="7419449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936680"/>
        <c:crosses val="autoZero"/>
        <c:crossBetween val="between"/>
      </c:valAx>
      <c:valAx>
        <c:axId val="5116915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694520"/>
        <c:crosses val="max"/>
        <c:crossBetween val="between"/>
      </c:valAx>
      <c:catAx>
        <c:axId val="511694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691568"/>
        <c:crosses val="autoZero"/>
        <c:auto val="1"/>
        <c:lblAlgn val="ctr"/>
        <c:lblOffset val="100"/>
        <c:noMultiLvlLbl val="0"/>
      </c:catAx>
      <c:spPr>
        <a:solidFill>
          <a:sysClr val="window" lastClr="FFFFFF">
            <a:lumMod val="95000"/>
          </a:sys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49930804104034"/>
          <c:y val="0.12392163331280524"/>
          <c:w val="0.120085230255309"/>
          <c:h val="0.12343882833504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5B03E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B7-4DFC-BCC6-CBA3024A1A6E}"/>
              </c:ext>
            </c:extLst>
          </c:dPt>
          <c:dPt>
            <c:idx val="1"/>
            <c:invertIfNegative val="0"/>
            <c:bubble3D val="0"/>
            <c:spPr>
              <a:solidFill>
                <a:srgbClr val="6699CC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7-4DFC-BCC6-CBA3024A1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PVR!$O$6:$P$6</c:f>
              <c:strCache>
                <c:ptCount val="2"/>
                <c:pt idx="0">
                  <c:v>Horas Planejadas</c:v>
                </c:pt>
                <c:pt idx="1">
                  <c:v>Horas Utilizadas</c:v>
                </c:pt>
              </c:strCache>
            </c:strRef>
          </c:cat>
          <c:val>
            <c:numRef>
              <c:f>PVR!$O$7:$P$7</c:f>
              <c:numCache>
                <c:formatCode>#,##0</c:formatCode>
                <c:ptCount val="2"/>
                <c:pt idx="0">
                  <c:v>695</c:v>
                </c:pt>
                <c:pt idx="1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7-4DFC-BCC6-CBA3024A1A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97840136"/>
        <c:axId val="297839352"/>
      </c:barChart>
      <c:catAx>
        <c:axId val="2978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839352"/>
        <c:crosses val="autoZero"/>
        <c:auto val="1"/>
        <c:lblAlgn val="ctr"/>
        <c:lblOffset val="100"/>
        <c:noMultiLvlLbl val="0"/>
      </c:catAx>
      <c:valAx>
        <c:axId val="29783935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9784013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16905974988424E-2"/>
          <c:y val="5.0231389441130994E-2"/>
          <c:w val="0.60827531264474288"/>
          <c:h val="0.90655124806715259"/>
        </c:manualLayout>
      </c:layout>
      <c:doughnutChart>
        <c:varyColors val="1"/>
        <c:ser>
          <c:idx val="0"/>
          <c:order val="0"/>
          <c:spPr>
            <a:solidFill>
              <a:srgbClr val="F0462E"/>
            </a:solidFill>
            <a:ln w="3175"/>
            <a:effectLst/>
          </c:spPr>
          <c:dPt>
            <c:idx val="0"/>
            <c:bubble3D val="0"/>
            <c:spPr>
              <a:solidFill>
                <a:srgbClr val="55B03E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5-478A-A0B7-85303E507497}"/>
              </c:ext>
            </c:extLst>
          </c:dPt>
          <c:dPt>
            <c:idx val="1"/>
            <c:bubble3D val="0"/>
            <c:spPr>
              <a:solidFill>
                <a:srgbClr val="F046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5-478A-A0B7-85303E50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PVR!$O$9:$P$9</c:f>
              <c:strCache>
                <c:ptCount val="2"/>
                <c:pt idx="0">
                  <c:v>Finalizada</c:v>
                </c:pt>
                <c:pt idx="1">
                  <c:v>Não Finalizada</c:v>
                </c:pt>
              </c:strCache>
            </c:strRef>
          </c:cat>
          <c:val>
            <c:numRef>
              <c:f>PVR!$O$10:$P$10</c:f>
              <c:numCache>
                <c:formatCode>General</c:formatCode>
                <c:ptCount val="2"/>
                <c:pt idx="0">
                  <c:v>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5-478A-A0B7-85303E507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10629921259839E-4"/>
          <c:y val="3.9696599864149196E-2"/>
          <c:w val="0.41025910433070861"/>
          <c:h val="0.92074430779595862"/>
        </c:manualLayout>
      </c:layout>
      <c:doughnut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55B03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1F-4A78-B726-CCD632FFD242}"/>
              </c:ext>
            </c:extLst>
          </c:dPt>
          <c:dPt>
            <c:idx val="1"/>
            <c:bubble3D val="0"/>
            <c:spPr>
              <a:solidFill>
                <a:srgbClr val="6699CC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1F-4A78-B726-CCD632FFD24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1F-4A78-B726-CCD632FFD242}"/>
              </c:ext>
            </c:extLst>
          </c:dPt>
          <c:dPt>
            <c:idx val="3"/>
            <c:bubble3D val="0"/>
            <c:spPr>
              <a:solidFill>
                <a:srgbClr val="FF93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1F-4A78-B726-CCD632FFD242}"/>
              </c:ext>
            </c:extLst>
          </c:dPt>
          <c:dPt>
            <c:idx val="4"/>
            <c:bubble3D val="0"/>
            <c:spPr>
              <a:solidFill>
                <a:srgbClr val="F046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1F-4A78-B726-CCD632FFD242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1F-4A78-B726-CCD632FFD242}"/>
              </c:ext>
            </c:extLst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1F-4A78-B726-CCD632FFD242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1F-4A78-B726-CCD632FFD242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1F-4A78-B726-CCD632FFD242}"/>
              </c:ext>
            </c:extLst>
          </c:dPt>
          <c:dPt>
            <c:idx val="9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1F-4A78-B726-CCD632FFD2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71F-4A78-B726-CCD632FFD2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71F-4A78-B726-CCD632FFD242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71F-4A78-B726-CCD632FFD242}"/>
              </c:ext>
            </c:extLst>
          </c:dPt>
          <c:dPt>
            <c:idx val="1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71F-4A78-B726-CCD632FFD242}"/>
              </c:ext>
            </c:extLst>
          </c:dPt>
          <c:dPt>
            <c:idx val="14"/>
            <c:bubble3D val="0"/>
            <c:spPr>
              <a:solidFill>
                <a:schemeClr val="tx1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71F-4A78-B726-CCD632FFD242}"/>
              </c:ext>
            </c:extLst>
          </c:dPt>
          <c:dPt>
            <c:idx val="15"/>
            <c:bubble3D val="0"/>
            <c:spPr>
              <a:solidFill>
                <a:srgbClr val="C000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71F-4A78-B726-CCD632FFD242}"/>
              </c:ext>
            </c:extLst>
          </c:dPt>
          <c:dPt>
            <c:idx val="16"/>
            <c:bubble3D val="0"/>
            <c:spPr>
              <a:solidFill>
                <a:srgbClr val="00206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71F-4A78-B726-CCD632FFD242}"/>
              </c:ext>
            </c:extLst>
          </c:dPt>
          <c:dPt>
            <c:idx val="17"/>
            <c:bubble3D val="0"/>
            <c:spPr>
              <a:solidFill>
                <a:srgbClr val="7030A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71F-4A78-B726-CCD632FFD242}"/>
              </c:ext>
            </c:extLst>
          </c:dPt>
          <c:dPt>
            <c:idx val="18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71F-4A78-B726-CCD632FFD2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71F-4A78-B726-CCD632FFD2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71F-4A78-B726-CCD632FFD2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71F-4A78-B726-CCD632FFD24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71F-4A78-B726-CCD632FFD24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71F-4A78-B726-CCD632FFD24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71F-4A78-B726-CCD632FFD24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71F-4A78-B726-CCD632FFD24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71F-4A78-B726-CCD632FFD24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71F-4A78-B726-CCD632FFD24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71F-4A78-B726-CCD632FFD24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71F-4A78-B726-CCD632FFD24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71F-4A78-B726-CCD632FFD24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71F-4A78-B726-CCD632FFD24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71F-4A78-B726-CCD632FFD24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71F-4A78-B726-CCD632FFD24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71F-4A78-B726-CCD632FFD24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71F-4A78-B726-CCD632FFD24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71F-4A78-B726-CCD632FFD24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71F-4A78-B726-CCD632FFD24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71F-4A78-B726-CCD632FFD24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71F-4A78-B726-CCD632FFD24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71F-4A78-B726-CCD632FFD24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71F-4A78-B726-CCD632FFD24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71F-4A78-B726-CCD632FFD24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71F-4A78-B726-CCD632FFD24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71F-4A78-B726-CCD632FFD24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71F-4A78-B726-CCD632FFD24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71F-4A78-B726-CCD632FFD24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71F-4A78-B726-CCD632FFD24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71F-4A78-B726-CCD632FFD24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71F-4A78-B726-CCD632FFD242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[0]!Funcionario</c:f>
              <c:strCache>
                <c:ptCount val="3"/>
                <c:pt idx="0">
                  <c:v>Joana D'arc de Paula Barbosa</c:v>
                </c:pt>
                <c:pt idx="1">
                  <c:v>Roberto Gomes Pristo</c:v>
                </c:pt>
                <c:pt idx="2">
                  <c:v>Wellington Moreira de Oliveira</c:v>
                </c:pt>
              </c:strCache>
            </c:strRef>
          </c:cat>
          <c:val>
            <c:numRef>
              <c:f>[0]!Funcionario2</c:f>
              <c:numCache>
                <c:formatCode>_-* #,##0_-;\-* #,##0_-;_-* "-"??_-;_-@_-</c:formatCode>
                <c:ptCount val="3"/>
                <c:pt idx="0">
                  <c:v>195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71F-4A78-B726-CCD632FFD2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653641732283466"/>
          <c:y val="8.6224117818606005E-2"/>
          <c:w val="0.55165526574803148"/>
          <c:h val="0.799773986585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AR!A1"/><Relationship Id="rId2" Type="http://schemas.openxmlformats.org/officeDocument/2006/relationships/hyperlink" Target="#EQU!A1"/><Relationship Id="rId1" Type="http://schemas.openxmlformats.org/officeDocument/2006/relationships/hyperlink" Target="#CAD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R!A1"/><Relationship Id="rId7" Type="http://schemas.openxmlformats.org/officeDocument/2006/relationships/hyperlink" Target="#INI!A1"/><Relationship Id="rId2" Type="http://schemas.openxmlformats.org/officeDocument/2006/relationships/hyperlink" Target="#EQU!A1"/><Relationship Id="rId1" Type="http://schemas.openxmlformats.org/officeDocument/2006/relationships/hyperlink" Target="#CAD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R!A1"/><Relationship Id="rId7" Type="http://schemas.openxmlformats.org/officeDocument/2006/relationships/hyperlink" Target="#INI!A1"/><Relationship Id="rId2" Type="http://schemas.openxmlformats.org/officeDocument/2006/relationships/hyperlink" Target="#EQU!A1"/><Relationship Id="rId1" Type="http://schemas.openxmlformats.org/officeDocument/2006/relationships/hyperlink" Target="#CAD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PR!A1"/><Relationship Id="rId2" Type="http://schemas.openxmlformats.org/officeDocument/2006/relationships/hyperlink" Target="#CAD!A1"/><Relationship Id="rId1" Type="http://schemas.openxmlformats.org/officeDocument/2006/relationships/hyperlink" Target="#SCR!A1"/><Relationship Id="rId5" Type="http://schemas.openxmlformats.org/officeDocument/2006/relationships/hyperlink" Target="#DAS!A1"/><Relationship Id="rId4" Type="http://schemas.openxmlformats.org/officeDocument/2006/relationships/hyperlink" Target="#REL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PR!A1"/><Relationship Id="rId2" Type="http://schemas.openxmlformats.org/officeDocument/2006/relationships/hyperlink" Target="#CAD!A1"/><Relationship Id="rId1" Type="http://schemas.openxmlformats.org/officeDocument/2006/relationships/hyperlink" Target="#SCR!A1"/><Relationship Id="rId6" Type="http://schemas.openxmlformats.org/officeDocument/2006/relationships/hyperlink" Target="#INI!A1"/><Relationship Id="rId5" Type="http://schemas.openxmlformats.org/officeDocument/2006/relationships/hyperlink" Target="#DAS!A1"/><Relationship Id="rId4" Type="http://schemas.openxmlformats.org/officeDocument/2006/relationships/hyperlink" Target="#REL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DEI!A1"/><Relationship Id="rId2" Type="http://schemas.openxmlformats.org/officeDocument/2006/relationships/hyperlink" Target="#CAD!A1"/><Relationship Id="rId1" Type="http://schemas.openxmlformats.org/officeDocument/2006/relationships/hyperlink" Target="#REL!A1"/><Relationship Id="rId5" Type="http://schemas.openxmlformats.org/officeDocument/2006/relationships/hyperlink" Target="#DAS!A1"/><Relationship Id="rId4" Type="http://schemas.openxmlformats.org/officeDocument/2006/relationships/hyperlink" Target="#SCR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DEI!A1"/><Relationship Id="rId2" Type="http://schemas.openxmlformats.org/officeDocument/2006/relationships/hyperlink" Target="#CAD!A1"/><Relationship Id="rId1" Type="http://schemas.openxmlformats.org/officeDocument/2006/relationships/hyperlink" Target="#REL!A1"/><Relationship Id="rId5" Type="http://schemas.openxmlformats.org/officeDocument/2006/relationships/hyperlink" Target="#DAS!A1"/><Relationship Id="rId4" Type="http://schemas.openxmlformats.org/officeDocument/2006/relationships/hyperlink" Target="#SCR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PVR!A1"/><Relationship Id="rId2" Type="http://schemas.openxmlformats.org/officeDocument/2006/relationships/hyperlink" Target="#CAD!A1"/><Relationship Id="rId1" Type="http://schemas.openxmlformats.org/officeDocument/2006/relationships/hyperlink" Target="#DAS!A1"/><Relationship Id="rId6" Type="http://schemas.openxmlformats.org/officeDocument/2006/relationships/chart" Target="../charts/chart1.xml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PVR!A1"/><Relationship Id="rId7" Type="http://schemas.openxmlformats.org/officeDocument/2006/relationships/chart" Target="../charts/chart3.xml"/><Relationship Id="rId2" Type="http://schemas.openxmlformats.org/officeDocument/2006/relationships/hyperlink" Target="#CAD!A1"/><Relationship Id="rId1" Type="http://schemas.openxmlformats.org/officeDocument/2006/relationships/hyperlink" Target="#DAS!A1"/><Relationship Id="rId6" Type="http://schemas.openxmlformats.org/officeDocument/2006/relationships/chart" Target="../charts/chart2.xml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836089</xdr:colOff>
      <xdr:row>1</xdr:row>
      <xdr:rowOff>95250</xdr:rowOff>
    </xdr:from>
    <xdr:to>
      <xdr:col>2</xdr:col>
      <xdr:colOff>1947334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0672" y="592667"/>
          <a:ext cx="1111245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PROJETO</a:t>
          </a:r>
        </a:p>
      </xdr:txBody>
    </xdr:sp>
    <xdr:clientData/>
  </xdr:twoCellAnchor>
  <xdr:twoCellAnchor editAs="absolute">
    <xdr:from>
      <xdr:col>2</xdr:col>
      <xdr:colOff>1248829</xdr:colOff>
      <xdr:row>0</xdr:row>
      <xdr:rowOff>0</xdr:rowOff>
    </xdr:from>
    <xdr:to>
      <xdr:col>2</xdr:col>
      <xdr:colOff>2381247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/>
        </xdr:cNvSpPr>
      </xdr:nvSpPr>
      <xdr:spPr>
        <a:xfrm>
          <a:off x="1513412" y="0"/>
          <a:ext cx="1132418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1962156</xdr:colOff>
      <xdr:row>1</xdr:row>
      <xdr:rowOff>99483</xdr:rowOff>
    </xdr:from>
    <xdr:to>
      <xdr:col>3</xdr:col>
      <xdr:colOff>480484</xdr:colOff>
      <xdr:row>2</xdr:row>
      <xdr:rowOff>17800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226739" y="59690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EQUIPE</a:t>
          </a:r>
        </a:p>
      </xdr:txBody>
    </xdr:sp>
    <xdr:clientData/>
  </xdr:twoCellAnchor>
  <xdr:twoCellAnchor editAs="absolute">
    <xdr:from>
      <xdr:col>3</xdr:col>
      <xdr:colOff>484722</xdr:colOff>
      <xdr:row>1</xdr:row>
      <xdr:rowOff>93133</xdr:rowOff>
    </xdr:from>
    <xdr:to>
      <xdr:col>3</xdr:col>
      <xdr:colOff>1595967</xdr:colOff>
      <xdr:row>2</xdr:row>
      <xdr:rowOff>11450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342222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CARGOS</a:t>
          </a:r>
        </a:p>
      </xdr:txBody>
    </xdr:sp>
    <xdr:clientData/>
  </xdr:twoCellAnchor>
  <xdr:twoCellAnchor editAs="absolute">
    <xdr:from>
      <xdr:col>2</xdr:col>
      <xdr:colOff>2396062</xdr:colOff>
      <xdr:row>0</xdr:row>
      <xdr:rowOff>0</xdr:rowOff>
    </xdr:from>
    <xdr:to>
      <xdr:col>3</xdr:col>
      <xdr:colOff>935563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/>
        </xdr:cNvSpPr>
      </xdr:nvSpPr>
      <xdr:spPr>
        <a:xfrm>
          <a:off x="266064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952499</xdr:colOff>
      <xdr:row>0</xdr:row>
      <xdr:rowOff>0</xdr:rowOff>
    </xdr:from>
    <xdr:to>
      <xdr:col>3</xdr:col>
      <xdr:colOff>2338913</xdr:colOff>
      <xdr:row>1</xdr:row>
      <xdr:rowOff>2910</xdr:rowOff>
    </xdr:to>
    <xdr:sp macro="" textlink="">
      <xdr:nvSpPr>
        <xdr:cNvPr id="18" name="Retângul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/>
        </xdr:cNvSpPr>
      </xdr:nvSpPr>
      <xdr:spPr>
        <a:xfrm>
          <a:off x="3809999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3</xdr:col>
      <xdr:colOff>2360080</xdr:colOff>
      <xdr:row>0</xdr:row>
      <xdr:rowOff>0</xdr:rowOff>
    </xdr:from>
    <xdr:to>
      <xdr:col>3</xdr:col>
      <xdr:colOff>3613146</xdr:colOff>
      <xdr:row>1</xdr:row>
      <xdr:rowOff>2910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/>
        </xdr:cNvSpPr>
      </xdr:nvSpPr>
      <xdr:spPr>
        <a:xfrm>
          <a:off x="5217580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836089</xdr:colOff>
      <xdr:row>1</xdr:row>
      <xdr:rowOff>95250</xdr:rowOff>
    </xdr:from>
    <xdr:to>
      <xdr:col>2</xdr:col>
      <xdr:colOff>1947334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97497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PROJETO</a:t>
          </a:r>
        </a:p>
      </xdr:txBody>
    </xdr:sp>
    <xdr:clientData/>
  </xdr:twoCellAnchor>
  <xdr:twoCellAnchor editAs="absolute">
    <xdr:from>
      <xdr:col>2</xdr:col>
      <xdr:colOff>1248829</xdr:colOff>
      <xdr:row>0</xdr:row>
      <xdr:rowOff>0</xdr:rowOff>
    </xdr:from>
    <xdr:to>
      <xdr:col>3</xdr:col>
      <xdr:colOff>402163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/>
        </xdr:cNvSpPr>
      </xdr:nvSpPr>
      <xdr:spPr>
        <a:xfrm>
          <a:off x="1513412" y="0"/>
          <a:ext cx="1132418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1962156</xdr:colOff>
      <xdr:row>1</xdr:row>
      <xdr:rowOff>99483</xdr:rowOff>
    </xdr:from>
    <xdr:to>
      <xdr:col>3</xdr:col>
      <xdr:colOff>1094317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223564" y="594783"/>
          <a:ext cx="1111245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EQUIPE</a:t>
          </a:r>
        </a:p>
      </xdr:txBody>
    </xdr:sp>
    <xdr:clientData/>
  </xdr:twoCellAnchor>
  <xdr:twoCellAnchor editAs="absolute">
    <xdr:from>
      <xdr:col>3</xdr:col>
      <xdr:colOff>1098555</xdr:colOff>
      <xdr:row>1</xdr:row>
      <xdr:rowOff>93133</xdr:rowOff>
    </xdr:from>
    <xdr:to>
      <xdr:col>3</xdr:col>
      <xdr:colOff>2209800</xdr:colOff>
      <xdr:row>2</xdr:row>
      <xdr:rowOff>11450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39047" y="588433"/>
          <a:ext cx="1107012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CARGOS</a:t>
          </a:r>
        </a:p>
      </xdr:txBody>
    </xdr:sp>
    <xdr:clientData/>
  </xdr:twoCellAnchor>
  <xdr:twoCellAnchor editAs="absolute">
    <xdr:from>
      <xdr:col>3</xdr:col>
      <xdr:colOff>416978</xdr:colOff>
      <xdr:row>0</xdr:row>
      <xdr:rowOff>0</xdr:rowOff>
    </xdr:from>
    <xdr:to>
      <xdr:col>3</xdr:col>
      <xdr:colOff>1549396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>
        <a:xfrm>
          <a:off x="266064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1566332</xdr:colOff>
      <xdr:row>0</xdr:row>
      <xdr:rowOff>0</xdr:rowOff>
    </xdr:from>
    <xdr:to>
      <xdr:col>4</xdr:col>
      <xdr:colOff>338663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/>
        </xdr:cNvSpPr>
      </xdr:nvSpPr>
      <xdr:spPr>
        <a:xfrm>
          <a:off x="3809999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4</xdr:col>
      <xdr:colOff>359830</xdr:colOff>
      <xdr:row>0</xdr:row>
      <xdr:rowOff>0</xdr:rowOff>
    </xdr:from>
    <xdr:to>
      <xdr:col>5</xdr:col>
      <xdr:colOff>141813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/>
        </xdr:cNvSpPr>
      </xdr:nvSpPr>
      <xdr:spPr>
        <a:xfrm>
          <a:off x="5217580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5</xdr:col>
      <xdr:colOff>232830</xdr:colOff>
      <xdr:row>0</xdr:row>
      <xdr:rowOff>0</xdr:rowOff>
    </xdr:from>
    <xdr:to>
      <xdr:col>5</xdr:col>
      <xdr:colOff>1268346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/>
        </xdr:cNvSpPr>
      </xdr:nvSpPr>
      <xdr:spPr>
        <a:xfrm>
          <a:off x="6561663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836089</xdr:colOff>
      <xdr:row>1</xdr:row>
      <xdr:rowOff>95250</xdr:rowOff>
    </xdr:from>
    <xdr:to>
      <xdr:col>2</xdr:col>
      <xdr:colOff>1947334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7497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PROJETO</a:t>
          </a:r>
        </a:p>
      </xdr:txBody>
    </xdr:sp>
    <xdr:clientData/>
  </xdr:twoCellAnchor>
  <xdr:twoCellAnchor editAs="absolute">
    <xdr:from>
      <xdr:col>2</xdr:col>
      <xdr:colOff>1248829</xdr:colOff>
      <xdr:row>0</xdr:row>
      <xdr:rowOff>0</xdr:rowOff>
    </xdr:from>
    <xdr:to>
      <xdr:col>3</xdr:col>
      <xdr:colOff>423330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/>
        </xdr:cNvSpPr>
      </xdr:nvSpPr>
      <xdr:spPr>
        <a:xfrm>
          <a:off x="1513412" y="0"/>
          <a:ext cx="1132418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4239</xdr:colOff>
      <xdr:row>1</xdr:row>
      <xdr:rowOff>99483</xdr:rowOff>
    </xdr:from>
    <xdr:to>
      <xdr:col>4</xdr:col>
      <xdr:colOff>279401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223564" y="594783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EQUIPE</a:t>
          </a:r>
        </a:p>
      </xdr:txBody>
    </xdr:sp>
    <xdr:clientData/>
  </xdr:twoCellAnchor>
  <xdr:twoCellAnchor editAs="absolute">
    <xdr:from>
      <xdr:col>4</xdr:col>
      <xdr:colOff>283639</xdr:colOff>
      <xdr:row>1</xdr:row>
      <xdr:rowOff>93133</xdr:rowOff>
    </xdr:from>
    <xdr:to>
      <xdr:col>5</xdr:col>
      <xdr:colOff>558800</xdr:colOff>
      <xdr:row>2</xdr:row>
      <xdr:rowOff>11450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339047" y="588433"/>
          <a:ext cx="1107012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CARGOS</a:t>
          </a:r>
        </a:p>
      </xdr:txBody>
    </xdr:sp>
    <xdr:clientData/>
  </xdr:twoCellAnchor>
  <xdr:twoCellAnchor editAs="absolute">
    <xdr:from>
      <xdr:col>3</xdr:col>
      <xdr:colOff>438145</xdr:colOff>
      <xdr:row>0</xdr:row>
      <xdr:rowOff>0</xdr:rowOff>
    </xdr:from>
    <xdr:to>
      <xdr:col>4</xdr:col>
      <xdr:colOff>734480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/>
        </xdr:cNvSpPr>
      </xdr:nvSpPr>
      <xdr:spPr>
        <a:xfrm>
          <a:off x="266064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751416</xdr:colOff>
      <xdr:row>0</xdr:row>
      <xdr:rowOff>0</xdr:rowOff>
    </xdr:from>
    <xdr:to>
      <xdr:col>6</xdr:col>
      <xdr:colOff>465663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/>
        </xdr:cNvSpPr>
      </xdr:nvSpPr>
      <xdr:spPr>
        <a:xfrm>
          <a:off x="3809999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6</xdr:col>
      <xdr:colOff>486830</xdr:colOff>
      <xdr:row>0</xdr:row>
      <xdr:rowOff>0</xdr:rowOff>
    </xdr:from>
    <xdr:to>
      <xdr:col>8</xdr:col>
      <xdr:colOff>512229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/>
        </xdr:cNvSpPr>
      </xdr:nvSpPr>
      <xdr:spPr>
        <a:xfrm>
          <a:off x="5217580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8</xdr:col>
      <xdr:colOff>603246</xdr:colOff>
      <xdr:row>0</xdr:row>
      <xdr:rowOff>0</xdr:rowOff>
    </xdr:from>
    <xdr:to>
      <xdr:col>9</xdr:col>
      <xdr:colOff>802679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/>
        </xdr:cNvSpPr>
      </xdr:nvSpPr>
      <xdr:spPr>
        <a:xfrm>
          <a:off x="6561663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2</xdr:col>
      <xdr:colOff>2053167</xdr:colOff>
      <xdr:row>2</xdr:row>
      <xdr:rowOff>13567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206505" y="592667"/>
          <a:ext cx="1111245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BACKLOG</a:t>
          </a:r>
        </a:p>
      </xdr:txBody>
    </xdr:sp>
    <xdr:clientData/>
  </xdr:twoCellAnchor>
  <xdr:twoCellAnchor editAs="absolute">
    <xdr:from>
      <xdr:col>2</xdr:col>
      <xdr:colOff>1248832</xdr:colOff>
      <xdr:row>0</xdr:row>
      <xdr:rowOff>0</xdr:rowOff>
    </xdr:from>
    <xdr:to>
      <xdr:col>3</xdr:col>
      <xdr:colOff>95250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/>
        </xdr:cNvSpPr>
      </xdr:nvSpPr>
      <xdr:spPr>
        <a:xfrm>
          <a:off x="151341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2067989</xdr:colOff>
      <xdr:row>1</xdr:row>
      <xdr:rowOff>99483</xdr:rowOff>
    </xdr:from>
    <xdr:to>
      <xdr:col>3</xdr:col>
      <xdr:colOff>893234</xdr:colOff>
      <xdr:row>2</xdr:row>
      <xdr:rowOff>17800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332572" y="59690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SPRINT</a:t>
          </a:r>
        </a:p>
      </xdr:txBody>
    </xdr:sp>
    <xdr:clientData/>
  </xdr:twoCellAnchor>
  <xdr:twoCellAnchor editAs="absolute">
    <xdr:from>
      <xdr:col>3</xdr:col>
      <xdr:colOff>110065</xdr:colOff>
      <xdr:row>0</xdr:row>
      <xdr:rowOff>0</xdr:rowOff>
    </xdr:from>
    <xdr:to>
      <xdr:col>3</xdr:col>
      <xdr:colOff>1242483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/>
        </xdr:cNvSpPr>
      </xdr:nvSpPr>
      <xdr:spPr>
        <a:xfrm>
          <a:off x="2660648" y="0"/>
          <a:ext cx="1132418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1259419</xdr:colOff>
      <xdr:row>0</xdr:row>
      <xdr:rowOff>0</xdr:rowOff>
    </xdr:from>
    <xdr:to>
      <xdr:col>4</xdr:col>
      <xdr:colOff>1121833</xdr:colOff>
      <xdr:row>1</xdr:row>
      <xdr:rowOff>2910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/>
        </xdr:cNvSpPr>
      </xdr:nvSpPr>
      <xdr:spPr>
        <a:xfrm>
          <a:off x="3810002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4</xdr:col>
      <xdr:colOff>1143000</xdr:colOff>
      <xdr:row>0</xdr:row>
      <xdr:rowOff>0</xdr:rowOff>
    </xdr:from>
    <xdr:to>
      <xdr:col>6</xdr:col>
      <xdr:colOff>4232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/>
        </xdr:cNvSpPr>
      </xdr:nvSpPr>
      <xdr:spPr>
        <a:xfrm>
          <a:off x="5217583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2</xdr:col>
      <xdr:colOff>2053167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08622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BACKLOG</a:t>
          </a:r>
        </a:p>
      </xdr:txBody>
    </xdr:sp>
    <xdr:clientData/>
  </xdr:twoCellAnchor>
  <xdr:twoCellAnchor editAs="absolute">
    <xdr:from>
      <xdr:col>2</xdr:col>
      <xdr:colOff>1248832</xdr:colOff>
      <xdr:row>0</xdr:row>
      <xdr:rowOff>0</xdr:rowOff>
    </xdr:from>
    <xdr:to>
      <xdr:col>3</xdr:col>
      <xdr:colOff>95250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/>
        </xdr:cNvSpPr>
      </xdr:nvSpPr>
      <xdr:spPr>
        <a:xfrm>
          <a:off x="1515532" y="0"/>
          <a:ext cx="11324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2067989</xdr:colOff>
      <xdr:row>1</xdr:row>
      <xdr:rowOff>99483</xdr:rowOff>
    </xdr:from>
    <xdr:to>
      <xdr:col>3</xdr:col>
      <xdr:colOff>893234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334689" y="594783"/>
          <a:ext cx="1111245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SPRINT</a:t>
          </a:r>
        </a:p>
      </xdr:txBody>
    </xdr:sp>
    <xdr:clientData/>
  </xdr:twoCellAnchor>
  <xdr:twoCellAnchor editAs="absolute">
    <xdr:from>
      <xdr:col>3</xdr:col>
      <xdr:colOff>110065</xdr:colOff>
      <xdr:row>0</xdr:row>
      <xdr:rowOff>0</xdr:rowOff>
    </xdr:from>
    <xdr:to>
      <xdr:col>3</xdr:col>
      <xdr:colOff>1242483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>
        <a:xfrm>
          <a:off x="2662765" y="0"/>
          <a:ext cx="1132418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1259419</xdr:colOff>
      <xdr:row>0</xdr:row>
      <xdr:rowOff>0</xdr:rowOff>
    </xdr:from>
    <xdr:to>
      <xdr:col>4</xdr:col>
      <xdr:colOff>349249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/>
        </xdr:cNvSpPr>
      </xdr:nvSpPr>
      <xdr:spPr>
        <a:xfrm>
          <a:off x="3812119" y="0"/>
          <a:ext cx="138641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4</xdr:col>
      <xdr:colOff>370416</xdr:colOff>
      <xdr:row>0</xdr:row>
      <xdr:rowOff>0</xdr:rowOff>
    </xdr:from>
    <xdr:to>
      <xdr:col>4</xdr:col>
      <xdr:colOff>1623482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/>
        </xdr:cNvSpPr>
      </xdr:nvSpPr>
      <xdr:spPr>
        <a:xfrm>
          <a:off x="5219700" y="0"/>
          <a:ext cx="1252007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4</xdr:col>
      <xdr:colOff>1608666</xdr:colOff>
      <xdr:row>0</xdr:row>
      <xdr:rowOff>0</xdr:rowOff>
    </xdr:from>
    <xdr:to>
      <xdr:col>5</xdr:col>
      <xdr:colOff>411099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/>
        </xdr:cNvSpPr>
      </xdr:nvSpPr>
      <xdr:spPr>
        <a:xfrm>
          <a:off x="6454775" y="0"/>
          <a:ext cx="1037632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3</xdr:col>
      <xdr:colOff>899583</xdr:colOff>
      <xdr:row>2</xdr:row>
      <xdr:rowOff>13567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206505" y="592667"/>
          <a:ext cx="1111245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PONTOS</a:t>
          </a:r>
        </a:p>
      </xdr:txBody>
    </xdr:sp>
    <xdr:clientData/>
  </xdr:twoCellAnchor>
  <xdr:twoCellAnchor editAs="absolute">
    <xdr:from>
      <xdr:col>3</xdr:col>
      <xdr:colOff>95248</xdr:colOff>
      <xdr:row>0</xdr:row>
      <xdr:rowOff>0</xdr:rowOff>
    </xdr:from>
    <xdr:to>
      <xdr:col>3</xdr:col>
      <xdr:colOff>1227666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>
        <a:xfrm>
          <a:off x="151341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914405</xdr:colOff>
      <xdr:row>1</xdr:row>
      <xdr:rowOff>99483</xdr:rowOff>
    </xdr:from>
    <xdr:to>
      <xdr:col>5</xdr:col>
      <xdr:colOff>740833</xdr:colOff>
      <xdr:row>2</xdr:row>
      <xdr:rowOff>17800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2332572" y="596900"/>
          <a:ext cx="236642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DESEMPENHO INDIVIDUAL</a:t>
          </a:r>
        </a:p>
      </xdr:txBody>
    </xdr:sp>
    <xdr:clientData/>
  </xdr:twoCellAnchor>
  <xdr:twoCellAnchor editAs="absolute">
    <xdr:from>
      <xdr:col>3</xdr:col>
      <xdr:colOff>1242481</xdr:colOff>
      <xdr:row>0</xdr:row>
      <xdr:rowOff>0</xdr:rowOff>
    </xdr:from>
    <xdr:to>
      <xdr:col>4</xdr:col>
      <xdr:colOff>1104899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/>
        </xdr:cNvSpPr>
      </xdr:nvSpPr>
      <xdr:spPr>
        <a:xfrm>
          <a:off x="2660648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1121835</xdr:colOff>
      <xdr:row>0</xdr:row>
      <xdr:rowOff>0</xdr:rowOff>
    </xdr:from>
    <xdr:to>
      <xdr:col>5</xdr:col>
      <xdr:colOff>1238249</xdr:colOff>
      <xdr:row>1</xdr:row>
      <xdr:rowOff>2910</xdr:rowOff>
    </xdr:to>
    <xdr:sp macro="" textlink="">
      <xdr:nvSpPr>
        <xdr:cNvPr id="16" name="Retângulo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/>
        </xdr:cNvSpPr>
      </xdr:nvSpPr>
      <xdr:spPr>
        <a:xfrm>
          <a:off x="3810002" y="0"/>
          <a:ext cx="1386414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5</xdr:col>
      <xdr:colOff>1259416</xdr:colOff>
      <xdr:row>0</xdr:row>
      <xdr:rowOff>0</xdr:rowOff>
    </xdr:from>
    <xdr:to>
      <xdr:col>7</xdr:col>
      <xdr:colOff>173566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/>
        </xdr:cNvSpPr>
      </xdr:nvSpPr>
      <xdr:spPr>
        <a:xfrm>
          <a:off x="5217583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3</xdr:col>
      <xdr:colOff>698500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208622" y="590550"/>
          <a:ext cx="1108070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PONTOS</a:t>
          </a:r>
        </a:p>
      </xdr:txBody>
    </xdr:sp>
    <xdr:clientData/>
  </xdr:twoCellAnchor>
  <xdr:twoCellAnchor editAs="absolute">
    <xdr:from>
      <xdr:col>2</xdr:col>
      <xdr:colOff>1248832</xdr:colOff>
      <xdr:row>0</xdr:row>
      <xdr:rowOff>0</xdr:rowOff>
    </xdr:from>
    <xdr:to>
      <xdr:col>3</xdr:col>
      <xdr:colOff>1026583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/>
        </xdr:cNvSpPr>
      </xdr:nvSpPr>
      <xdr:spPr>
        <a:xfrm>
          <a:off x="1515532" y="0"/>
          <a:ext cx="1129243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713322</xdr:colOff>
      <xdr:row>1</xdr:row>
      <xdr:rowOff>99483</xdr:rowOff>
    </xdr:from>
    <xdr:to>
      <xdr:col>5</xdr:col>
      <xdr:colOff>370417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331514" y="594783"/>
          <a:ext cx="2360078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DESEMPENHO INDIVIDUAL</a:t>
          </a:r>
        </a:p>
      </xdr:txBody>
    </xdr:sp>
    <xdr:clientData/>
  </xdr:twoCellAnchor>
  <xdr:twoCellAnchor editAs="absolute">
    <xdr:from>
      <xdr:col>3</xdr:col>
      <xdr:colOff>1041398</xdr:colOff>
      <xdr:row>0</xdr:row>
      <xdr:rowOff>0</xdr:rowOff>
    </xdr:from>
    <xdr:to>
      <xdr:col>4</xdr:col>
      <xdr:colOff>819149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/>
        </xdr:cNvSpPr>
      </xdr:nvSpPr>
      <xdr:spPr>
        <a:xfrm>
          <a:off x="2659590" y="0"/>
          <a:ext cx="1129243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836085</xdr:colOff>
      <xdr:row>0</xdr:row>
      <xdr:rowOff>0</xdr:rowOff>
    </xdr:from>
    <xdr:to>
      <xdr:col>5</xdr:col>
      <xdr:colOff>867833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/>
        </xdr:cNvSpPr>
      </xdr:nvSpPr>
      <xdr:spPr>
        <a:xfrm>
          <a:off x="3805769" y="0"/>
          <a:ext cx="1383239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5</xdr:col>
      <xdr:colOff>889000</xdr:colOff>
      <xdr:row>0</xdr:row>
      <xdr:rowOff>0</xdr:rowOff>
    </xdr:from>
    <xdr:to>
      <xdr:col>6</xdr:col>
      <xdr:colOff>787399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/>
        </xdr:cNvSpPr>
      </xdr:nvSpPr>
      <xdr:spPr>
        <a:xfrm>
          <a:off x="5210175" y="0"/>
          <a:ext cx="1249891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6</xdr:col>
      <xdr:colOff>804332</xdr:colOff>
      <xdr:row>0</xdr:row>
      <xdr:rowOff>0</xdr:rowOff>
    </xdr:from>
    <xdr:to>
      <xdr:col>7</xdr:col>
      <xdr:colOff>485181</xdr:colOff>
      <xdr:row>1</xdr:row>
      <xdr:rowOff>2910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>
        <a:xfrm>
          <a:off x="6476999" y="0"/>
          <a:ext cx="1033399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74088</xdr:colOff>
      <xdr:row>1</xdr:row>
      <xdr:rowOff>95250</xdr:rowOff>
    </xdr:from>
    <xdr:to>
      <xdr:col>8</xdr:col>
      <xdr:colOff>254000</xdr:colOff>
      <xdr:row>2</xdr:row>
      <xdr:rowOff>13567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206505" y="592667"/>
          <a:ext cx="1788578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BURN DOWN CHART</a:t>
          </a:r>
        </a:p>
      </xdr:txBody>
    </xdr:sp>
    <xdr:clientData/>
  </xdr:twoCellAnchor>
  <xdr:twoCellAnchor editAs="absolute">
    <xdr:from>
      <xdr:col>4</xdr:col>
      <xdr:colOff>380998</xdr:colOff>
      <xdr:row>0</xdr:row>
      <xdr:rowOff>0</xdr:rowOff>
    </xdr:from>
    <xdr:to>
      <xdr:col>7</xdr:col>
      <xdr:colOff>306916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/>
        </xdr:cNvSpPr>
      </xdr:nvSpPr>
      <xdr:spPr>
        <a:xfrm>
          <a:off x="151341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8</xdr:col>
      <xdr:colOff>262472</xdr:colOff>
      <xdr:row>1</xdr:row>
      <xdr:rowOff>93133</xdr:rowOff>
    </xdr:from>
    <xdr:to>
      <xdr:col>13</xdr:col>
      <xdr:colOff>380999</xdr:colOff>
      <xdr:row>2</xdr:row>
      <xdr:rowOff>11450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3003555" y="590550"/>
          <a:ext cx="2129361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PLANEJADO</a:t>
          </a:r>
          <a:r>
            <a:rPr lang="pt-BR" sz="1100" b="1" baseline="0">
              <a:solidFill>
                <a:schemeClr val="bg1"/>
              </a:solidFill>
            </a:rPr>
            <a:t> X REALIZADO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7</xdr:col>
      <xdr:colOff>321731</xdr:colOff>
      <xdr:row>0</xdr:row>
      <xdr:rowOff>0</xdr:rowOff>
    </xdr:from>
    <xdr:to>
      <xdr:col>10</xdr:col>
      <xdr:colOff>247649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/>
        </xdr:cNvSpPr>
      </xdr:nvSpPr>
      <xdr:spPr>
        <a:xfrm>
          <a:off x="2660648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10</xdr:col>
      <xdr:colOff>264585</xdr:colOff>
      <xdr:row>0</xdr:row>
      <xdr:rowOff>0</xdr:rowOff>
    </xdr:from>
    <xdr:to>
      <xdr:col>14</xdr:col>
      <xdr:colOff>42333</xdr:colOff>
      <xdr:row>1</xdr:row>
      <xdr:rowOff>2910</xdr:rowOff>
    </xdr:to>
    <xdr:sp macro="" textlink="">
      <xdr:nvSpPr>
        <xdr:cNvPr id="16" name="Retângul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/>
        </xdr:cNvSpPr>
      </xdr:nvSpPr>
      <xdr:spPr>
        <a:xfrm>
          <a:off x="3810002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14</xdr:col>
      <xdr:colOff>63500</xdr:colOff>
      <xdr:row>0</xdr:row>
      <xdr:rowOff>0</xdr:rowOff>
    </xdr:from>
    <xdr:to>
      <xdr:col>17</xdr:col>
      <xdr:colOff>110066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/>
        </xdr:cNvSpPr>
      </xdr:nvSpPr>
      <xdr:spPr>
        <a:xfrm>
          <a:off x="5217583" y="0"/>
          <a:ext cx="1253066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349250</xdr:colOff>
      <xdr:row>5</xdr:row>
      <xdr:rowOff>6877</xdr:rowOff>
    </xdr:from>
    <xdr:to>
      <xdr:col>34</xdr:col>
      <xdr:colOff>370416</xdr:colOff>
      <xdr:row>9</xdr:row>
      <xdr:rowOff>465666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941922</xdr:colOff>
      <xdr:row>1</xdr:row>
      <xdr:rowOff>95250</xdr:rowOff>
    </xdr:from>
    <xdr:to>
      <xdr:col>2</xdr:col>
      <xdr:colOff>2730500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08622" y="590550"/>
          <a:ext cx="1789636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BURN DOWN CHART</a:t>
          </a:r>
        </a:p>
      </xdr:txBody>
    </xdr:sp>
    <xdr:clientData/>
  </xdr:twoCellAnchor>
  <xdr:twoCellAnchor editAs="absolute">
    <xdr:from>
      <xdr:col>2</xdr:col>
      <xdr:colOff>1248832</xdr:colOff>
      <xdr:row>0</xdr:row>
      <xdr:rowOff>0</xdr:rowOff>
    </xdr:from>
    <xdr:to>
      <xdr:col>2</xdr:col>
      <xdr:colOff>2381250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/>
        </xdr:cNvSpPr>
      </xdr:nvSpPr>
      <xdr:spPr>
        <a:xfrm>
          <a:off x="1515532" y="0"/>
          <a:ext cx="113347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2738972</xdr:colOff>
      <xdr:row>1</xdr:row>
      <xdr:rowOff>93133</xdr:rowOff>
    </xdr:from>
    <xdr:to>
      <xdr:col>4</xdr:col>
      <xdr:colOff>1523999</xdr:colOff>
      <xdr:row>2</xdr:row>
      <xdr:rowOff>11450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3006730" y="588433"/>
          <a:ext cx="2126186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PLANEJADO</a:t>
          </a:r>
          <a:r>
            <a:rPr lang="pt-BR" sz="1100" b="1" baseline="0">
              <a:solidFill>
                <a:srgbClr val="404040"/>
              </a:solidFill>
            </a:rPr>
            <a:t> X REALIZADO</a:t>
          </a:r>
          <a:endParaRPr lang="pt-BR" sz="1100" b="1">
            <a:solidFill>
              <a:srgbClr val="404040"/>
            </a:solidFill>
          </a:endParaRPr>
        </a:p>
      </xdr:txBody>
    </xdr:sp>
    <xdr:clientData/>
  </xdr:twoCellAnchor>
  <xdr:twoCellAnchor editAs="absolute">
    <xdr:from>
      <xdr:col>2</xdr:col>
      <xdr:colOff>2396065</xdr:colOff>
      <xdr:row>0</xdr:row>
      <xdr:rowOff>0</xdr:rowOff>
    </xdr:from>
    <xdr:to>
      <xdr:col>4</xdr:col>
      <xdr:colOff>184149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/>
        </xdr:cNvSpPr>
      </xdr:nvSpPr>
      <xdr:spPr>
        <a:xfrm>
          <a:off x="2663823" y="0"/>
          <a:ext cx="11324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201085</xdr:colOff>
      <xdr:row>0</xdr:row>
      <xdr:rowOff>0</xdr:rowOff>
    </xdr:from>
    <xdr:to>
      <xdr:col>4</xdr:col>
      <xdr:colOff>1587499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/>
        </xdr:cNvSpPr>
      </xdr:nvSpPr>
      <xdr:spPr>
        <a:xfrm>
          <a:off x="3813177" y="0"/>
          <a:ext cx="1383239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RELATÓRIOS</a:t>
          </a:r>
        </a:p>
      </xdr:txBody>
    </xdr:sp>
    <xdr:clientData/>
  </xdr:twoCellAnchor>
  <xdr:twoCellAnchor editAs="absolute">
    <xdr:from>
      <xdr:col>4</xdr:col>
      <xdr:colOff>1608666</xdr:colOff>
      <xdr:row>0</xdr:row>
      <xdr:rowOff>0</xdr:rowOff>
    </xdr:from>
    <xdr:to>
      <xdr:col>4</xdr:col>
      <xdr:colOff>2861732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/>
        </xdr:cNvSpPr>
      </xdr:nvSpPr>
      <xdr:spPr>
        <a:xfrm>
          <a:off x="5217583" y="0"/>
          <a:ext cx="1255183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PAINEL</a:t>
          </a:r>
          <a:r>
            <a:rPr lang="pt-BR" sz="1100" b="1" baseline="0">
              <a:solidFill>
                <a:schemeClr val="bg1"/>
              </a:solidFill>
            </a:rPr>
            <a:t> DE CONTROLE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3185583</xdr:colOff>
      <xdr:row>11</xdr:row>
      <xdr:rowOff>286800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13F206-882F-4311-8289-1DC620659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9</xdr:col>
      <xdr:colOff>10583</xdr:colOff>
      <xdr:row>11</xdr:row>
      <xdr:rowOff>286800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66BFEF4-EB62-4729-98F2-57B27546C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5</xdr:col>
      <xdr:colOff>10584</xdr:colOff>
      <xdr:row>11</xdr:row>
      <xdr:rowOff>286810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2CB5A24-56B6-45A8-8E49-86274E88B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gpristo@gmail.com" TargetMode="External"/><Relationship Id="rId2" Type="http://schemas.openxmlformats.org/officeDocument/2006/relationships/hyperlink" Target="https://github.com/JoanaBarbosa2016" TargetMode="External"/><Relationship Id="rId1" Type="http://schemas.openxmlformats.org/officeDocument/2006/relationships/hyperlink" Target="mailto:jdarc304@gmail.com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wellmo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oanaBarbosa2016/Modelagem_De_software_2021" TargetMode="External"/><Relationship Id="rId13" Type="http://schemas.openxmlformats.org/officeDocument/2006/relationships/hyperlink" Target="https://github.com/JoanaBarbosa2016/Modelagem_De_software_2021" TargetMode="External"/><Relationship Id="rId18" Type="http://schemas.openxmlformats.org/officeDocument/2006/relationships/drawing" Target="../drawings/drawing4.xml"/><Relationship Id="rId3" Type="http://schemas.openxmlformats.org/officeDocument/2006/relationships/hyperlink" Target="https://github.com/JoanaBarbosa2016/Modelagem_De_software_2021" TargetMode="External"/><Relationship Id="rId7" Type="http://schemas.openxmlformats.org/officeDocument/2006/relationships/hyperlink" Target="https://github.com/JoanaBarbosa2016/Modelagem_De_software_2021" TargetMode="External"/><Relationship Id="rId12" Type="http://schemas.openxmlformats.org/officeDocument/2006/relationships/hyperlink" Target="https://github.com/JoanaBarbosa2016/Modelagem_De_software_2021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github.com/JoanaBarbosa2016/Modelagem_De_software_2021" TargetMode="External"/><Relationship Id="rId16" Type="http://schemas.openxmlformats.org/officeDocument/2006/relationships/hyperlink" Target="https://github.com/JoanaBarbosa2016/Modelagem_De_software_2021" TargetMode="External"/><Relationship Id="rId1" Type="http://schemas.openxmlformats.org/officeDocument/2006/relationships/hyperlink" Target="https://github.com/JoanaBarbosa2016/Modelagem_De_software_2021" TargetMode="External"/><Relationship Id="rId6" Type="http://schemas.openxmlformats.org/officeDocument/2006/relationships/hyperlink" Target="https://github.com/JoanaBarbosa2016/Modelagem_De_software_2021" TargetMode="External"/><Relationship Id="rId11" Type="http://schemas.openxmlformats.org/officeDocument/2006/relationships/hyperlink" Target="https://github.com/JoanaBarbosa2016/Modelagem_De_software_2021" TargetMode="External"/><Relationship Id="rId5" Type="http://schemas.openxmlformats.org/officeDocument/2006/relationships/hyperlink" Target="https://github.com/JoanaBarbosa2016/Modelagem_De_software_2021" TargetMode="External"/><Relationship Id="rId15" Type="http://schemas.openxmlformats.org/officeDocument/2006/relationships/hyperlink" Target="https://github.com/JoanaBarbosa2016/Modelagem_De_software_2021" TargetMode="External"/><Relationship Id="rId10" Type="http://schemas.openxmlformats.org/officeDocument/2006/relationships/hyperlink" Target="https://github.com/JoanaBarbosa2016/Modelagem_De_software_2021" TargetMode="External"/><Relationship Id="rId4" Type="http://schemas.openxmlformats.org/officeDocument/2006/relationships/hyperlink" Target="https://github.com/JoanaBarbosa2016/Modelagem_De_software_2021" TargetMode="External"/><Relationship Id="rId9" Type="http://schemas.openxmlformats.org/officeDocument/2006/relationships/hyperlink" Target="https://github.com/JoanaBarbosa2016/Modelagem_De_software_2021" TargetMode="External"/><Relationship Id="rId14" Type="http://schemas.openxmlformats.org/officeDocument/2006/relationships/hyperlink" Target="https://github.com/JoanaBarbosa2016/Modelagem_De_software_202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showGridLines="0" showRowColHeaders="0" zoomScale="90" zoomScaleNormal="90" zoomScalePageLayoutView="80" workbookViewId="0">
      <pane ySplit="2" topLeftCell="A3" activePane="bottomLeft" state="frozen"/>
      <selection activeCell="A3" sqref="A3:XFD3"/>
      <selection pane="bottomLeft" activeCell="L1" sqref="L1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34" style="10" customWidth="1"/>
    <col min="4" max="4" width="63.625" style="10" customWidth="1"/>
    <col min="5" max="5" width="18.125" style="31" bestFit="1" customWidth="1"/>
    <col min="6" max="6" width="11" style="10"/>
    <col min="7" max="7" width="11" style="10" customWidth="1"/>
    <col min="8" max="11" width="11" style="10"/>
    <col min="12" max="12" width="5.125" style="10" customWidth="1"/>
    <col min="13" max="16384" width="11" style="10"/>
  </cols>
  <sheetData>
    <row r="1" spans="1:9" s="4" customFormat="1" ht="39" customHeight="1" x14ac:dyDescent="0.25">
      <c r="C1" s="2"/>
      <c r="D1" s="2"/>
      <c r="E1" s="29"/>
    </row>
    <row r="2" spans="1:9" s="5" customFormat="1" ht="30" customHeight="1" x14ac:dyDescent="0.25">
      <c r="D2" s="6"/>
      <c r="E2" s="30"/>
      <c r="F2" s="9"/>
      <c r="G2" s="9"/>
      <c r="H2" s="9"/>
      <c r="I2" s="9"/>
    </row>
    <row r="3" spans="1:9" s="55" customFormat="1" ht="44.25" customHeight="1" x14ac:dyDescent="0.25">
      <c r="A3" s="54"/>
      <c r="C3" s="56"/>
      <c r="E3" s="57"/>
      <c r="F3" s="57"/>
    </row>
    <row r="4" spans="1:9" ht="35.25" customHeight="1" thickBot="1" x14ac:dyDescent="0.3"/>
    <row r="5" spans="1:9" ht="32.25" customHeight="1" thickTop="1" x14ac:dyDescent="0.25">
      <c r="A5" s="39">
        <v>1</v>
      </c>
      <c r="B5" s="39">
        <f t="shared" ref="B5:B10" si="0">IF(A5&gt;$D$9,"",A5)</f>
        <v>1</v>
      </c>
      <c r="C5" s="18" t="s">
        <v>0</v>
      </c>
      <c r="D5" s="22" t="s">
        <v>48</v>
      </c>
    </row>
    <row r="6" spans="1:9" ht="13.5" customHeight="1" thickBot="1" x14ac:dyDescent="0.3">
      <c r="A6" s="39">
        <v>2</v>
      </c>
      <c r="B6" s="39">
        <f t="shared" si="0"/>
        <v>2</v>
      </c>
      <c r="E6" s="10"/>
    </row>
    <row r="7" spans="1:9" ht="30" customHeight="1" thickTop="1" x14ac:dyDescent="0.25">
      <c r="A7" s="39">
        <v>3</v>
      </c>
      <c r="B7" s="39">
        <f t="shared" si="0"/>
        <v>3</v>
      </c>
      <c r="C7" s="18" t="s">
        <v>4</v>
      </c>
      <c r="D7" s="25" t="s">
        <v>79</v>
      </c>
      <c r="E7" s="10"/>
    </row>
    <row r="8" spans="1:9" ht="13.5" customHeight="1" thickBot="1" x14ac:dyDescent="0.3">
      <c r="A8" s="39">
        <v>4</v>
      </c>
      <c r="B8" s="39">
        <f t="shared" si="0"/>
        <v>4</v>
      </c>
      <c r="E8" s="10"/>
    </row>
    <row r="9" spans="1:9" ht="30" customHeight="1" thickTop="1" x14ac:dyDescent="0.25">
      <c r="A9" s="39">
        <v>5</v>
      </c>
      <c r="B9" s="39">
        <f t="shared" si="0"/>
        <v>5</v>
      </c>
      <c r="C9" s="32" t="s">
        <v>38</v>
      </c>
      <c r="D9" s="23">
        <v>10</v>
      </c>
      <c r="E9" s="10"/>
    </row>
    <row r="10" spans="1:9" ht="30" customHeight="1" x14ac:dyDescent="0.25">
      <c r="A10" s="39">
        <v>6</v>
      </c>
      <c r="B10" s="39">
        <f t="shared" si="0"/>
        <v>6</v>
      </c>
      <c r="E10" s="10"/>
    </row>
    <row r="11" spans="1:9" ht="30" customHeight="1" x14ac:dyDescent="0.25">
      <c r="A11" s="39">
        <v>7</v>
      </c>
      <c r="B11" s="39">
        <f t="shared" ref="B11:B72" si="1">IF(A11&gt;$D$9,"",A11)</f>
        <v>7</v>
      </c>
      <c r="E11" s="10"/>
    </row>
    <row r="12" spans="1:9" ht="30" customHeight="1" x14ac:dyDescent="0.25">
      <c r="A12" s="39">
        <v>8</v>
      </c>
      <c r="B12" s="39">
        <f t="shared" si="1"/>
        <v>8</v>
      </c>
      <c r="E12" s="10"/>
    </row>
    <row r="13" spans="1:9" ht="30" customHeight="1" x14ac:dyDescent="0.25">
      <c r="A13" s="39">
        <v>9</v>
      </c>
      <c r="B13" s="39">
        <f t="shared" si="1"/>
        <v>9</v>
      </c>
      <c r="E13" s="10"/>
    </row>
    <row r="14" spans="1:9" ht="30" customHeight="1" x14ac:dyDescent="0.25">
      <c r="A14" s="39">
        <v>10</v>
      </c>
      <c r="B14" s="39">
        <f t="shared" si="1"/>
        <v>10</v>
      </c>
      <c r="E14" s="10"/>
    </row>
    <row r="15" spans="1:9" ht="30" customHeight="1" x14ac:dyDescent="0.25">
      <c r="A15" s="39">
        <v>11</v>
      </c>
      <c r="B15" s="39" t="str">
        <f t="shared" si="1"/>
        <v/>
      </c>
      <c r="E15" s="10"/>
    </row>
    <row r="16" spans="1:9" ht="30" customHeight="1" x14ac:dyDescent="0.25">
      <c r="A16" s="39">
        <v>12</v>
      </c>
      <c r="B16" s="39" t="str">
        <f t="shared" si="1"/>
        <v/>
      </c>
      <c r="E16" s="10"/>
    </row>
    <row r="17" spans="1:5" ht="30" customHeight="1" x14ac:dyDescent="0.25">
      <c r="A17" s="39">
        <v>13</v>
      </c>
      <c r="B17" s="39" t="str">
        <f t="shared" si="1"/>
        <v/>
      </c>
      <c r="E17" s="10"/>
    </row>
    <row r="18" spans="1:5" ht="30" customHeight="1" x14ac:dyDescent="0.25">
      <c r="A18" s="39">
        <v>14</v>
      </c>
      <c r="B18" s="39" t="str">
        <f t="shared" si="1"/>
        <v/>
      </c>
      <c r="E18" s="10"/>
    </row>
    <row r="19" spans="1:5" ht="30" customHeight="1" x14ac:dyDescent="0.25">
      <c r="A19" s="39">
        <v>15</v>
      </c>
      <c r="B19" s="39" t="str">
        <f t="shared" si="1"/>
        <v/>
      </c>
      <c r="E19" s="10"/>
    </row>
    <row r="20" spans="1:5" ht="30" customHeight="1" x14ac:dyDescent="0.25">
      <c r="A20" s="39">
        <v>16</v>
      </c>
      <c r="B20" s="39" t="str">
        <f t="shared" si="1"/>
        <v/>
      </c>
      <c r="E20" s="10"/>
    </row>
    <row r="21" spans="1:5" ht="30" customHeight="1" x14ac:dyDescent="0.25">
      <c r="A21" s="39">
        <v>17</v>
      </c>
      <c r="B21" s="39" t="str">
        <f t="shared" si="1"/>
        <v/>
      </c>
      <c r="E21" s="10"/>
    </row>
    <row r="22" spans="1:5" ht="30" customHeight="1" x14ac:dyDescent="0.25">
      <c r="A22" s="39">
        <v>18</v>
      </c>
      <c r="B22" s="39" t="str">
        <f t="shared" si="1"/>
        <v/>
      </c>
      <c r="E22" s="10"/>
    </row>
    <row r="23" spans="1:5" ht="30" customHeight="1" x14ac:dyDescent="0.25">
      <c r="A23" s="39">
        <v>19</v>
      </c>
      <c r="B23" s="39" t="str">
        <f t="shared" si="1"/>
        <v/>
      </c>
      <c r="E23" s="10"/>
    </row>
    <row r="24" spans="1:5" ht="30" customHeight="1" x14ac:dyDescent="0.25">
      <c r="A24" s="39">
        <v>20</v>
      </c>
      <c r="B24" s="39" t="str">
        <f t="shared" si="1"/>
        <v/>
      </c>
      <c r="E24" s="10"/>
    </row>
    <row r="25" spans="1:5" ht="30" customHeight="1" x14ac:dyDescent="0.25">
      <c r="A25" s="39">
        <v>21</v>
      </c>
      <c r="B25" s="39" t="str">
        <f t="shared" si="1"/>
        <v/>
      </c>
      <c r="E25" s="10"/>
    </row>
    <row r="26" spans="1:5" ht="30" customHeight="1" x14ac:dyDescent="0.25">
      <c r="A26" s="39">
        <v>22</v>
      </c>
      <c r="B26" s="39" t="str">
        <f t="shared" si="1"/>
        <v/>
      </c>
      <c r="E26" s="10"/>
    </row>
    <row r="27" spans="1:5" ht="30" customHeight="1" x14ac:dyDescent="0.25">
      <c r="A27" s="39">
        <v>23</v>
      </c>
      <c r="B27" s="39" t="str">
        <f t="shared" si="1"/>
        <v/>
      </c>
      <c r="E27" s="10"/>
    </row>
    <row r="28" spans="1:5" ht="30" customHeight="1" x14ac:dyDescent="0.25">
      <c r="A28" s="39">
        <v>24</v>
      </c>
      <c r="B28" s="39" t="str">
        <f t="shared" si="1"/>
        <v/>
      </c>
      <c r="E28" s="10"/>
    </row>
    <row r="29" spans="1:5" ht="30" customHeight="1" x14ac:dyDescent="0.25">
      <c r="A29" s="39">
        <v>25</v>
      </c>
      <c r="B29" s="39" t="str">
        <f t="shared" si="1"/>
        <v/>
      </c>
      <c r="E29" s="10"/>
    </row>
    <row r="30" spans="1:5" ht="30" customHeight="1" x14ac:dyDescent="0.25">
      <c r="A30" s="39">
        <v>26</v>
      </c>
      <c r="B30" s="39" t="str">
        <f t="shared" si="1"/>
        <v/>
      </c>
      <c r="E30" s="10"/>
    </row>
    <row r="31" spans="1:5" ht="30" customHeight="1" x14ac:dyDescent="0.25">
      <c r="A31" s="39">
        <v>27</v>
      </c>
      <c r="B31" s="39" t="str">
        <f t="shared" si="1"/>
        <v/>
      </c>
      <c r="E31" s="10"/>
    </row>
    <row r="32" spans="1:5" ht="30" customHeight="1" x14ac:dyDescent="0.25">
      <c r="A32" s="39">
        <v>28</v>
      </c>
      <c r="B32" s="39" t="str">
        <f t="shared" si="1"/>
        <v/>
      </c>
      <c r="E32" s="10"/>
    </row>
    <row r="33" spans="1:5" ht="30" customHeight="1" x14ac:dyDescent="0.25">
      <c r="A33" s="39">
        <v>29</v>
      </c>
      <c r="B33" s="39" t="str">
        <f t="shared" si="1"/>
        <v/>
      </c>
      <c r="E33" s="10"/>
    </row>
    <row r="34" spans="1:5" ht="30" customHeight="1" x14ac:dyDescent="0.25">
      <c r="A34" s="39">
        <v>30</v>
      </c>
      <c r="B34" s="39" t="str">
        <f t="shared" si="1"/>
        <v/>
      </c>
      <c r="E34" s="10"/>
    </row>
    <row r="35" spans="1:5" ht="30" customHeight="1" x14ac:dyDescent="0.25">
      <c r="A35" s="39">
        <v>31</v>
      </c>
      <c r="B35" s="39" t="str">
        <f t="shared" si="1"/>
        <v/>
      </c>
      <c r="E35" s="10"/>
    </row>
    <row r="36" spans="1:5" ht="30" customHeight="1" x14ac:dyDescent="0.25">
      <c r="A36" s="39">
        <v>32</v>
      </c>
      <c r="B36" s="39" t="str">
        <f t="shared" si="1"/>
        <v/>
      </c>
      <c r="E36" s="10"/>
    </row>
    <row r="37" spans="1:5" ht="30" customHeight="1" x14ac:dyDescent="0.25">
      <c r="A37" s="39">
        <v>33</v>
      </c>
      <c r="B37" s="39" t="str">
        <f t="shared" si="1"/>
        <v/>
      </c>
      <c r="E37" s="10"/>
    </row>
    <row r="38" spans="1:5" ht="30" customHeight="1" x14ac:dyDescent="0.25">
      <c r="A38" s="39">
        <v>34</v>
      </c>
      <c r="B38" s="39" t="str">
        <f t="shared" si="1"/>
        <v/>
      </c>
      <c r="E38" s="10"/>
    </row>
    <row r="39" spans="1:5" ht="30" customHeight="1" x14ac:dyDescent="0.25">
      <c r="A39" s="39">
        <v>35</v>
      </c>
      <c r="B39" s="39" t="str">
        <f t="shared" si="1"/>
        <v/>
      </c>
      <c r="E39" s="10"/>
    </row>
    <row r="40" spans="1:5" ht="30" customHeight="1" x14ac:dyDescent="0.25">
      <c r="A40" s="39">
        <v>36</v>
      </c>
      <c r="B40" s="39" t="str">
        <f t="shared" si="1"/>
        <v/>
      </c>
      <c r="E40" s="10"/>
    </row>
    <row r="41" spans="1:5" ht="30" customHeight="1" x14ac:dyDescent="0.25">
      <c r="A41" s="39">
        <v>37</v>
      </c>
      <c r="B41" s="39" t="str">
        <f t="shared" si="1"/>
        <v/>
      </c>
      <c r="E41" s="10"/>
    </row>
    <row r="42" spans="1:5" ht="30" customHeight="1" x14ac:dyDescent="0.25">
      <c r="A42" s="39">
        <v>38</v>
      </c>
      <c r="B42" s="39" t="str">
        <f t="shared" si="1"/>
        <v/>
      </c>
      <c r="E42" s="10"/>
    </row>
    <row r="43" spans="1:5" ht="30" customHeight="1" x14ac:dyDescent="0.25">
      <c r="A43" s="39">
        <v>39</v>
      </c>
      <c r="B43" s="39" t="str">
        <f t="shared" si="1"/>
        <v/>
      </c>
      <c r="E43" s="10"/>
    </row>
    <row r="44" spans="1:5" ht="30" customHeight="1" x14ac:dyDescent="0.25">
      <c r="A44" s="39">
        <v>40</v>
      </c>
      <c r="B44" s="39" t="str">
        <f t="shared" si="1"/>
        <v/>
      </c>
      <c r="E44" s="10"/>
    </row>
    <row r="45" spans="1:5" ht="30" customHeight="1" x14ac:dyDescent="0.25">
      <c r="A45" s="39">
        <v>41</v>
      </c>
      <c r="B45" s="39" t="str">
        <f t="shared" si="1"/>
        <v/>
      </c>
      <c r="E45" s="10"/>
    </row>
    <row r="46" spans="1:5" ht="30" customHeight="1" x14ac:dyDescent="0.25">
      <c r="A46" s="39">
        <v>42</v>
      </c>
      <c r="B46" s="39" t="str">
        <f t="shared" si="1"/>
        <v/>
      </c>
      <c r="E46" s="10"/>
    </row>
    <row r="47" spans="1:5" ht="30" customHeight="1" x14ac:dyDescent="0.25">
      <c r="A47" s="39">
        <v>43</v>
      </c>
      <c r="B47" s="39" t="str">
        <f t="shared" si="1"/>
        <v/>
      </c>
      <c r="E47" s="10"/>
    </row>
    <row r="48" spans="1:5" ht="30" customHeight="1" x14ac:dyDescent="0.25">
      <c r="A48" s="39">
        <v>44</v>
      </c>
      <c r="B48" s="39" t="str">
        <f t="shared" si="1"/>
        <v/>
      </c>
      <c r="E48" s="10"/>
    </row>
    <row r="49" spans="1:5" ht="30" customHeight="1" x14ac:dyDescent="0.25">
      <c r="A49" s="39">
        <v>45</v>
      </c>
      <c r="B49" s="39" t="str">
        <f t="shared" si="1"/>
        <v/>
      </c>
      <c r="E49" s="10"/>
    </row>
    <row r="50" spans="1:5" ht="30" customHeight="1" x14ac:dyDescent="0.25">
      <c r="A50" s="39">
        <v>46</v>
      </c>
      <c r="B50" s="39" t="str">
        <f t="shared" si="1"/>
        <v/>
      </c>
      <c r="E50" s="10"/>
    </row>
    <row r="51" spans="1:5" ht="30" customHeight="1" x14ac:dyDescent="0.25">
      <c r="A51" s="39">
        <v>47</v>
      </c>
      <c r="B51" s="39" t="str">
        <f t="shared" si="1"/>
        <v/>
      </c>
      <c r="E51" s="10"/>
    </row>
    <row r="52" spans="1:5" ht="30" customHeight="1" x14ac:dyDescent="0.25">
      <c r="A52" s="39">
        <v>48</v>
      </c>
      <c r="B52" s="39" t="str">
        <f t="shared" si="1"/>
        <v/>
      </c>
      <c r="E52" s="10"/>
    </row>
    <row r="53" spans="1:5" ht="30" customHeight="1" x14ac:dyDescent="0.25">
      <c r="A53" s="39">
        <v>49</v>
      </c>
      <c r="B53" s="39" t="str">
        <f t="shared" si="1"/>
        <v/>
      </c>
      <c r="E53" s="10"/>
    </row>
    <row r="54" spans="1:5" ht="30" customHeight="1" x14ac:dyDescent="0.25">
      <c r="A54" s="39">
        <v>50</v>
      </c>
      <c r="B54" s="39" t="str">
        <f t="shared" si="1"/>
        <v/>
      </c>
      <c r="E54" s="10"/>
    </row>
    <row r="55" spans="1:5" ht="30" customHeight="1" x14ac:dyDescent="0.25">
      <c r="A55" s="39">
        <v>51</v>
      </c>
      <c r="B55" s="39" t="str">
        <f t="shared" si="1"/>
        <v/>
      </c>
      <c r="E55" s="10"/>
    </row>
    <row r="56" spans="1:5" ht="30" customHeight="1" x14ac:dyDescent="0.25">
      <c r="A56" s="39">
        <v>52</v>
      </c>
      <c r="B56" s="39" t="str">
        <f t="shared" si="1"/>
        <v/>
      </c>
      <c r="E56" s="10"/>
    </row>
    <row r="57" spans="1:5" ht="30" customHeight="1" x14ac:dyDescent="0.25">
      <c r="A57" s="39">
        <v>53</v>
      </c>
      <c r="B57" s="39" t="str">
        <f t="shared" si="1"/>
        <v/>
      </c>
      <c r="E57" s="10"/>
    </row>
    <row r="58" spans="1:5" ht="30" customHeight="1" x14ac:dyDescent="0.25">
      <c r="A58" s="39">
        <v>54</v>
      </c>
      <c r="B58" s="39" t="str">
        <f t="shared" si="1"/>
        <v/>
      </c>
      <c r="E58" s="10"/>
    </row>
    <row r="59" spans="1:5" ht="30" customHeight="1" x14ac:dyDescent="0.25">
      <c r="A59" s="39">
        <v>55</v>
      </c>
      <c r="B59" s="39" t="str">
        <f t="shared" si="1"/>
        <v/>
      </c>
      <c r="E59" s="10"/>
    </row>
    <row r="60" spans="1:5" ht="30" customHeight="1" x14ac:dyDescent="0.25">
      <c r="A60" s="39">
        <v>56</v>
      </c>
      <c r="B60" s="39" t="str">
        <f t="shared" si="1"/>
        <v/>
      </c>
      <c r="E60" s="10"/>
    </row>
    <row r="61" spans="1:5" ht="30" customHeight="1" x14ac:dyDescent="0.25">
      <c r="A61" s="39">
        <v>57</v>
      </c>
      <c r="B61" s="39" t="str">
        <f t="shared" si="1"/>
        <v/>
      </c>
      <c r="E61" s="10"/>
    </row>
    <row r="62" spans="1:5" ht="30" customHeight="1" x14ac:dyDescent="0.25">
      <c r="A62" s="39">
        <v>58</v>
      </c>
      <c r="B62" s="39" t="str">
        <f t="shared" si="1"/>
        <v/>
      </c>
      <c r="E62" s="10"/>
    </row>
    <row r="63" spans="1:5" ht="30" customHeight="1" x14ac:dyDescent="0.25">
      <c r="A63" s="39">
        <v>59</v>
      </c>
      <c r="B63" s="39" t="str">
        <f t="shared" si="1"/>
        <v/>
      </c>
      <c r="E63" s="10"/>
    </row>
    <row r="64" spans="1:5" ht="30" customHeight="1" x14ac:dyDescent="0.25">
      <c r="A64" s="39">
        <v>60</v>
      </c>
      <c r="B64" s="39" t="str">
        <f t="shared" si="1"/>
        <v/>
      </c>
      <c r="E64" s="10"/>
    </row>
    <row r="65" spans="1:5" ht="30" customHeight="1" x14ac:dyDescent="0.25">
      <c r="A65" s="39">
        <v>61</v>
      </c>
      <c r="B65" s="39" t="str">
        <f t="shared" si="1"/>
        <v/>
      </c>
      <c r="E65" s="10"/>
    </row>
    <row r="66" spans="1:5" ht="30" customHeight="1" x14ac:dyDescent="0.25">
      <c r="A66" s="39">
        <v>62</v>
      </c>
      <c r="B66" s="39" t="str">
        <f t="shared" si="1"/>
        <v/>
      </c>
      <c r="E66" s="10"/>
    </row>
    <row r="67" spans="1:5" ht="30" customHeight="1" x14ac:dyDescent="0.25">
      <c r="A67" s="39">
        <v>63</v>
      </c>
      <c r="B67" s="39" t="str">
        <f t="shared" si="1"/>
        <v/>
      </c>
      <c r="E67" s="10"/>
    </row>
    <row r="68" spans="1:5" ht="30" customHeight="1" x14ac:dyDescent="0.25">
      <c r="A68" s="39">
        <v>64</v>
      </c>
      <c r="B68" s="39" t="str">
        <f t="shared" si="1"/>
        <v/>
      </c>
      <c r="E68" s="10"/>
    </row>
    <row r="69" spans="1:5" ht="30" customHeight="1" x14ac:dyDescent="0.25">
      <c r="A69" s="39">
        <v>65</v>
      </c>
      <c r="B69" s="39" t="str">
        <f t="shared" si="1"/>
        <v/>
      </c>
      <c r="E69" s="10"/>
    </row>
    <row r="70" spans="1:5" ht="30" customHeight="1" x14ac:dyDescent="0.25">
      <c r="A70" s="39">
        <v>66</v>
      </c>
      <c r="B70" s="39" t="str">
        <f t="shared" si="1"/>
        <v/>
      </c>
      <c r="E70" s="10"/>
    </row>
    <row r="71" spans="1:5" ht="30" customHeight="1" x14ac:dyDescent="0.25">
      <c r="A71" s="39">
        <v>67</v>
      </c>
      <c r="B71" s="39" t="str">
        <f t="shared" si="1"/>
        <v/>
      </c>
      <c r="E71" s="10"/>
    </row>
    <row r="72" spans="1:5" ht="30" customHeight="1" x14ac:dyDescent="0.25">
      <c r="A72" s="39">
        <v>68</v>
      </c>
      <c r="B72" s="39" t="str">
        <f t="shared" si="1"/>
        <v/>
      </c>
      <c r="E72" s="10"/>
    </row>
    <row r="73" spans="1:5" ht="30" customHeight="1" x14ac:dyDescent="0.25">
      <c r="A73" s="39">
        <v>69</v>
      </c>
      <c r="B73" s="39" t="str">
        <f t="shared" ref="B73:B104" si="2">IF(A73&gt;$D$9,"",A73)</f>
        <v/>
      </c>
      <c r="E73" s="10"/>
    </row>
    <row r="74" spans="1:5" ht="30" customHeight="1" x14ac:dyDescent="0.25">
      <c r="A74" s="39">
        <v>70</v>
      </c>
      <c r="B74" s="39" t="str">
        <f t="shared" si="2"/>
        <v/>
      </c>
      <c r="E74" s="10"/>
    </row>
    <row r="75" spans="1:5" ht="30" customHeight="1" x14ac:dyDescent="0.25">
      <c r="A75" s="39">
        <v>71</v>
      </c>
      <c r="B75" s="39" t="str">
        <f t="shared" si="2"/>
        <v/>
      </c>
      <c r="E75" s="10"/>
    </row>
    <row r="76" spans="1:5" ht="30" customHeight="1" x14ac:dyDescent="0.25">
      <c r="A76" s="39">
        <v>72</v>
      </c>
      <c r="B76" s="39" t="str">
        <f t="shared" si="2"/>
        <v/>
      </c>
      <c r="E76" s="10"/>
    </row>
    <row r="77" spans="1:5" ht="30" customHeight="1" x14ac:dyDescent="0.25">
      <c r="A77" s="39">
        <v>73</v>
      </c>
      <c r="B77" s="39" t="str">
        <f t="shared" si="2"/>
        <v/>
      </c>
      <c r="E77" s="10"/>
    </row>
    <row r="78" spans="1:5" ht="30" customHeight="1" x14ac:dyDescent="0.25">
      <c r="A78" s="39">
        <v>74</v>
      </c>
      <c r="B78" s="39" t="str">
        <f t="shared" si="2"/>
        <v/>
      </c>
      <c r="E78" s="10"/>
    </row>
    <row r="79" spans="1:5" ht="30" customHeight="1" x14ac:dyDescent="0.25">
      <c r="A79" s="39">
        <v>75</v>
      </c>
      <c r="B79" s="39" t="str">
        <f t="shared" si="2"/>
        <v/>
      </c>
      <c r="E79" s="10"/>
    </row>
    <row r="80" spans="1:5" ht="30" customHeight="1" x14ac:dyDescent="0.25">
      <c r="A80" s="39">
        <v>76</v>
      </c>
      <c r="B80" s="39" t="str">
        <f t="shared" si="2"/>
        <v/>
      </c>
      <c r="E80" s="10"/>
    </row>
    <row r="81" spans="1:5" ht="30" customHeight="1" x14ac:dyDescent="0.25">
      <c r="A81" s="39">
        <v>77</v>
      </c>
      <c r="B81" s="39" t="str">
        <f t="shared" si="2"/>
        <v/>
      </c>
      <c r="E81" s="10"/>
    </row>
    <row r="82" spans="1:5" ht="30" customHeight="1" x14ac:dyDescent="0.25">
      <c r="A82" s="39">
        <v>78</v>
      </c>
      <c r="B82" s="39" t="str">
        <f t="shared" si="2"/>
        <v/>
      </c>
      <c r="E82" s="10"/>
    </row>
    <row r="83" spans="1:5" ht="30" customHeight="1" x14ac:dyDescent="0.25">
      <c r="A83" s="39">
        <v>79</v>
      </c>
      <c r="B83" s="39" t="str">
        <f t="shared" si="2"/>
        <v/>
      </c>
      <c r="E83" s="10"/>
    </row>
    <row r="84" spans="1:5" ht="30" customHeight="1" x14ac:dyDescent="0.25">
      <c r="A84" s="39">
        <v>80</v>
      </c>
      <c r="B84" s="39" t="str">
        <f t="shared" si="2"/>
        <v/>
      </c>
      <c r="E84" s="10"/>
    </row>
    <row r="85" spans="1:5" ht="30" customHeight="1" x14ac:dyDescent="0.25">
      <c r="A85" s="39">
        <v>81</v>
      </c>
      <c r="B85" s="39" t="str">
        <f t="shared" si="2"/>
        <v/>
      </c>
      <c r="E85" s="10"/>
    </row>
    <row r="86" spans="1:5" ht="30" customHeight="1" x14ac:dyDescent="0.25">
      <c r="A86" s="39">
        <v>82</v>
      </c>
      <c r="B86" s="39" t="str">
        <f t="shared" si="2"/>
        <v/>
      </c>
      <c r="E86" s="10"/>
    </row>
    <row r="87" spans="1:5" ht="30" customHeight="1" x14ac:dyDescent="0.25">
      <c r="A87" s="39">
        <v>83</v>
      </c>
      <c r="B87" s="39" t="str">
        <f t="shared" si="2"/>
        <v/>
      </c>
      <c r="E87" s="10"/>
    </row>
    <row r="88" spans="1:5" ht="30" customHeight="1" x14ac:dyDescent="0.25">
      <c r="A88" s="39">
        <v>84</v>
      </c>
      <c r="B88" s="39" t="str">
        <f t="shared" si="2"/>
        <v/>
      </c>
      <c r="E88" s="10"/>
    </row>
    <row r="89" spans="1:5" ht="30" customHeight="1" x14ac:dyDescent="0.25">
      <c r="A89" s="39">
        <v>85</v>
      </c>
      <c r="B89" s="39" t="str">
        <f t="shared" si="2"/>
        <v/>
      </c>
      <c r="E89" s="10"/>
    </row>
    <row r="90" spans="1:5" ht="30" customHeight="1" x14ac:dyDescent="0.25">
      <c r="A90" s="39">
        <v>86</v>
      </c>
      <c r="B90" s="39" t="str">
        <f t="shared" si="2"/>
        <v/>
      </c>
      <c r="E90" s="10"/>
    </row>
    <row r="91" spans="1:5" ht="30" customHeight="1" x14ac:dyDescent="0.25">
      <c r="A91" s="39">
        <v>87</v>
      </c>
      <c r="B91" s="39" t="str">
        <f t="shared" si="2"/>
        <v/>
      </c>
      <c r="E91" s="10"/>
    </row>
    <row r="92" spans="1:5" ht="30" customHeight="1" x14ac:dyDescent="0.25">
      <c r="A92" s="39">
        <v>88</v>
      </c>
      <c r="B92" s="39" t="str">
        <f t="shared" si="2"/>
        <v/>
      </c>
      <c r="E92" s="10"/>
    </row>
    <row r="93" spans="1:5" ht="30" customHeight="1" x14ac:dyDescent="0.25">
      <c r="A93" s="39">
        <v>89</v>
      </c>
      <c r="B93" s="39" t="str">
        <f t="shared" si="2"/>
        <v/>
      </c>
      <c r="E93" s="10"/>
    </row>
    <row r="94" spans="1:5" ht="30" customHeight="1" x14ac:dyDescent="0.25">
      <c r="A94" s="39">
        <v>90</v>
      </c>
      <c r="B94" s="39" t="str">
        <f t="shared" si="2"/>
        <v/>
      </c>
      <c r="E94" s="10"/>
    </row>
    <row r="95" spans="1:5" ht="30" customHeight="1" x14ac:dyDescent="0.25">
      <c r="A95" s="39">
        <v>91</v>
      </c>
      <c r="B95" s="39" t="str">
        <f t="shared" si="2"/>
        <v/>
      </c>
      <c r="E95" s="10"/>
    </row>
    <row r="96" spans="1:5" ht="30" customHeight="1" x14ac:dyDescent="0.25">
      <c r="A96" s="39">
        <v>92</v>
      </c>
      <c r="B96" s="39" t="str">
        <f t="shared" si="2"/>
        <v/>
      </c>
      <c r="E96" s="10"/>
    </row>
    <row r="97" spans="1:5" ht="30" customHeight="1" x14ac:dyDescent="0.25">
      <c r="A97" s="39">
        <v>93</v>
      </c>
      <c r="B97" s="39" t="str">
        <f t="shared" si="2"/>
        <v/>
      </c>
      <c r="E97" s="10"/>
    </row>
    <row r="98" spans="1:5" ht="30" customHeight="1" x14ac:dyDescent="0.25">
      <c r="A98" s="39">
        <v>94</v>
      </c>
      <c r="B98" s="39" t="str">
        <f t="shared" si="2"/>
        <v/>
      </c>
      <c r="E98" s="10"/>
    </row>
    <row r="99" spans="1:5" ht="30" customHeight="1" x14ac:dyDescent="0.25">
      <c r="A99" s="39">
        <v>95</v>
      </c>
      <c r="B99" s="39" t="str">
        <f t="shared" si="2"/>
        <v/>
      </c>
      <c r="E99" s="10"/>
    </row>
    <row r="100" spans="1:5" ht="30" customHeight="1" x14ac:dyDescent="0.25">
      <c r="A100" s="39">
        <v>96</v>
      </c>
      <c r="B100" s="39" t="str">
        <f t="shared" si="2"/>
        <v/>
      </c>
      <c r="E100" s="10"/>
    </row>
    <row r="101" spans="1:5" ht="30" customHeight="1" x14ac:dyDescent="0.25">
      <c r="A101" s="39">
        <v>97</v>
      </c>
      <c r="B101" s="39" t="str">
        <f t="shared" si="2"/>
        <v/>
      </c>
      <c r="E101" s="10"/>
    </row>
    <row r="102" spans="1:5" ht="30" customHeight="1" x14ac:dyDescent="0.25">
      <c r="A102" s="39">
        <v>98</v>
      </c>
      <c r="B102" s="39" t="str">
        <f t="shared" si="2"/>
        <v/>
      </c>
      <c r="E102" s="10"/>
    </row>
    <row r="103" spans="1:5" ht="30" customHeight="1" x14ac:dyDescent="0.25">
      <c r="A103" s="39">
        <v>99</v>
      </c>
      <c r="B103" s="39" t="str">
        <f t="shared" si="2"/>
        <v/>
      </c>
      <c r="E103" s="10"/>
    </row>
    <row r="104" spans="1:5" ht="30" customHeight="1" x14ac:dyDescent="0.25">
      <c r="A104" s="39">
        <v>100</v>
      </c>
      <c r="B104" s="39" t="str">
        <f t="shared" si="2"/>
        <v/>
      </c>
      <c r="E104" s="10"/>
    </row>
    <row r="105" spans="1:5" ht="30" customHeight="1" x14ac:dyDescent="0.25">
      <c r="E105" s="10"/>
    </row>
    <row r="106" spans="1:5" ht="30" customHeight="1" x14ac:dyDescent="0.25">
      <c r="E106" s="10"/>
    </row>
    <row r="107" spans="1:5" ht="30" customHeight="1" x14ac:dyDescent="0.25">
      <c r="E107" s="10"/>
    </row>
    <row r="108" spans="1:5" ht="30" customHeight="1" x14ac:dyDescent="0.25">
      <c r="E108" s="10"/>
    </row>
  </sheetData>
  <protectedRanges>
    <protectedRange sqref="D5 D7 D9" name="Intervalo1"/>
  </protectedRange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showGridLines="0" zoomScale="90" zoomScaleNormal="90" zoomScalePageLayoutView="80" workbookViewId="0">
      <pane ySplit="2" topLeftCell="A3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26" style="58" customWidth="1"/>
    <col min="4" max="4" width="34.25" style="58" customWidth="1"/>
    <col min="5" max="7" width="19.25" style="59" customWidth="1"/>
    <col min="8" max="11" width="11" style="10"/>
    <col min="12" max="12" width="5.125" style="10" customWidth="1"/>
    <col min="13" max="16384" width="11" style="10"/>
  </cols>
  <sheetData>
    <row r="1" spans="1:9" s="4" customFormat="1" ht="39" customHeight="1" x14ac:dyDescent="0.25">
      <c r="C1" s="2"/>
      <c r="D1" s="2"/>
      <c r="E1" s="29"/>
      <c r="F1" s="29"/>
      <c r="G1" s="29"/>
    </row>
    <row r="2" spans="1:9" s="5" customFormat="1" ht="30" customHeight="1" x14ac:dyDescent="0.25">
      <c r="D2" s="6"/>
      <c r="E2" s="30"/>
      <c r="F2" s="30"/>
      <c r="G2" s="30"/>
      <c r="H2" s="9"/>
      <c r="I2" s="9"/>
    </row>
    <row r="3" spans="1:9" s="55" customFormat="1" ht="44.25" customHeight="1" x14ac:dyDescent="0.25">
      <c r="A3" s="54"/>
      <c r="C3" s="56"/>
      <c r="E3" s="57"/>
      <c r="F3" s="57"/>
    </row>
    <row r="4" spans="1:9" ht="15.75" thickBot="1" x14ac:dyDescent="0.3">
      <c r="C4" s="10"/>
      <c r="D4" s="10"/>
      <c r="E4" s="31"/>
      <c r="F4" s="31"/>
      <c r="G4" s="31"/>
    </row>
    <row r="5" spans="1:9" ht="32.25" customHeight="1" thickTop="1" x14ac:dyDescent="0.25">
      <c r="C5" s="18" t="s">
        <v>0</v>
      </c>
      <c r="D5" s="18" t="s">
        <v>5</v>
      </c>
      <c r="E5" s="32" t="s">
        <v>6</v>
      </c>
      <c r="F5" s="32" t="s">
        <v>7</v>
      </c>
      <c r="G5" s="32" t="s">
        <v>8</v>
      </c>
    </row>
    <row r="6" spans="1:9" ht="30" customHeight="1" x14ac:dyDescent="0.25">
      <c r="C6" s="19" t="s">
        <v>49</v>
      </c>
      <c r="D6" s="80" t="s">
        <v>50</v>
      </c>
      <c r="E6" s="79" t="s">
        <v>53</v>
      </c>
      <c r="F6" s="19" t="s">
        <v>51</v>
      </c>
      <c r="G6" s="19" t="s">
        <v>64</v>
      </c>
    </row>
    <row r="7" spans="1:9" ht="30" customHeight="1" x14ac:dyDescent="0.25">
      <c r="C7" s="22" t="s">
        <v>70</v>
      </c>
      <c r="D7" s="81" t="s">
        <v>71</v>
      </c>
      <c r="E7" s="23"/>
      <c r="F7" s="23"/>
      <c r="G7" s="19" t="s">
        <v>65</v>
      </c>
    </row>
    <row r="8" spans="1:9" ht="30" customHeight="1" x14ac:dyDescent="0.25">
      <c r="C8" s="22" t="s">
        <v>73</v>
      </c>
      <c r="D8" s="20" t="s">
        <v>74</v>
      </c>
      <c r="E8" s="82" t="s">
        <v>75</v>
      </c>
      <c r="F8" s="23"/>
      <c r="G8" s="19" t="s">
        <v>72</v>
      </c>
    </row>
    <row r="9" spans="1:9" ht="30" customHeight="1" x14ac:dyDescent="0.25">
      <c r="C9" s="22"/>
      <c r="D9" s="20"/>
      <c r="E9" s="23"/>
      <c r="F9" s="23"/>
      <c r="G9" s="19"/>
    </row>
    <row r="10" spans="1:9" ht="30" customHeight="1" x14ac:dyDescent="0.25">
      <c r="C10" s="22"/>
      <c r="D10" s="20"/>
      <c r="E10" s="23"/>
      <c r="F10" s="23"/>
      <c r="G10" s="19"/>
    </row>
    <row r="11" spans="1:9" ht="30" customHeight="1" x14ac:dyDescent="0.25">
      <c r="C11" s="60"/>
      <c r="D11" s="61"/>
      <c r="E11" s="62"/>
      <c r="F11" s="62"/>
      <c r="G11" s="26"/>
    </row>
    <row r="12" spans="1:9" ht="30" customHeight="1" x14ac:dyDescent="0.25">
      <c r="C12" s="60"/>
      <c r="D12" s="63"/>
      <c r="E12" s="62"/>
      <c r="F12" s="62"/>
      <c r="G12" s="26"/>
    </row>
    <row r="13" spans="1:9" ht="30" customHeight="1" x14ac:dyDescent="0.25">
      <c r="C13" s="60"/>
      <c r="D13" s="63"/>
      <c r="E13" s="62"/>
      <c r="F13" s="62"/>
      <c r="G13" s="26"/>
    </row>
    <row r="14" spans="1:9" ht="30" customHeight="1" x14ac:dyDescent="0.25">
      <c r="C14" s="60"/>
      <c r="D14" s="63"/>
      <c r="E14" s="62"/>
      <c r="F14" s="62"/>
      <c r="G14" s="26"/>
    </row>
    <row r="15" spans="1:9" ht="30" customHeight="1" x14ac:dyDescent="0.25">
      <c r="C15" s="60"/>
      <c r="D15" s="63"/>
      <c r="E15" s="62"/>
      <c r="F15" s="62"/>
      <c r="G15" s="26"/>
    </row>
    <row r="16" spans="1:9" ht="30" customHeight="1" x14ac:dyDescent="0.25">
      <c r="C16" s="60"/>
      <c r="D16" s="63"/>
      <c r="E16" s="62"/>
      <c r="F16" s="62"/>
      <c r="G16" s="26"/>
    </row>
    <row r="17" spans="3:7" ht="30" customHeight="1" x14ac:dyDescent="0.25">
      <c r="C17" s="60"/>
      <c r="D17" s="63"/>
      <c r="E17" s="62"/>
      <c r="F17" s="62"/>
      <c r="G17" s="26"/>
    </row>
    <row r="18" spans="3:7" ht="30" customHeight="1" x14ac:dyDescent="0.25">
      <c r="C18" s="60"/>
      <c r="D18" s="63"/>
      <c r="E18" s="62"/>
      <c r="F18" s="62"/>
      <c r="G18" s="26"/>
    </row>
    <row r="19" spans="3:7" ht="30" customHeight="1" x14ac:dyDescent="0.25">
      <c r="C19" s="60"/>
      <c r="D19" s="63"/>
      <c r="E19" s="62"/>
      <c r="F19" s="62"/>
      <c r="G19" s="26"/>
    </row>
    <row r="20" spans="3:7" ht="30" customHeight="1" x14ac:dyDescent="0.25">
      <c r="C20" s="60"/>
      <c r="D20" s="63"/>
      <c r="E20" s="62"/>
      <c r="F20" s="62"/>
      <c r="G20" s="26"/>
    </row>
    <row r="21" spans="3:7" ht="30" customHeight="1" x14ac:dyDescent="0.25">
      <c r="C21" s="60"/>
      <c r="D21" s="63"/>
      <c r="E21" s="62"/>
      <c r="F21" s="62"/>
      <c r="G21" s="26"/>
    </row>
    <row r="22" spans="3:7" ht="30" customHeight="1" x14ac:dyDescent="0.25">
      <c r="C22" s="60"/>
      <c r="D22" s="63"/>
      <c r="E22" s="62"/>
      <c r="F22" s="62"/>
      <c r="G22" s="26"/>
    </row>
    <row r="23" spans="3:7" ht="30" customHeight="1" x14ac:dyDescent="0.25">
      <c r="C23" s="60"/>
      <c r="D23" s="63"/>
      <c r="E23" s="62"/>
      <c r="F23" s="62"/>
      <c r="G23" s="26"/>
    </row>
    <row r="24" spans="3:7" ht="30" customHeight="1" x14ac:dyDescent="0.25">
      <c r="C24" s="60"/>
      <c r="D24" s="63"/>
      <c r="E24" s="62"/>
      <c r="F24" s="62"/>
      <c r="G24" s="26"/>
    </row>
    <row r="25" spans="3:7" ht="30" customHeight="1" x14ac:dyDescent="0.25">
      <c r="C25" s="60"/>
      <c r="D25" s="63"/>
      <c r="E25" s="62"/>
      <c r="F25" s="62"/>
      <c r="G25" s="26"/>
    </row>
    <row r="26" spans="3:7" ht="30" customHeight="1" x14ac:dyDescent="0.25">
      <c r="C26" s="60"/>
      <c r="D26" s="63"/>
      <c r="E26" s="62"/>
      <c r="F26" s="62"/>
      <c r="G26" s="26"/>
    </row>
    <row r="27" spans="3:7" ht="30" customHeight="1" x14ac:dyDescent="0.25">
      <c r="C27" s="60"/>
      <c r="D27" s="63"/>
      <c r="E27" s="62"/>
      <c r="F27" s="62"/>
      <c r="G27" s="26"/>
    </row>
    <row r="28" spans="3:7" ht="30" customHeight="1" x14ac:dyDescent="0.25">
      <c r="C28" s="60"/>
      <c r="D28" s="63"/>
      <c r="E28" s="62"/>
      <c r="F28" s="62"/>
      <c r="G28" s="26"/>
    </row>
    <row r="29" spans="3:7" ht="30" customHeight="1" x14ac:dyDescent="0.25">
      <c r="C29" s="60"/>
      <c r="D29" s="63"/>
      <c r="E29" s="62"/>
      <c r="F29" s="62"/>
      <c r="G29" s="26"/>
    </row>
    <row r="30" spans="3:7" ht="30" customHeight="1" x14ac:dyDescent="0.25">
      <c r="C30" s="60"/>
      <c r="D30" s="63"/>
      <c r="E30" s="62"/>
      <c r="F30" s="62"/>
      <c r="G30" s="26"/>
    </row>
    <row r="31" spans="3:7" ht="30" customHeight="1" x14ac:dyDescent="0.25">
      <c r="C31" s="60"/>
      <c r="D31" s="63"/>
      <c r="E31" s="62"/>
      <c r="F31" s="62"/>
      <c r="G31" s="26"/>
    </row>
    <row r="32" spans="3:7" ht="30" customHeight="1" x14ac:dyDescent="0.25">
      <c r="C32" s="60"/>
      <c r="D32" s="63"/>
      <c r="E32" s="62"/>
      <c r="F32" s="62"/>
      <c r="G32" s="26"/>
    </row>
    <row r="33" spans="3:7" ht="30" customHeight="1" x14ac:dyDescent="0.25">
      <c r="C33" s="60"/>
      <c r="D33" s="63"/>
      <c r="E33" s="62"/>
      <c r="F33" s="62"/>
      <c r="G33" s="26"/>
    </row>
    <row r="34" spans="3:7" ht="30" customHeight="1" x14ac:dyDescent="0.25">
      <c r="C34" s="60"/>
      <c r="D34" s="63"/>
      <c r="E34" s="62"/>
      <c r="F34" s="62"/>
      <c r="G34" s="26"/>
    </row>
    <row r="35" spans="3:7" ht="30" customHeight="1" x14ac:dyDescent="0.25">
      <c r="C35" s="60"/>
      <c r="D35" s="63"/>
      <c r="E35" s="62"/>
      <c r="F35" s="62"/>
      <c r="G35" s="26"/>
    </row>
    <row r="36" spans="3:7" ht="30" customHeight="1" x14ac:dyDescent="0.25">
      <c r="C36" s="60"/>
      <c r="D36" s="63"/>
      <c r="E36" s="62"/>
      <c r="F36" s="62"/>
      <c r="G36" s="26"/>
    </row>
    <row r="37" spans="3:7" ht="30" customHeight="1" x14ac:dyDescent="0.25">
      <c r="C37" s="60"/>
      <c r="D37" s="63"/>
      <c r="E37" s="62"/>
      <c r="F37" s="62"/>
      <c r="G37" s="26"/>
    </row>
    <row r="38" spans="3:7" ht="30" customHeight="1" x14ac:dyDescent="0.25">
      <c r="C38" s="60"/>
      <c r="D38" s="63"/>
      <c r="E38" s="62"/>
      <c r="F38" s="62"/>
      <c r="G38" s="26"/>
    </row>
    <row r="39" spans="3:7" ht="30" customHeight="1" x14ac:dyDescent="0.25">
      <c r="C39" s="60"/>
      <c r="D39" s="63"/>
      <c r="E39" s="62"/>
      <c r="F39" s="62"/>
      <c r="G39" s="26"/>
    </row>
    <row r="40" spans="3:7" ht="30" customHeight="1" x14ac:dyDescent="0.25">
      <c r="C40" s="60"/>
      <c r="D40" s="63"/>
      <c r="E40" s="62"/>
      <c r="F40" s="62"/>
      <c r="G40" s="26"/>
    </row>
    <row r="41" spans="3:7" ht="30" customHeight="1" x14ac:dyDescent="0.25">
      <c r="C41" s="60"/>
      <c r="D41" s="63"/>
      <c r="E41" s="62"/>
      <c r="F41" s="62"/>
      <c r="G41" s="26"/>
    </row>
    <row r="42" spans="3:7" ht="30" customHeight="1" x14ac:dyDescent="0.25">
      <c r="C42" s="60"/>
      <c r="D42" s="63"/>
      <c r="E42" s="62"/>
      <c r="F42" s="62"/>
      <c r="G42" s="26"/>
    </row>
    <row r="43" spans="3:7" ht="30" customHeight="1" x14ac:dyDescent="0.25">
      <c r="C43" s="60"/>
      <c r="D43" s="63"/>
      <c r="E43" s="62"/>
      <c r="F43" s="62"/>
      <c r="G43" s="26"/>
    </row>
    <row r="44" spans="3:7" ht="30" customHeight="1" x14ac:dyDescent="0.25">
      <c r="C44" s="60"/>
      <c r="D44" s="63"/>
      <c r="E44" s="62"/>
      <c r="F44" s="62"/>
      <c r="G44" s="26"/>
    </row>
    <row r="45" spans="3:7" ht="30" customHeight="1" x14ac:dyDescent="0.25">
      <c r="C45" s="60"/>
      <c r="D45" s="63"/>
      <c r="E45" s="62"/>
      <c r="F45" s="62"/>
      <c r="G45" s="26"/>
    </row>
    <row r="46" spans="3:7" ht="30" customHeight="1" x14ac:dyDescent="0.25">
      <c r="C46" s="60"/>
      <c r="D46" s="63"/>
      <c r="E46" s="62"/>
      <c r="F46" s="62"/>
      <c r="G46" s="26"/>
    </row>
    <row r="47" spans="3:7" ht="30" customHeight="1" x14ac:dyDescent="0.25">
      <c r="C47" s="60"/>
      <c r="D47" s="63"/>
      <c r="E47" s="62"/>
      <c r="F47" s="62"/>
      <c r="G47" s="26"/>
    </row>
    <row r="48" spans="3:7" ht="30" customHeight="1" x14ac:dyDescent="0.25">
      <c r="C48" s="60"/>
      <c r="D48" s="63"/>
      <c r="E48" s="62"/>
      <c r="F48" s="62"/>
      <c r="G48" s="26"/>
    </row>
    <row r="49" spans="3:7" ht="30" customHeight="1" x14ac:dyDescent="0.25">
      <c r="C49" s="60"/>
      <c r="D49" s="63"/>
      <c r="E49" s="62"/>
      <c r="F49" s="62"/>
      <c r="G49" s="26"/>
    </row>
    <row r="50" spans="3:7" ht="30" customHeight="1" x14ac:dyDescent="0.25">
      <c r="C50" s="60"/>
      <c r="D50" s="63"/>
      <c r="E50" s="62"/>
      <c r="F50" s="62"/>
      <c r="G50" s="26"/>
    </row>
    <row r="51" spans="3:7" ht="30" customHeight="1" x14ac:dyDescent="0.25">
      <c r="C51" s="60"/>
      <c r="D51" s="63"/>
      <c r="E51" s="62"/>
      <c r="F51" s="62"/>
      <c r="G51" s="26"/>
    </row>
    <row r="52" spans="3:7" ht="30" customHeight="1" x14ac:dyDescent="0.25">
      <c r="C52" s="60"/>
      <c r="D52" s="63"/>
      <c r="E52" s="62"/>
      <c r="F52" s="62"/>
      <c r="G52" s="26"/>
    </row>
    <row r="53" spans="3:7" ht="30" customHeight="1" x14ac:dyDescent="0.25">
      <c r="C53" s="60"/>
      <c r="D53" s="63"/>
      <c r="E53" s="62"/>
      <c r="F53" s="62"/>
      <c r="G53" s="26"/>
    </row>
    <row r="54" spans="3:7" ht="30" customHeight="1" x14ac:dyDescent="0.25">
      <c r="C54" s="60"/>
      <c r="D54" s="63"/>
      <c r="E54" s="62"/>
      <c r="F54" s="62"/>
      <c r="G54" s="26"/>
    </row>
    <row r="55" spans="3:7" ht="30" customHeight="1" x14ac:dyDescent="0.25">
      <c r="C55" s="60"/>
      <c r="D55" s="63"/>
      <c r="E55" s="62"/>
      <c r="F55" s="62"/>
      <c r="G55" s="26"/>
    </row>
  </sheetData>
  <protectedRanges>
    <protectedRange sqref="C6:G55" name="Intervalo1"/>
  </protectedRanges>
  <autoFilter ref="C5:E15" xr:uid="{00000000-0009-0000-0000-000001000000}"/>
  <hyperlinks>
    <hyperlink ref="D6" r:id="rId1" xr:uid="{BDEBA3F1-471F-4484-9D28-5798BF5C9059}"/>
    <hyperlink ref="E6" r:id="rId2" xr:uid="{1D054A7E-C29B-4401-B703-43009554BC5A}"/>
    <hyperlink ref="D7" r:id="rId3" xr:uid="{3E2A7D44-AA60-4D3E-8D30-DED406041A6A}"/>
    <hyperlink ref="E8" r:id="rId4" xr:uid="{49B55D92-9635-4A9D-A67A-FBD080FE9D87}"/>
  </hyperlinks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CAR!$C$6:$C$15</xm:f>
          </x14:formula1>
          <xm:sqref>G6:G55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showGridLines="0" zoomScale="90" zoomScaleNormal="90" zoomScalePageLayoutView="80" workbookViewId="0">
      <pane ySplit="2" topLeftCell="A3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25.625" style="10" customWidth="1"/>
    <col min="4" max="7" width="11" style="10"/>
    <col min="8" max="8" width="5.125" style="10" customWidth="1"/>
    <col min="9" max="16384" width="11" style="10"/>
  </cols>
  <sheetData>
    <row r="1" spans="1:6" s="4" customFormat="1" ht="39" customHeight="1" x14ac:dyDescent="0.25">
      <c r="C1" s="2"/>
    </row>
    <row r="2" spans="1:6" s="5" customFormat="1" ht="30" customHeight="1" x14ac:dyDescent="0.25">
      <c r="D2" s="9"/>
      <c r="E2" s="9"/>
    </row>
    <row r="3" spans="1:6" s="55" customFormat="1" ht="44.25" customHeight="1" x14ac:dyDescent="0.25">
      <c r="A3" s="54"/>
      <c r="C3" s="56"/>
      <c r="E3" s="57"/>
      <c r="F3" s="57"/>
    </row>
    <row r="4" spans="1:6" ht="15.75" thickBot="1" x14ac:dyDescent="0.3"/>
    <row r="5" spans="1:6" ht="32.25" customHeight="1" thickTop="1" x14ac:dyDescent="0.25">
      <c r="C5" s="18" t="s">
        <v>9</v>
      </c>
    </row>
    <row r="6" spans="1:6" ht="30" customHeight="1" x14ac:dyDescent="0.25">
      <c r="C6" s="19" t="s">
        <v>64</v>
      </c>
    </row>
    <row r="7" spans="1:6" ht="30" customHeight="1" x14ac:dyDescent="0.25">
      <c r="C7" s="19" t="s">
        <v>65</v>
      </c>
    </row>
    <row r="8" spans="1:6" ht="30" customHeight="1" x14ac:dyDescent="0.25">
      <c r="C8" s="19" t="s">
        <v>72</v>
      </c>
    </row>
    <row r="9" spans="1:6" ht="30" customHeight="1" x14ac:dyDescent="0.25">
      <c r="C9" s="19"/>
    </row>
    <row r="10" spans="1:6" ht="30" customHeight="1" x14ac:dyDescent="0.25">
      <c r="C10" s="19"/>
    </row>
    <row r="11" spans="1:6" ht="30" customHeight="1" x14ac:dyDescent="0.25">
      <c r="C11" s="19"/>
    </row>
    <row r="12" spans="1:6" ht="30" customHeight="1" x14ac:dyDescent="0.25">
      <c r="C12" s="19"/>
    </row>
    <row r="13" spans="1:6" ht="30" customHeight="1" x14ac:dyDescent="0.25">
      <c r="C13" s="19"/>
    </row>
    <row r="14" spans="1:6" ht="30" customHeight="1" x14ac:dyDescent="0.25">
      <c r="C14" s="19"/>
    </row>
    <row r="15" spans="1:6" ht="30" customHeight="1" x14ac:dyDescent="0.25">
      <c r="C15" s="19"/>
    </row>
  </sheetData>
  <protectedRanges>
    <protectedRange sqref="C6:C15" name="Intervalo1"/>
  </protectedRanges>
  <autoFilter ref="C5:C11" xr:uid="{00000000-0009-0000-0000-000002000000}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5"/>
  <sheetViews>
    <sheetView showGridLines="0" showRowColHeaders="0" zoomScale="80" zoomScaleNormal="80" zoomScalePageLayoutView="80" workbookViewId="0">
      <pane ySplit="2" topLeftCell="A4" activePane="bottomLeft" state="frozen"/>
      <selection activeCell="A3" sqref="A3:XFD3"/>
      <selection pane="bottomLeft" activeCell="A4" sqref="A4"/>
    </sheetView>
  </sheetViews>
  <sheetFormatPr defaultColWidth="11" defaultRowHeight="30" customHeight="1" x14ac:dyDescent="0.25"/>
  <cols>
    <col min="1" max="1" width="2.125" style="10" customWidth="1"/>
    <col min="2" max="2" width="1.375" style="39" customWidth="1"/>
    <col min="3" max="3" width="30" style="58" customWidth="1"/>
    <col min="4" max="4" width="20" style="58" customWidth="1"/>
    <col min="5" max="5" width="15.375" style="59" customWidth="1"/>
    <col min="6" max="6" width="16" style="58" customWidth="1"/>
    <col min="7" max="7" width="19" style="58" customWidth="1"/>
    <col min="8" max="8" width="20.625" style="58" customWidth="1"/>
    <col min="9" max="9" width="28.25" style="64" customWidth="1"/>
    <col min="10" max="10" width="3.875" style="10" bestFit="1" customWidth="1"/>
    <col min="11" max="13" width="11" style="10"/>
    <col min="14" max="14" width="11" style="10" customWidth="1"/>
    <col min="15" max="18" width="11" style="10"/>
    <col min="19" max="19" width="5.125" style="10" customWidth="1"/>
    <col min="20" max="16384" width="11" style="10"/>
  </cols>
  <sheetData>
    <row r="1" spans="1:16" s="4" customFormat="1" ht="39" customHeight="1" x14ac:dyDescent="0.25">
      <c r="B1" s="37"/>
      <c r="C1" s="2"/>
      <c r="D1" s="2"/>
      <c r="E1" s="29"/>
      <c r="F1" s="2"/>
      <c r="G1" s="2"/>
      <c r="H1" s="2"/>
      <c r="I1" s="11"/>
      <c r="J1" s="2"/>
      <c r="K1" s="2"/>
      <c r="L1" s="3"/>
    </row>
    <row r="2" spans="1:16" s="5" customFormat="1" ht="30" customHeight="1" x14ac:dyDescent="0.25">
      <c r="B2" s="38"/>
      <c r="D2" s="6"/>
      <c r="E2" s="30"/>
      <c r="F2" s="7"/>
      <c r="G2" s="7"/>
      <c r="H2" s="7"/>
      <c r="I2" s="12"/>
      <c r="J2" s="9"/>
      <c r="K2" s="9"/>
      <c r="L2" s="9"/>
      <c r="M2" s="9"/>
      <c r="N2" s="9"/>
      <c r="O2" s="9"/>
      <c r="P2" s="9"/>
    </row>
    <row r="3" spans="1:16" s="55" customFormat="1" ht="44.25" customHeight="1" x14ac:dyDescent="0.25">
      <c r="A3" s="54"/>
      <c r="C3" s="56"/>
      <c r="E3" s="57"/>
      <c r="F3" s="57"/>
    </row>
    <row r="4" spans="1:16" ht="15.75" thickBot="1" x14ac:dyDescent="0.3">
      <c r="C4" s="10"/>
      <c r="D4" s="10"/>
      <c r="E4" s="31"/>
      <c r="F4" s="10"/>
      <c r="G4" s="10"/>
      <c r="H4" s="10"/>
      <c r="I4" s="13"/>
    </row>
    <row r="5" spans="1:16" ht="32.25" customHeight="1" thickTop="1" x14ac:dyDescent="0.25">
      <c r="C5" s="18" t="s">
        <v>1</v>
      </c>
      <c r="D5" s="18" t="s">
        <v>16</v>
      </c>
      <c r="E5" s="32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K5" s="16"/>
      <c r="L5" s="16" t="s">
        <v>3</v>
      </c>
    </row>
    <row r="6" spans="1:16" ht="30" customHeight="1" x14ac:dyDescent="0.25">
      <c r="A6" s="39"/>
      <c r="C6" s="19" t="s">
        <v>54</v>
      </c>
      <c r="D6" s="20" t="s">
        <v>15</v>
      </c>
      <c r="E6" s="44">
        <v>10</v>
      </c>
      <c r="F6" s="44">
        <v>30</v>
      </c>
      <c r="G6" s="26" t="s">
        <v>55</v>
      </c>
      <c r="H6" s="78" t="s">
        <v>52</v>
      </c>
      <c r="I6" s="24"/>
      <c r="K6" s="36"/>
      <c r="L6" s="16">
        <f>COUNTIF(SCR!E:E,"Masculino")</f>
        <v>0</v>
      </c>
    </row>
    <row r="7" spans="1:16" ht="30" customHeight="1" x14ac:dyDescent="0.25">
      <c r="A7" s="39"/>
      <c r="C7" s="22" t="s">
        <v>59</v>
      </c>
      <c r="D7" s="20" t="s">
        <v>15</v>
      </c>
      <c r="E7" s="44">
        <v>10</v>
      </c>
      <c r="F7" s="45">
        <v>30</v>
      </c>
      <c r="G7" s="26" t="s">
        <v>55</v>
      </c>
      <c r="H7" s="78" t="s">
        <v>52</v>
      </c>
      <c r="I7" s="24"/>
      <c r="K7" s="36"/>
    </row>
    <row r="8" spans="1:16" ht="30" customHeight="1" x14ac:dyDescent="0.25">
      <c r="A8" s="39"/>
      <c r="C8" s="22" t="s">
        <v>60</v>
      </c>
      <c r="D8" s="20" t="s">
        <v>15</v>
      </c>
      <c r="E8" s="44">
        <v>10</v>
      </c>
      <c r="F8" s="45">
        <v>30</v>
      </c>
      <c r="G8" s="26" t="s">
        <v>55</v>
      </c>
      <c r="H8" s="78" t="s">
        <v>52</v>
      </c>
      <c r="I8" s="24"/>
    </row>
    <row r="9" spans="1:16" ht="30" customHeight="1" x14ac:dyDescent="0.25">
      <c r="A9" s="39"/>
      <c r="C9" s="22" t="s">
        <v>61</v>
      </c>
      <c r="D9" s="20" t="s">
        <v>15</v>
      </c>
      <c r="E9" s="44">
        <v>10</v>
      </c>
      <c r="F9" s="45">
        <v>30</v>
      </c>
      <c r="G9" s="26" t="s">
        <v>55</v>
      </c>
      <c r="H9" s="78" t="s">
        <v>52</v>
      </c>
      <c r="I9" s="24"/>
    </row>
    <row r="10" spans="1:16" ht="30" customHeight="1" x14ac:dyDescent="0.25">
      <c r="A10" s="39"/>
      <c r="C10" s="22" t="s">
        <v>56</v>
      </c>
      <c r="D10" s="20" t="s">
        <v>15</v>
      </c>
      <c r="E10" s="44">
        <v>10</v>
      </c>
      <c r="F10" s="45">
        <v>10</v>
      </c>
      <c r="G10" s="26" t="s">
        <v>55</v>
      </c>
      <c r="H10" s="78" t="s">
        <v>52</v>
      </c>
      <c r="I10" s="24"/>
    </row>
    <row r="11" spans="1:16" ht="30" customHeight="1" x14ac:dyDescent="0.25">
      <c r="A11" s="39"/>
      <c r="C11" s="60" t="s">
        <v>57</v>
      </c>
      <c r="D11" s="61" t="s">
        <v>15</v>
      </c>
      <c r="E11" s="43">
        <v>10</v>
      </c>
      <c r="F11" s="65">
        <v>10</v>
      </c>
      <c r="G11" s="26" t="s">
        <v>55</v>
      </c>
      <c r="H11" s="78" t="s">
        <v>52</v>
      </c>
      <c r="I11" s="67"/>
    </row>
    <row r="12" spans="1:16" ht="30" customHeight="1" x14ac:dyDescent="0.25">
      <c r="A12" s="39"/>
      <c r="C12" s="60" t="s">
        <v>58</v>
      </c>
      <c r="D12" s="61" t="s">
        <v>15</v>
      </c>
      <c r="E12" s="43">
        <v>15</v>
      </c>
      <c r="F12" s="43">
        <v>30</v>
      </c>
      <c r="G12" s="26" t="s">
        <v>55</v>
      </c>
      <c r="H12" s="78" t="s">
        <v>52</v>
      </c>
      <c r="I12" s="68"/>
    </row>
    <row r="13" spans="1:16" ht="30" customHeight="1" x14ac:dyDescent="0.25">
      <c r="A13" s="39"/>
      <c r="C13" s="60" t="s">
        <v>67</v>
      </c>
      <c r="D13" s="61" t="s">
        <v>15</v>
      </c>
      <c r="E13" s="43">
        <v>15</v>
      </c>
      <c r="F13" s="65">
        <v>30</v>
      </c>
      <c r="G13" s="26" t="s">
        <v>55</v>
      </c>
      <c r="H13" s="78" t="s">
        <v>52</v>
      </c>
      <c r="I13" s="68"/>
    </row>
    <row r="14" spans="1:16" ht="30" customHeight="1" x14ac:dyDescent="0.25">
      <c r="A14" s="39"/>
      <c r="C14" s="60" t="s">
        <v>63</v>
      </c>
      <c r="D14" s="61" t="s">
        <v>15</v>
      </c>
      <c r="E14" s="43">
        <v>15</v>
      </c>
      <c r="F14" s="65">
        <v>30</v>
      </c>
      <c r="G14" s="26" t="s">
        <v>55</v>
      </c>
      <c r="H14" s="78" t="s">
        <v>52</v>
      </c>
      <c r="I14" s="68"/>
    </row>
    <row r="15" spans="1:16" ht="30" customHeight="1" x14ac:dyDescent="0.25">
      <c r="A15" s="39"/>
      <c r="C15" s="60" t="s">
        <v>66</v>
      </c>
      <c r="D15" s="61" t="s">
        <v>15</v>
      </c>
      <c r="E15" s="43">
        <v>15</v>
      </c>
      <c r="F15" s="65">
        <v>40</v>
      </c>
      <c r="G15" s="26" t="s">
        <v>55</v>
      </c>
      <c r="H15" s="78" t="s">
        <v>52</v>
      </c>
      <c r="I15" s="68"/>
    </row>
    <row r="16" spans="1:16" ht="30" customHeight="1" x14ac:dyDescent="0.25">
      <c r="A16" s="39"/>
      <c r="C16" s="60" t="s">
        <v>68</v>
      </c>
      <c r="D16" s="61" t="s">
        <v>15</v>
      </c>
      <c r="E16" s="43">
        <v>15</v>
      </c>
      <c r="F16" s="65">
        <v>35</v>
      </c>
      <c r="G16" s="26" t="s">
        <v>55</v>
      </c>
      <c r="H16" s="78" t="s">
        <v>52</v>
      </c>
      <c r="I16" s="68"/>
    </row>
    <row r="17" spans="1:9" ht="30" customHeight="1" x14ac:dyDescent="0.25">
      <c r="A17" s="39"/>
      <c r="C17" s="60" t="s">
        <v>62</v>
      </c>
      <c r="D17" s="61" t="s">
        <v>15</v>
      </c>
      <c r="E17" s="43">
        <v>15</v>
      </c>
      <c r="F17" s="43">
        <v>80</v>
      </c>
      <c r="G17" s="26" t="s">
        <v>55</v>
      </c>
      <c r="H17" s="78" t="s">
        <v>52</v>
      </c>
      <c r="I17" s="68"/>
    </row>
    <row r="18" spans="1:9" ht="30" customHeight="1" x14ac:dyDescent="0.25">
      <c r="A18" s="39"/>
      <c r="C18" s="60" t="s">
        <v>69</v>
      </c>
      <c r="D18" s="61" t="s">
        <v>15</v>
      </c>
      <c r="E18" s="43">
        <v>15</v>
      </c>
      <c r="F18" s="65">
        <v>80</v>
      </c>
      <c r="G18" s="26" t="s">
        <v>55</v>
      </c>
      <c r="H18" s="78" t="s">
        <v>52</v>
      </c>
      <c r="I18" s="68"/>
    </row>
    <row r="19" spans="1:9" ht="30" customHeight="1" x14ac:dyDescent="0.25">
      <c r="A19" s="39"/>
      <c r="C19" s="60" t="s">
        <v>76</v>
      </c>
      <c r="D19" s="61" t="s">
        <v>15</v>
      </c>
      <c r="E19" s="43">
        <v>15</v>
      </c>
      <c r="F19" s="43">
        <v>100</v>
      </c>
      <c r="G19" s="26" t="s">
        <v>55</v>
      </c>
      <c r="H19" s="78" t="s">
        <v>52</v>
      </c>
      <c r="I19" s="68"/>
    </row>
    <row r="20" spans="1:9" ht="30" customHeight="1" x14ac:dyDescent="0.25">
      <c r="A20" s="39"/>
      <c r="C20" s="60" t="s">
        <v>77</v>
      </c>
      <c r="D20" s="61" t="s">
        <v>15</v>
      </c>
      <c r="E20" s="43">
        <v>10</v>
      </c>
      <c r="F20" s="65">
        <v>30</v>
      </c>
      <c r="G20" s="26" t="s">
        <v>55</v>
      </c>
      <c r="H20" s="78" t="s">
        <v>52</v>
      </c>
      <c r="I20" s="68"/>
    </row>
    <row r="21" spans="1:9" ht="30" customHeight="1" x14ac:dyDescent="0.25">
      <c r="A21" s="39"/>
      <c r="C21" s="60" t="s">
        <v>78</v>
      </c>
      <c r="D21" s="61" t="s">
        <v>15</v>
      </c>
      <c r="E21" s="43">
        <v>15</v>
      </c>
      <c r="F21" s="65">
        <v>100</v>
      </c>
      <c r="G21" s="26" t="s">
        <v>55</v>
      </c>
      <c r="H21" s="78" t="s">
        <v>52</v>
      </c>
      <c r="I21" s="68"/>
    </row>
    <row r="22" spans="1:9" ht="30" customHeight="1" x14ac:dyDescent="0.25">
      <c r="A22" s="39"/>
      <c r="C22" s="60"/>
      <c r="D22" s="61"/>
      <c r="E22" s="43"/>
      <c r="F22" s="65"/>
      <c r="G22" s="26" t="str">
        <f>IFERROR(IF(C22="","",IF(VLOOKUP(C22,SPR!C:H,6,0)="","Fazendo",IF(VLOOKUP(C22,SPR!C:H,6,0)="Não Finalizada","Fazendo",IF(VLOOKUP(C22,SPR!C:H,6,0)="Finalizada","Feito","")))),"No Backlog")</f>
        <v/>
      </c>
      <c r="H22" s="66"/>
      <c r="I22" s="68"/>
    </row>
    <row r="23" spans="1:9" ht="30" customHeight="1" x14ac:dyDescent="0.25">
      <c r="A23" s="39"/>
      <c r="C23" s="60"/>
      <c r="D23" s="61"/>
      <c r="E23" s="43"/>
      <c r="F23" s="65"/>
      <c r="G23" s="26" t="str">
        <f>IFERROR(IF(C23="","",IF(VLOOKUP(C23,SPR!C:H,6,0)="","Fazendo",IF(VLOOKUP(C23,SPR!C:H,6,0)="Não Finalizada","Fazendo",IF(VLOOKUP(C23,SPR!C:H,6,0)="Finalizada","Feito","")))),"No Backlog")</f>
        <v/>
      </c>
      <c r="H23" s="66"/>
      <c r="I23" s="68"/>
    </row>
    <row r="24" spans="1:9" ht="30" customHeight="1" x14ac:dyDescent="0.25">
      <c r="A24" s="39"/>
      <c r="C24" s="60"/>
      <c r="D24" s="61"/>
      <c r="E24" s="65"/>
      <c r="F24" s="65"/>
      <c r="G24" s="26" t="str">
        <f>IFERROR(IF(C24="","",IF(VLOOKUP(C24,SPR!C:H,6,0)="","Fazendo",IF(VLOOKUP(C24,SPR!C:H,6,0)="Não Finalizada","Fazendo",IF(VLOOKUP(C24,SPR!C:H,6,0)="Finalizada","Feito","")))),"No Backlog")</f>
        <v/>
      </c>
      <c r="H24" s="66"/>
      <c r="I24" s="68"/>
    </row>
    <row r="25" spans="1:9" ht="30" customHeight="1" x14ac:dyDescent="0.25">
      <c r="A25" s="39"/>
      <c r="C25" s="60"/>
      <c r="D25" s="61"/>
      <c r="E25" s="65"/>
      <c r="F25" s="65"/>
      <c r="G25" s="26" t="str">
        <f>IFERROR(IF(C25="","",IF(VLOOKUP(C25,SPR!C:H,6,0)="","Fazendo",IF(VLOOKUP(C25,SPR!C:H,6,0)="Não Finalizada","Fazendo",IF(VLOOKUP(C25,SPR!C:H,6,0)="Finalizada","Feito","")))),"No Backlog")</f>
        <v/>
      </c>
      <c r="H25" s="66"/>
      <c r="I25" s="68"/>
    </row>
    <row r="26" spans="1:9" ht="30" customHeight="1" x14ac:dyDescent="0.25">
      <c r="A26" s="39"/>
      <c r="C26" s="60"/>
      <c r="D26" s="61"/>
      <c r="E26" s="65"/>
      <c r="F26" s="65"/>
      <c r="G26" s="26" t="str">
        <f>IFERROR(IF(C26="","",IF(VLOOKUP(C26,SPR!C:H,6,0)="","Fazendo",IF(VLOOKUP(C26,SPR!C:H,6,0)="Não Finalizada","Fazendo",IF(VLOOKUP(C26,SPR!C:H,6,0)="Finalizada","Feito","")))),"No Backlog")</f>
        <v/>
      </c>
      <c r="H26" s="66"/>
      <c r="I26" s="68"/>
    </row>
    <row r="27" spans="1:9" ht="30" customHeight="1" x14ac:dyDescent="0.25">
      <c r="A27" s="39"/>
      <c r="C27" s="60"/>
      <c r="D27" s="61"/>
      <c r="E27" s="65"/>
      <c r="F27" s="65"/>
      <c r="G27" s="26" t="str">
        <f>IFERROR(IF(C27="","",IF(VLOOKUP(C27,SPR!C:H,6,0)="","Fazendo",IF(VLOOKUP(C27,SPR!C:H,6,0)="Não Finalizada","Fazendo",IF(VLOOKUP(C27,SPR!C:H,6,0)="Finalizada","Feito","")))),"No Backlog")</f>
        <v/>
      </c>
      <c r="H27" s="66"/>
      <c r="I27" s="68"/>
    </row>
    <row r="28" spans="1:9" ht="30" customHeight="1" x14ac:dyDescent="0.25">
      <c r="A28" s="39"/>
      <c r="C28" s="60"/>
      <c r="D28" s="61"/>
      <c r="E28" s="65"/>
      <c r="F28" s="65"/>
      <c r="G28" s="26" t="str">
        <f>IFERROR(IF(C28="","",IF(VLOOKUP(C28,SPR!C:H,6,0)="","Fazendo",IF(VLOOKUP(C28,SPR!C:H,6,0)="Não Finalizada","Fazendo",IF(VLOOKUP(C28,SPR!C:H,6,0)="Finalizada","Feito","")))),"No Backlog")</f>
        <v/>
      </c>
      <c r="H28" s="66"/>
      <c r="I28" s="68"/>
    </row>
    <row r="29" spans="1:9" ht="30" customHeight="1" x14ac:dyDescent="0.25">
      <c r="A29" s="39"/>
      <c r="C29" s="60"/>
      <c r="D29" s="61"/>
      <c r="E29" s="65"/>
      <c r="F29" s="65"/>
      <c r="G29" s="26" t="str">
        <f>IFERROR(IF(C29="","",IF(VLOOKUP(C29,SPR!C:H,6,0)="","Fazendo",IF(VLOOKUP(C29,SPR!C:H,6,0)="Não Finalizada","Fazendo",IF(VLOOKUP(C29,SPR!C:H,6,0)="Finalizada","Feito","")))),"No Backlog")</f>
        <v/>
      </c>
      <c r="H29" s="66"/>
      <c r="I29" s="68"/>
    </row>
    <row r="30" spans="1:9" ht="30" customHeight="1" x14ac:dyDescent="0.25">
      <c r="A30" s="39"/>
      <c r="C30" s="60"/>
      <c r="D30" s="61"/>
      <c r="E30" s="65"/>
      <c r="F30" s="65"/>
      <c r="G30" s="26" t="str">
        <f>IFERROR(IF(C30="","",IF(VLOOKUP(C30,SPR!C:H,6,0)="","Fazendo",IF(VLOOKUP(C30,SPR!C:H,6,0)="Não Finalizada","Fazendo",IF(VLOOKUP(C30,SPR!C:H,6,0)="Finalizada","Feito","")))),"No Backlog")</f>
        <v/>
      </c>
      <c r="H30" s="66"/>
      <c r="I30" s="68"/>
    </row>
    <row r="31" spans="1:9" ht="30" customHeight="1" x14ac:dyDescent="0.25">
      <c r="A31" s="39"/>
      <c r="C31" s="60"/>
      <c r="D31" s="61"/>
      <c r="E31" s="65"/>
      <c r="F31" s="65"/>
      <c r="G31" s="26" t="str">
        <f>IFERROR(IF(C31="","",IF(VLOOKUP(C31,SPR!C:H,6,0)="","Fazendo",IF(VLOOKUP(C31,SPR!C:H,6,0)="Não Finalizada","Fazendo",IF(VLOOKUP(C31,SPR!C:H,6,0)="Finalizada","Feito","")))),"No Backlog")</f>
        <v/>
      </c>
      <c r="H31" s="66"/>
      <c r="I31" s="68"/>
    </row>
    <row r="32" spans="1:9" ht="30" customHeight="1" x14ac:dyDescent="0.25">
      <c r="A32" s="39"/>
      <c r="C32" s="60"/>
      <c r="D32" s="61"/>
      <c r="E32" s="65"/>
      <c r="F32" s="65"/>
      <c r="G32" s="26" t="str">
        <f>IFERROR(IF(C32="","",IF(VLOOKUP(C32,SPR!C:H,6,0)="","Fazendo",IF(VLOOKUP(C32,SPR!C:H,6,0)="Não Finalizada","Fazendo",IF(VLOOKUP(C32,SPR!C:H,6,0)="Finalizada","Feito","")))),"No Backlog")</f>
        <v/>
      </c>
      <c r="H32" s="66"/>
      <c r="I32" s="68"/>
    </row>
    <row r="33" spans="1:9" ht="30" customHeight="1" x14ac:dyDescent="0.25">
      <c r="A33" s="39"/>
      <c r="C33" s="60"/>
      <c r="D33" s="61"/>
      <c r="E33" s="65"/>
      <c r="F33" s="65"/>
      <c r="G33" s="26" t="str">
        <f>IFERROR(IF(C33="","",IF(VLOOKUP(C33,SPR!C:H,6,0)="","Fazendo",IF(VLOOKUP(C33,SPR!C:H,6,0)="Não Finalizada","Fazendo",IF(VLOOKUP(C33,SPR!C:H,6,0)="Finalizada","Feito","")))),"No Backlog")</f>
        <v/>
      </c>
      <c r="H33" s="66"/>
      <c r="I33" s="68"/>
    </row>
    <row r="34" spans="1:9" ht="30" customHeight="1" x14ac:dyDescent="0.25">
      <c r="A34" s="39"/>
      <c r="C34" s="60"/>
      <c r="D34" s="61"/>
      <c r="E34" s="65"/>
      <c r="F34" s="65"/>
      <c r="G34" s="26" t="str">
        <f>IFERROR(IF(C34="","",IF(VLOOKUP(C34,SPR!C:H,6,0)="","Fazendo",IF(VLOOKUP(C34,SPR!C:H,6,0)="Não Finalizada","Fazendo",IF(VLOOKUP(C34,SPR!C:H,6,0)="Finalizada","Feito","")))),"No Backlog")</f>
        <v/>
      </c>
      <c r="H34" s="66"/>
      <c r="I34" s="68"/>
    </row>
    <row r="35" spans="1:9" ht="30" customHeight="1" x14ac:dyDescent="0.25">
      <c r="A35" s="39"/>
      <c r="C35" s="60"/>
      <c r="D35" s="61"/>
      <c r="E35" s="65"/>
      <c r="F35" s="65"/>
      <c r="G35" s="26" t="str">
        <f>IFERROR(IF(C35="","",IF(VLOOKUP(C35,SPR!C:H,6,0)="","Fazendo",IF(VLOOKUP(C35,SPR!C:H,6,0)="Não Finalizada","Fazendo",IF(VLOOKUP(C35,SPR!C:H,6,0)="Finalizada","Feito","")))),"No Backlog")</f>
        <v/>
      </c>
      <c r="H35" s="66"/>
      <c r="I35" s="68"/>
    </row>
    <row r="36" spans="1:9" ht="30" customHeight="1" x14ac:dyDescent="0.25">
      <c r="A36" s="39"/>
      <c r="C36" s="60"/>
      <c r="D36" s="61"/>
      <c r="E36" s="65"/>
      <c r="F36" s="65"/>
      <c r="G36" s="26" t="str">
        <f>IFERROR(IF(C36="","",IF(VLOOKUP(C36,SPR!C:H,6,0)="","Fazendo",IF(VLOOKUP(C36,SPR!C:H,6,0)="Não Finalizada","Fazendo",IF(VLOOKUP(C36,SPR!C:H,6,0)="Finalizada","Feito","")))),"No Backlog")</f>
        <v/>
      </c>
      <c r="H36" s="66"/>
      <c r="I36" s="68"/>
    </row>
    <row r="37" spans="1:9" ht="30" customHeight="1" x14ac:dyDescent="0.25">
      <c r="A37" s="39"/>
      <c r="C37" s="60"/>
      <c r="D37" s="61"/>
      <c r="E37" s="65"/>
      <c r="F37" s="65"/>
      <c r="G37" s="26" t="str">
        <f>IFERROR(IF(C37="","",IF(VLOOKUP(C37,SPR!C:H,6,0)="","Fazendo",IF(VLOOKUP(C37,SPR!C:H,6,0)="Não Finalizada","Fazendo",IF(VLOOKUP(C37,SPR!C:H,6,0)="Finalizada","Feito","")))),"No Backlog")</f>
        <v/>
      </c>
      <c r="H37" s="66"/>
      <c r="I37" s="68"/>
    </row>
    <row r="38" spans="1:9" ht="30" customHeight="1" x14ac:dyDescent="0.25">
      <c r="A38" s="39"/>
      <c r="C38" s="60"/>
      <c r="D38" s="61"/>
      <c r="E38" s="65"/>
      <c r="F38" s="65"/>
      <c r="G38" s="26" t="str">
        <f>IFERROR(IF(C38="","",IF(VLOOKUP(C38,SPR!C:H,6,0)="","Fazendo",IF(VLOOKUP(C38,SPR!C:H,6,0)="Não Finalizada","Fazendo",IF(VLOOKUP(C38,SPR!C:H,6,0)="Finalizada","Feito","")))),"No Backlog")</f>
        <v/>
      </c>
      <c r="H38" s="66"/>
      <c r="I38" s="68"/>
    </row>
    <row r="39" spans="1:9" ht="30" customHeight="1" x14ac:dyDescent="0.25">
      <c r="A39" s="39"/>
      <c r="C39" s="60"/>
      <c r="D39" s="61"/>
      <c r="E39" s="65"/>
      <c r="F39" s="65"/>
      <c r="G39" s="26" t="str">
        <f>IFERROR(IF(C39="","",IF(VLOOKUP(C39,SPR!C:H,6,0)="","Fazendo",IF(VLOOKUP(C39,SPR!C:H,6,0)="Não Finalizada","Fazendo",IF(VLOOKUP(C39,SPR!C:H,6,0)="Finalizada","Feito","")))),"No Backlog")</f>
        <v/>
      </c>
      <c r="H39" s="66"/>
      <c r="I39" s="68"/>
    </row>
    <row r="40" spans="1:9" ht="30" customHeight="1" x14ac:dyDescent="0.25">
      <c r="A40" s="39"/>
      <c r="C40" s="60"/>
      <c r="D40" s="61"/>
      <c r="E40" s="65"/>
      <c r="F40" s="65"/>
      <c r="G40" s="26" t="str">
        <f>IFERROR(IF(C40="","",IF(VLOOKUP(C40,SPR!C:H,6,0)="","Fazendo",IF(VLOOKUP(C40,SPR!C:H,6,0)="Não Finalizada","Fazendo",IF(VLOOKUP(C40,SPR!C:H,6,0)="Finalizada","Feito","")))),"No Backlog")</f>
        <v/>
      </c>
      <c r="H40" s="66"/>
      <c r="I40" s="68"/>
    </row>
    <row r="41" spans="1:9" ht="30" customHeight="1" x14ac:dyDescent="0.25">
      <c r="A41" s="39"/>
      <c r="C41" s="60"/>
      <c r="D41" s="61"/>
      <c r="E41" s="65"/>
      <c r="F41" s="65"/>
      <c r="G41" s="26" t="str">
        <f>IFERROR(IF(C41="","",IF(VLOOKUP(C41,SPR!C:H,6,0)="","Fazendo",IF(VLOOKUP(C41,SPR!C:H,6,0)="Não Finalizada","Fazendo",IF(VLOOKUP(C41,SPR!C:H,6,0)="Finalizada","Feito","")))),"No Backlog")</f>
        <v/>
      </c>
      <c r="H41" s="66"/>
      <c r="I41" s="68"/>
    </row>
    <row r="42" spans="1:9" ht="30" customHeight="1" x14ac:dyDescent="0.25">
      <c r="A42" s="39"/>
      <c r="C42" s="60"/>
      <c r="D42" s="61"/>
      <c r="E42" s="65"/>
      <c r="F42" s="65"/>
      <c r="G42" s="26" t="str">
        <f>IFERROR(IF(C42="","",IF(VLOOKUP(C42,SPR!C:H,6,0)="","Fazendo",IF(VLOOKUP(C42,SPR!C:H,6,0)="Não Finalizada","Fazendo",IF(VLOOKUP(C42,SPR!C:H,6,0)="Finalizada","Feito","")))),"No Backlog")</f>
        <v/>
      </c>
      <c r="H42" s="66"/>
      <c r="I42" s="68"/>
    </row>
    <row r="43" spans="1:9" ht="30" customHeight="1" x14ac:dyDescent="0.25">
      <c r="A43" s="39"/>
      <c r="C43" s="60"/>
      <c r="D43" s="61"/>
      <c r="E43" s="65"/>
      <c r="F43" s="65"/>
      <c r="G43" s="26" t="str">
        <f>IFERROR(IF(C43="","",IF(VLOOKUP(C43,SPR!C:H,6,0)="","Fazendo",IF(VLOOKUP(C43,SPR!C:H,6,0)="Não Finalizada","Fazendo",IF(VLOOKUP(C43,SPR!C:H,6,0)="Finalizada","Feito","")))),"No Backlog")</f>
        <v/>
      </c>
      <c r="H43" s="66"/>
      <c r="I43" s="68"/>
    </row>
    <row r="44" spans="1:9" ht="30" customHeight="1" x14ac:dyDescent="0.25">
      <c r="A44" s="39"/>
      <c r="C44" s="60"/>
      <c r="D44" s="61"/>
      <c r="E44" s="65"/>
      <c r="F44" s="65"/>
      <c r="G44" s="26" t="str">
        <f>IFERROR(IF(C44="","",IF(VLOOKUP(C44,SPR!C:H,6,0)="","Fazendo",IF(VLOOKUP(C44,SPR!C:H,6,0)="Não Finalizada","Fazendo",IF(VLOOKUP(C44,SPR!C:H,6,0)="Finalizada","Feito","")))),"No Backlog")</f>
        <v/>
      </c>
      <c r="H44" s="66"/>
      <c r="I44" s="68"/>
    </row>
    <row r="45" spans="1:9" ht="30" customHeight="1" x14ac:dyDescent="0.25">
      <c r="A45" s="39"/>
      <c r="C45" s="60"/>
      <c r="D45" s="61"/>
      <c r="E45" s="65"/>
      <c r="F45" s="65"/>
      <c r="G45" s="26" t="str">
        <f>IFERROR(IF(C45="","",IF(VLOOKUP(C45,SPR!C:H,6,0)="","Fazendo",IF(VLOOKUP(C45,SPR!C:H,6,0)="Não Finalizada","Fazendo",IF(VLOOKUP(C45,SPR!C:H,6,0)="Finalizada","Feito","")))),"No Backlog")</f>
        <v/>
      </c>
      <c r="H45" s="66"/>
      <c r="I45" s="68"/>
    </row>
    <row r="46" spans="1:9" ht="30" customHeight="1" x14ac:dyDescent="0.25">
      <c r="A46" s="39"/>
      <c r="C46" s="60"/>
      <c r="D46" s="61"/>
      <c r="E46" s="65"/>
      <c r="F46" s="65"/>
      <c r="G46" s="26" t="str">
        <f>IFERROR(IF(C46="","",IF(VLOOKUP(C46,SPR!C:H,6,0)="","Fazendo",IF(VLOOKUP(C46,SPR!C:H,6,0)="Não Finalizada","Fazendo",IF(VLOOKUP(C46,SPR!C:H,6,0)="Finalizada","Feito","")))),"No Backlog")</f>
        <v/>
      </c>
      <c r="H46" s="66"/>
      <c r="I46" s="68"/>
    </row>
    <row r="47" spans="1:9" ht="30" customHeight="1" x14ac:dyDescent="0.25">
      <c r="A47" s="39"/>
      <c r="C47" s="60"/>
      <c r="D47" s="61"/>
      <c r="E47" s="65"/>
      <c r="F47" s="65"/>
      <c r="G47" s="26" t="str">
        <f>IFERROR(IF(C47="","",IF(VLOOKUP(C47,SPR!C:H,6,0)="","Fazendo",IF(VLOOKUP(C47,SPR!C:H,6,0)="Não Finalizada","Fazendo",IF(VLOOKUP(C47,SPR!C:H,6,0)="Finalizada","Feito","")))),"No Backlog")</f>
        <v/>
      </c>
      <c r="H47" s="66"/>
      <c r="I47" s="68"/>
    </row>
    <row r="48" spans="1:9" ht="30" customHeight="1" x14ac:dyDescent="0.25">
      <c r="A48" s="39"/>
      <c r="C48" s="60"/>
      <c r="D48" s="61"/>
      <c r="E48" s="65"/>
      <c r="F48" s="65"/>
      <c r="G48" s="26" t="str">
        <f>IFERROR(IF(C48="","",IF(VLOOKUP(C48,SPR!C:H,6,0)="","Fazendo",IF(VLOOKUP(C48,SPR!C:H,6,0)="Não Finalizada","Fazendo",IF(VLOOKUP(C48,SPR!C:H,6,0)="Finalizada","Feito","")))),"No Backlog")</f>
        <v/>
      </c>
      <c r="H48" s="66"/>
      <c r="I48" s="68"/>
    </row>
    <row r="49" spans="1:9" ht="30" customHeight="1" x14ac:dyDescent="0.25">
      <c r="A49" s="39"/>
      <c r="C49" s="60"/>
      <c r="D49" s="61"/>
      <c r="E49" s="65"/>
      <c r="F49" s="65"/>
      <c r="G49" s="26" t="str">
        <f>IFERROR(IF(C49="","",IF(VLOOKUP(C49,SPR!C:H,6,0)="","Fazendo",IF(VLOOKUP(C49,SPR!C:H,6,0)="Não Finalizada","Fazendo",IF(VLOOKUP(C49,SPR!C:H,6,0)="Finalizada","Feito","")))),"No Backlog")</f>
        <v/>
      </c>
      <c r="H49" s="66"/>
      <c r="I49" s="68"/>
    </row>
    <row r="50" spans="1:9" ht="30" customHeight="1" x14ac:dyDescent="0.25">
      <c r="A50" s="39"/>
      <c r="C50" s="60"/>
      <c r="D50" s="61"/>
      <c r="E50" s="65"/>
      <c r="F50" s="65"/>
      <c r="G50" s="26" t="str">
        <f>IFERROR(IF(C50="","",IF(VLOOKUP(C50,SPR!C:H,6,0)="","Fazendo",IF(VLOOKUP(C50,SPR!C:H,6,0)="Não Finalizada","Fazendo",IF(VLOOKUP(C50,SPR!C:H,6,0)="Finalizada","Feito","")))),"No Backlog")</f>
        <v/>
      </c>
      <c r="H50" s="66"/>
      <c r="I50" s="68"/>
    </row>
    <row r="51" spans="1:9" ht="30" customHeight="1" x14ac:dyDescent="0.25">
      <c r="A51" s="39"/>
      <c r="C51" s="60"/>
      <c r="D51" s="61"/>
      <c r="E51" s="65"/>
      <c r="F51" s="65"/>
      <c r="G51" s="26" t="str">
        <f>IFERROR(IF(C51="","",IF(VLOOKUP(C51,SPR!C:H,6,0)="","Fazendo",IF(VLOOKUP(C51,SPR!C:H,6,0)="Não Finalizada","Fazendo",IF(VLOOKUP(C51,SPR!C:H,6,0)="Finalizada","Feito","")))),"No Backlog")</f>
        <v/>
      </c>
      <c r="H51" s="66"/>
      <c r="I51" s="68"/>
    </row>
    <row r="52" spans="1:9" ht="30" customHeight="1" x14ac:dyDescent="0.25">
      <c r="A52" s="39"/>
      <c r="C52" s="60"/>
      <c r="D52" s="61"/>
      <c r="E52" s="65"/>
      <c r="F52" s="65"/>
      <c r="G52" s="26" t="str">
        <f>IFERROR(IF(C52="","",IF(VLOOKUP(C52,SPR!C:H,6,0)="","Fazendo",IF(VLOOKUP(C52,SPR!C:H,6,0)="Não Finalizada","Fazendo",IF(VLOOKUP(C52,SPR!C:H,6,0)="Finalizada","Feito","")))),"No Backlog")</f>
        <v/>
      </c>
      <c r="H52" s="66"/>
      <c r="I52" s="68"/>
    </row>
    <row r="53" spans="1:9" ht="30" customHeight="1" x14ac:dyDescent="0.25">
      <c r="A53" s="39"/>
      <c r="C53" s="60"/>
      <c r="D53" s="61"/>
      <c r="E53" s="65"/>
      <c r="F53" s="65"/>
      <c r="G53" s="26" t="str">
        <f>IFERROR(IF(C53="","",IF(VLOOKUP(C53,SPR!C:H,6,0)="","Fazendo",IF(VLOOKUP(C53,SPR!C:H,6,0)="Não Finalizada","Fazendo",IF(VLOOKUP(C53,SPR!C:H,6,0)="Finalizada","Feito","")))),"No Backlog")</f>
        <v/>
      </c>
      <c r="H53" s="66"/>
      <c r="I53" s="68"/>
    </row>
    <row r="54" spans="1:9" ht="30" customHeight="1" x14ac:dyDescent="0.25">
      <c r="A54" s="39"/>
      <c r="C54" s="60"/>
      <c r="D54" s="61"/>
      <c r="E54" s="65"/>
      <c r="F54" s="65"/>
      <c r="G54" s="26" t="str">
        <f>IFERROR(IF(C54="","",IF(VLOOKUP(C54,SPR!C:H,6,0)="","Fazendo",IF(VLOOKUP(C54,SPR!C:H,6,0)="Não Finalizada","Fazendo",IF(VLOOKUP(C54,SPR!C:H,6,0)="Finalizada","Feito","")))),"No Backlog")</f>
        <v/>
      </c>
      <c r="H54" s="66"/>
      <c r="I54" s="68"/>
    </row>
    <row r="55" spans="1:9" ht="30" customHeight="1" x14ac:dyDescent="0.25">
      <c r="A55" s="39"/>
      <c r="C55" s="60"/>
      <c r="D55" s="61"/>
      <c r="E55" s="65"/>
      <c r="F55" s="65"/>
      <c r="G55" s="26" t="str">
        <f>IFERROR(IF(C55="","",IF(VLOOKUP(C55,SPR!C:H,6,0)="","Fazendo",IF(VLOOKUP(C55,SPR!C:H,6,0)="Não Finalizada","Fazendo",IF(VLOOKUP(C55,SPR!C:H,6,0)="Finalizada","Feito","")))),"No Backlog")</f>
        <v/>
      </c>
      <c r="H55" s="66"/>
      <c r="I55" s="68"/>
    </row>
    <row r="56" spans="1:9" ht="30" customHeight="1" x14ac:dyDescent="0.25">
      <c r="A56" s="39"/>
      <c r="C56" s="60"/>
      <c r="D56" s="61"/>
      <c r="E56" s="65"/>
      <c r="F56" s="65"/>
      <c r="G56" s="26" t="str">
        <f>IFERROR(IF(C56="","",IF(VLOOKUP(C56,SPR!C:H,6,0)="","Fazendo",IF(VLOOKUP(C56,SPR!C:H,6,0)="Não Finalizada","Fazendo",IF(VLOOKUP(C56,SPR!C:H,6,0)="Finalizada","Feito","")))),"No Backlog")</f>
        <v/>
      </c>
      <c r="H56" s="66"/>
      <c r="I56" s="68"/>
    </row>
    <row r="57" spans="1:9" ht="30" customHeight="1" x14ac:dyDescent="0.25">
      <c r="A57" s="39"/>
      <c r="C57" s="60"/>
      <c r="D57" s="61"/>
      <c r="E57" s="65"/>
      <c r="F57" s="65"/>
      <c r="G57" s="26" t="str">
        <f>IFERROR(IF(C57="","",IF(VLOOKUP(C57,SPR!C:H,6,0)="","Fazendo",IF(VLOOKUP(C57,SPR!C:H,6,0)="Não Finalizada","Fazendo",IF(VLOOKUP(C57,SPR!C:H,6,0)="Finalizada","Feito","")))),"No Backlog")</f>
        <v/>
      </c>
      <c r="H57" s="66"/>
      <c r="I57" s="68"/>
    </row>
    <row r="58" spans="1:9" ht="30" customHeight="1" x14ac:dyDescent="0.25">
      <c r="A58" s="39"/>
      <c r="C58" s="60"/>
      <c r="D58" s="61"/>
      <c r="E58" s="65"/>
      <c r="F58" s="65"/>
      <c r="G58" s="26" t="str">
        <f>IFERROR(IF(C58="","",IF(VLOOKUP(C58,SPR!C:H,6,0)="","Fazendo",IF(VLOOKUP(C58,SPR!C:H,6,0)="Não Finalizada","Fazendo",IF(VLOOKUP(C58,SPR!C:H,6,0)="Finalizada","Feito","")))),"No Backlog")</f>
        <v/>
      </c>
      <c r="H58" s="66"/>
      <c r="I58" s="68"/>
    </row>
    <row r="59" spans="1:9" ht="30" customHeight="1" x14ac:dyDescent="0.25">
      <c r="A59" s="39"/>
      <c r="C59" s="60"/>
      <c r="D59" s="61"/>
      <c r="E59" s="65"/>
      <c r="F59" s="65"/>
      <c r="G59" s="26" t="str">
        <f>IFERROR(IF(C59="","",IF(VLOOKUP(C59,SPR!C:H,6,0)="","Fazendo",IF(VLOOKUP(C59,SPR!C:H,6,0)="Não Finalizada","Fazendo",IF(VLOOKUP(C59,SPR!C:H,6,0)="Finalizada","Feito","")))),"No Backlog")</f>
        <v/>
      </c>
      <c r="H59" s="66"/>
      <c r="I59" s="68"/>
    </row>
    <row r="60" spans="1:9" ht="30" customHeight="1" x14ac:dyDescent="0.25">
      <c r="A60" s="39"/>
      <c r="C60" s="60"/>
      <c r="D60" s="61"/>
      <c r="E60" s="65"/>
      <c r="F60" s="65"/>
      <c r="G60" s="26" t="str">
        <f>IFERROR(IF(C60="","",IF(VLOOKUP(C60,SPR!C:H,6,0)="","Fazendo",IF(VLOOKUP(C60,SPR!C:H,6,0)="Não Finalizada","Fazendo",IF(VLOOKUP(C60,SPR!C:H,6,0)="Finalizada","Feito","")))),"No Backlog")</f>
        <v/>
      </c>
      <c r="H60" s="66"/>
      <c r="I60" s="68"/>
    </row>
    <row r="61" spans="1:9" ht="30" customHeight="1" x14ac:dyDescent="0.25">
      <c r="A61" s="39"/>
      <c r="C61" s="60"/>
      <c r="D61" s="61"/>
      <c r="E61" s="65"/>
      <c r="F61" s="65"/>
      <c r="G61" s="26" t="str">
        <f>IFERROR(IF(C61="","",IF(VLOOKUP(C61,SPR!C:H,6,0)="","Fazendo",IF(VLOOKUP(C61,SPR!C:H,6,0)="Não Finalizada","Fazendo",IF(VLOOKUP(C61,SPR!C:H,6,0)="Finalizada","Feito","")))),"No Backlog")</f>
        <v/>
      </c>
      <c r="H61" s="66"/>
      <c r="I61" s="68"/>
    </row>
    <row r="62" spans="1:9" ht="30" customHeight="1" x14ac:dyDescent="0.25">
      <c r="A62" s="39"/>
      <c r="C62" s="60"/>
      <c r="D62" s="61"/>
      <c r="E62" s="65"/>
      <c r="F62" s="65"/>
      <c r="G62" s="26" t="str">
        <f>IFERROR(IF(C62="","",IF(VLOOKUP(C62,SPR!C:H,6,0)="","Fazendo",IF(VLOOKUP(C62,SPR!C:H,6,0)="Não Finalizada","Fazendo",IF(VLOOKUP(C62,SPR!C:H,6,0)="Finalizada","Feito","")))),"No Backlog")</f>
        <v/>
      </c>
      <c r="H62" s="66"/>
      <c r="I62" s="68"/>
    </row>
    <row r="63" spans="1:9" ht="30" customHeight="1" x14ac:dyDescent="0.25">
      <c r="A63" s="39"/>
      <c r="C63" s="60"/>
      <c r="D63" s="61"/>
      <c r="E63" s="65"/>
      <c r="F63" s="65"/>
      <c r="G63" s="26" t="str">
        <f>IFERROR(IF(C63="","",IF(VLOOKUP(C63,SPR!C:H,6,0)="","Fazendo",IF(VLOOKUP(C63,SPR!C:H,6,0)="Não Finalizada","Fazendo",IF(VLOOKUP(C63,SPR!C:H,6,0)="Finalizada","Feito","")))),"No Backlog")</f>
        <v/>
      </c>
      <c r="H63" s="66"/>
      <c r="I63" s="68"/>
    </row>
    <row r="64" spans="1:9" ht="30" customHeight="1" x14ac:dyDescent="0.25">
      <c r="A64" s="39"/>
      <c r="C64" s="60"/>
      <c r="D64" s="61"/>
      <c r="E64" s="65"/>
      <c r="F64" s="65"/>
      <c r="G64" s="26" t="str">
        <f>IFERROR(IF(C64="","",IF(VLOOKUP(C64,SPR!C:H,6,0)="","Fazendo",IF(VLOOKUP(C64,SPR!C:H,6,0)="Não Finalizada","Fazendo",IF(VLOOKUP(C64,SPR!C:H,6,0)="Finalizada","Feito","")))),"No Backlog")</f>
        <v/>
      </c>
      <c r="H64" s="66"/>
      <c r="I64" s="68"/>
    </row>
    <row r="65" spans="1:9" ht="30" customHeight="1" x14ac:dyDescent="0.25">
      <c r="A65" s="39"/>
      <c r="C65" s="60"/>
      <c r="D65" s="61"/>
      <c r="E65" s="65"/>
      <c r="F65" s="65"/>
      <c r="G65" s="26" t="str">
        <f>IFERROR(IF(C65="","",IF(VLOOKUP(C65,SPR!C:H,6,0)="","Fazendo",IF(VLOOKUP(C65,SPR!C:H,6,0)="Não Finalizada","Fazendo",IF(VLOOKUP(C65,SPR!C:H,6,0)="Finalizada","Feito","")))),"No Backlog")</f>
        <v/>
      </c>
      <c r="H65" s="66"/>
      <c r="I65" s="68"/>
    </row>
    <row r="66" spans="1:9" ht="30" customHeight="1" x14ac:dyDescent="0.25">
      <c r="A66" s="39"/>
      <c r="C66" s="60"/>
      <c r="D66" s="61"/>
      <c r="E66" s="65"/>
      <c r="F66" s="65"/>
      <c r="G66" s="26" t="str">
        <f>IFERROR(IF(C66="","",IF(VLOOKUP(C66,SPR!C:H,6,0)="","Fazendo",IF(VLOOKUP(C66,SPR!C:H,6,0)="Não Finalizada","Fazendo",IF(VLOOKUP(C66,SPR!C:H,6,0)="Finalizada","Feito","")))),"No Backlog")</f>
        <v/>
      </c>
      <c r="H66" s="66"/>
      <c r="I66" s="68"/>
    </row>
    <row r="67" spans="1:9" ht="30" customHeight="1" x14ac:dyDescent="0.25">
      <c r="A67" s="39"/>
      <c r="C67" s="60"/>
      <c r="D67" s="61"/>
      <c r="E67" s="65"/>
      <c r="F67" s="65"/>
      <c r="G67" s="26" t="str">
        <f>IFERROR(IF(C67="","",IF(VLOOKUP(C67,SPR!C:H,6,0)="","Fazendo",IF(VLOOKUP(C67,SPR!C:H,6,0)="Não Finalizada","Fazendo",IF(VLOOKUP(C67,SPR!C:H,6,0)="Finalizada","Feito","")))),"No Backlog")</f>
        <v/>
      </c>
      <c r="H67" s="66"/>
      <c r="I67" s="68"/>
    </row>
    <row r="68" spans="1:9" ht="30" customHeight="1" x14ac:dyDescent="0.25">
      <c r="A68" s="39"/>
      <c r="C68" s="60"/>
      <c r="D68" s="61"/>
      <c r="E68" s="65"/>
      <c r="F68" s="65"/>
      <c r="G68" s="26" t="str">
        <f>IFERROR(IF(C68="","",IF(VLOOKUP(C68,SPR!C:H,6,0)="","Fazendo",IF(VLOOKUP(C68,SPR!C:H,6,0)="Não Finalizada","Fazendo",IF(VLOOKUP(C68,SPR!C:H,6,0)="Finalizada","Feito","")))),"No Backlog")</f>
        <v/>
      </c>
      <c r="H68" s="66"/>
      <c r="I68" s="68"/>
    </row>
    <row r="69" spans="1:9" ht="30" customHeight="1" x14ac:dyDescent="0.25">
      <c r="A69" s="39"/>
      <c r="C69" s="60"/>
      <c r="D69" s="61"/>
      <c r="E69" s="65"/>
      <c r="F69" s="65"/>
      <c r="G69" s="26" t="str">
        <f>IFERROR(IF(C69="","",IF(VLOOKUP(C69,SPR!C:H,6,0)="","Fazendo",IF(VLOOKUP(C69,SPR!C:H,6,0)="Não Finalizada","Fazendo",IF(VLOOKUP(C69,SPR!C:H,6,0)="Finalizada","Feito","")))),"No Backlog")</f>
        <v/>
      </c>
      <c r="H69" s="66"/>
      <c r="I69" s="68"/>
    </row>
    <row r="70" spans="1:9" ht="30" customHeight="1" x14ac:dyDescent="0.25">
      <c r="A70" s="39"/>
      <c r="C70" s="60"/>
      <c r="D70" s="61"/>
      <c r="E70" s="65"/>
      <c r="F70" s="65"/>
      <c r="G70" s="26" t="str">
        <f>IFERROR(IF(C70="","",IF(VLOOKUP(C70,SPR!C:H,6,0)="","Fazendo",IF(VLOOKUP(C70,SPR!C:H,6,0)="Não Finalizada","Fazendo",IF(VLOOKUP(C70,SPR!C:H,6,0)="Finalizada","Feito","")))),"No Backlog")</f>
        <v/>
      </c>
      <c r="H70" s="66"/>
      <c r="I70" s="68"/>
    </row>
    <row r="71" spans="1:9" ht="30" customHeight="1" x14ac:dyDescent="0.25">
      <c r="A71" s="39"/>
      <c r="C71" s="60"/>
      <c r="D71" s="61"/>
      <c r="E71" s="65"/>
      <c r="F71" s="65"/>
      <c r="G71" s="26" t="str">
        <f>IFERROR(IF(C71="","",IF(VLOOKUP(C71,SPR!C:H,6,0)="","Fazendo",IF(VLOOKUP(C71,SPR!C:H,6,0)="Não Finalizada","Fazendo",IF(VLOOKUP(C71,SPR!C:H,6,0)="Finalizada","Feito","")))),"No Backlog")</f>
        <v/>
      </c>
      <c r="H71" s="66"/>
      <c r="I71" s="68"/>
    </row>
    <row r="72" spans="1:9" ht="30" customHeight="1" x14ac:dyDescent="0.25">
      <c r="A72" s="39"/>
      <c r="C72" s="60"/>
      <c r="D72" s="61"/>
      <c r="E72" s="65"/>
      <c r="F72" s="65"/>
      <c r="G72" s="26" t="str">
        <f>IFERROR(IF(C72="","",IF(VLOOKUP(C72,SPR!C:H,6,0)="","Fazendo",IF(VLOOKUP(C72,SPR!C:H,6,0)="Não Finalizada","Fazendo",IF(VLOOKUP(C72,SPR!C:H,6,0)="Finalizada","Feito","")))),"No Backlog")</f>
        <v/>
      </c>
      <c r="H72" s="66"/>
      <c r="I72" s="68"/>
    </row>
    <row r="73" spans="1:9" ht="30" customHeight="1" x14ac:dyDescent="0.25">
      <c r="A73" s="39"/>
      <c r="C73" s="60"/>
      <c r="D73" s="61"/>
      <c r="E73" s="65"/>
      <c r="F73" s="65"/>
      <c r="G73" s="26" t="str">
        <f>IFERROR(IF(C73="","",IF(VLOOKUP(C73,SPR!C:H,6,0)="","Fazendo",IF(VLOOKUP(C73,SPR!C:H,6,0)="Não Finalizada","Fazendo",IF(VLOOKUP(C73,SPR!C:H,6,0)="Finalizada","Feito","")))),"No Backlog")</f>
        <v/>
      </c>
      <c r="H73" s="66"/>
      <c r="I73" s="68"/>
    </row>
    <row r="74" spans="1:9" ht="30" customHeight="1" x14ac:dyDescent="0.25">
      <c r="A74" s="39"/>
      <c r="C74" s="60"/>
      <c r="D74" s="61"/>
      <c r="E74" s="65"/>
      <c r="F74" s="65"/>
      <c r="G74" s="26" t="str">
        <f>IFERROR(IF(C74="","",IF(VLOOKUP(C74,SPR!C:H,6,0)="","Fazendo",IF(VLOOKUP(C74,SPR!C:H,6,0)="Não Finalizada","Fazendo",IF(VLOOKUP(C74,SPR!C:H,6,0)="Finalizada","Feito","")))),"No Backlog")</f>
        <v/>
      </c>
      <c r="H74" s="66"/>
      <c r="I74" s="68"/>
    </row>
    <row r="75" spans="1:9" ht="30" customHeight="1" x14ac:dyDescent="0.25">
      <c r="A75" s="39"/>
      <c r="C75" s="60"/>
      <c r="D75" s="61"/>
      <c r="E75" s="65"/>
      <c r="F75" s="65"/>
      <c r="G75" s="26" t="str">
        <f>IFERROR(IF(C75="","",IF(VLOOKUP(C75,SPR!C:H,6,0)="","Fazendo",IF(VLOOKUP(C75,SPR!C:H,6,0)="Não Finalizada","Fazendo",IF(VLOOKUP(C75,SPR!C:H,6,0)="Finalizada","Feito","")))),"No Backlog")</f>
        <v/>
      </c>
      <c r="H75" s="66"/>
      <c r="I75" s="68"/>
    </row>
    <row r="76" spans="1:9" ht="30" customHeight="1" x14ac:dyDescent="0.25">
      <c r="A76" s="39"/>
      <c r="C76" s="60"/>
      <c r="D76" s="61"/>
      <c r="E76" s="65"/>
      <c r="F76" s="65"/>
      <c r="G76" s="26" t="str">
        <f>IFERROR(IF(C76="","",IF(VLOOKUP(C76,SPR!C:H,6,0)="","Fazendo",IF(VLOOKUP(C76,SPR!C:H,6,0)="Não Finalizada","Fazendo",IF(VLOOKUP(C76,SPR!C:H,6,0)="Finalizada","Feito","")))),"No Backlog")</f>
        <v/>
      </c>
      <c r="H76" s="66"/>
      <c r="I76" s="68"/>
    </row>
    <row r="77" spans="1:9" ht="30" customHeight="1" x14ac:dyDescent="0.25">
      <c r="A77" s="39"/>
      <c r="C77" s="60"/>
      <c r="D77" s="61"/>
      <c r="E77" s="65"/>
      <c r="F77" s="65"/>
      <c r="G77" s="26" t="str">
        <f>IFERROR(IF(C77="","",IF(VLOOKUP(C77,SPR!C:H,6,0)="","Fazendo",IF(VLOOKUP(C77,SPR!C:H,6,0)="Não Finalizada","Fazendo",IF(VLOOKUP(C77,SPR!C:H,6,0)="Finalizada","Feito","")))),"No Backlog")</f>
        <v/>
      </c>
      <c r="H77" s="66"/>
      <c r="I77" s="68"/>
    </row>
    <row r="78" spans="1:9" ht="30" customHeight="1" x14ac:dyDescent="0.25">
      <c r="A78" s="39"/>
      <c r="C78" s="60"/>
      <c r="D78" s="61"/>
      <c r="E78" s="65"/>
      <c r="F78" s="65"/>
      <c r="G78" s="26" t="str">
        <f>IFERROR(IF(C78="","",IF(VLOOKUP(C78,SPR!C:H,6,0)="","Fazendo",IF(VLOOKUP(C78,SPR!C:H,6,0)="Não Finalizada","Fazendo",IF(VLOOKUP(C78,SPR!C:H,6,0)="Finalizada","Feito","")))),"No Backlog")</f>
        <v/>
      </c>
      <c r="H78" s="66"/>
      <c r="I78" s="68"/>
    </row>
    <row r="79" spans="1:9" ht="30" customHeight="1" x14ac:dyDescent="0.25">
      <c r="A79" s="39"/>
      <c r="C79" s="60"/>
      <c r="D79" s="61"/>
      <c r="E79" s="65"/>
      <c r="F79" s="65"/>
      <c r="G79" s="26" t="str">
        <f>IFERROR(IF(C79="","",IF(VLOOKUP(C79,SPR!C:H,6,0)="","Fazendo",IF(VLOOKUP(C79,SPR!C:H,6,0)="Não Finalizada","Fazendo",IF(VLOOKUP(C79,SPR!C:H,6,0)="Finalizada","Feito","")))),"No Backlog")</f>
        <v/>
      </c>
      <c r="H79" s="66"/>
      <c r="I79" s="68"/>
    </row>
    <row r="80" spans="1:9" ht="30" customHeight="1" x14ac:dyDescent="0.25">
      <c r="A80" s="39"/>
      <c r="C80" s="60"/>
      <c r="D80" s="61"/>
      <c r="E80" s="65"/>
      <c r="F80" s="65"/>
      <c r="G80" s="26" t="str">
        <f>IFERROR(IF(C80="","",IF(VLOOKUP(C80,SPR!C:H,6,0)="","Fazendo",IF(VLOOKUP(C80,SPR!C:H,6,0)="Não Finalizada","Fazendo",IF(VLOOKUP(C80,SPR!C:H,6,0)="Finalizada","Feito","")))),"No Backlog")</f>
        <v/>
      </c>
      <c r="H80" s="66"/>
      <c r="I80" s="68"/>
    </row>
    <row r="81" spans="1:9" ht="30" customHeight="1" x14ac:dyDescent="0.25">
      <c r="A81" s="39"/>
      <c r="C81" s="60"/>
      <c r="D81" s="61"/>
      <c r="E81" s="65"/>
      <c r="F81" s="65"/>
      <c r="G81" s="26" t="str">
        <f>IFERROR(IF(C81="","",IF(VLOOKUP(C81,SPR!C:H,6,0)="","Fazendo",IF(VLOOKUP(C81,SPR!C:H,6,0)="Não Finalizada","Fazendo",IF(VLOOKUP(C81,SPR!C:H,6,0)="Finalizada","Feito","")))),"No Backlog")</f>
        <v/>
      </c>
      <c r="H81" s="66"/>
      <c r="I81" s="68"/>
    </row>
    <row r="82" spans="1:9" ht="30" customHeight="1" x14ac:dyDescent="0.25">
      <c r="A82" s="39"/>
      <c r="C82" s="60"/>
      <c r="D82" s="61"/>
      <c r="E82" s="65"/>
      <c r="F82" s="65"/>
      <c r="G82" s="26" t="str">
        <f>IFERROR(IF(C82="","",IF(VLOOKUP(C82,SPR!C:H,6,0)="","Fazendo",IF(VLOOKUP(C82,SPR!C:H,6,0)="Não Finalizada","Fazendo",IF(VLOOKUP(C82,SPR!C:H,6,0)="Finalizada","Feito","")))),"No Backlog")</f>
        <v/>
      </c>
      <c r="H82" s="66"/>
      <c r="I82" s="68"/>
    </row>
    <row r="83" spans="1:9" ht="30" customHeight="1" x14ac:dyDescent="0.25">
      <c r="A83" s="39"/>
      <c r="C83" s="60"/>
      <c r="D83" s="61"/>
      <c r="E83" s="65"/>
      <c r="F83" s="65"/>
      <c r="G83" s="26" t="str">
        <f>IFERROR(IF(C83="","",IF(VLOOKUP(C83,SPR!C:H,6,0)="","Fazendo",IF(VLOOKUP(C83,SPR!C:H,6,0)="Não Finalizada","Fazendo",IF(VLOOKUP(C83,SPR!C:H,6,0)="Finalizada","Feito","")))),"No Backlog")</f>
        <v/>
      </c>
      <c r="H83" s="66"/>
      <c r="I83" s="68"/>
    </row>
    <row r="84" spans="1:9" ht="30" customHeight="1" x14ac:dyDescent="0.25">
      <c r="A84" s="39"/>
      <c r="C84" s="60"/>
      <c r="D84" s="61"/>
      <c r="E84" s="65"/>
      <c r="F84" s="65"/>
      <c r="G84" s="26" t="str">
        <f>IFERROR(IF(C84="","",IF(VLOOKUP(C84,SPR!C:H,6,0)="","Fazendo",IF(VLOOKUP(C84,SPR!C:H,6,0)="Não Finalizada","Fazendo",IF(VLOOKUP(C84,SPR!C:H,6,0)="Finalizada","Feito","")))),"No Backlog")</f>
        <v/>
      </c>
      <c r="H84" s="66"/>
      <c r="I84" s="68"/>
    </row>
    <row r="85" spans="1:9" ht="30" customHeight="1" x14ac:dyDescent="0.25">
      <c r="A85" s="39"/>
      <c r="C85" s="60"/>
      <c r="D85" s="61"/>
      <c r="E85" s="65"/>
      <c r="F85" s="65"/>
      <c r="G85" s="26" t="str">
        <f>IFERROR(IF(C85="","",IF(VLOOKUP(C85,SPR!C:H,6,0)="","Fazendo",IF(VLOOKUP(C85,SPR!C:H,6,0)="Não Finalizada","Fazendo",IF(VLOOKUP(C85,SPR!C:H,6,0)="Finalizada","Feito","")))),"No Backlog")</f>
        <v/>
      </c>
      <c r="H85" s="66"/>
      <c r="I85" s="68"/>
    </row>
    <row r="86" spans="1:9" ht="30" customHeight="1" x14ac:dyDescent="0.25">
      <c r="A86" s="39"/>
      <c r="C86" s="60"/>
      <c r="D86" s="61"/>
      <c r="E86" s="65"/>
      <c r="F86" s="65"/>
      <c r="G86" s="26" t="str">
        <f>IFERROR(IF(C86="","",IF(VLOOKUP(C86,SPR!C:H,6,0)="","Fazendo",IF(VLOOKUP(C86,SPR!C:H,6,0)="Não Finalizada","Fazendo",IF(VLOOKUP(C86,SPR!C:H,6,0)="Finalizada","Feito","")))),"No Backlog")</f>
        <v/>
      </c>
      <c r="H86" s="66"/>
      <c r="I86" s="68"/>
    </row>
    <row r="87" spans="1:9" ht="30" customHeight="1" x14ac:dyDescent="0.25">
      <c r="A87" s="39"/>
      <c r="C87" s="60"/>
      <c r="D87" s="61"/>
      <c r="E87" s="65"/>
      <c r="F87" s="65"/>
      <c r="G87" s="26" t="str">
        <f>IFERROR(IF(C87="","",IF(VLOOKUP(C87,SPR!C:H,6,0)="","Fazendo",IF(VLOOKUP(C87,SPR!C:H,6,0)="Não Finalizada","Fazendo",IF(VLOOKUP(C87,SPR!C:H,6,0)="Finalizada","Feito","")))),"No Backlog")</f>
        <v/>
      </c>
      <c r="H87" s="66"/>
      <c r="I87" s="68"/>
    </row>
    <row r="88" spans="1:9" ht="30" customHeight="1" x14ac:dyDescent="0.25">
      <c r="A88" s="39"/>
      <c r="C88" s="60"/>
      <c r="D88" s="61"/>
      <c r="E88" s="65"/>
      <c r="F88" s="65"/>
      <c r="G88" s="26" t="str">
        <f>IFERROR(IF(C88="","",IF(VLOOKUP(C88,SPR!C:H,6,0)="","Fazendo",IF(VLOOKUP(C88,SPR!C:H,6,0)="Não Finalizada","Fazendo",IF(VLOOKUP(C88,SPR!C:H,6,0)="Finalizada","Feito","")))),"No Backlog")</f>
        <v/>
      </c>
      <c r="H88" s="66"/>
      <c r="I88" s="68"/>
    </row>
    <row r="89" spans="1:9" ht="30" customHeight="1" x14ac:dyDescent="0.25">
      <c r="A89" s="39"/>
      <c r="C89" s="60"/>
      <c r="D89" s="61"/>
      <c r="E89" s="65"/>
      <c r="F89" s="65"/>
      <c r="G89" s="26" t="str">
        <f>IFERROR(IF(C89="","",IF(VLOOKUP(C89,SPR!C:H,6,0)="","Fazendo",IF(VLOOKUP(C89,SPR!C:H,6,0)="Não Finalizada","Fazendo",IF(VLOOKUP(C89,SPR!C:H,6,0)="Finalizada","Feito","")))),"No Backlog")</f>
        <v/>
      </c>
      <c r="H89" s="66"/>
      <c r="I89" s="68"/>
    </row>
    <row r="90" spans="1:9" ht="30" customHeight="1" x14ac:dyDescent="0.25">
      <c r="A90" s="39"/>
      <c r="C90" s="60"/>
      <c r="D90" s="61"/>
      <c r="E90" s="65"/>
      <c r="F90" s="65"/>
      <c r="G90" s="26" t="str">
        <f>IFERROR(IF(C90="","",IF(VLOOKUP(C90,SPR!C:H,6,0)="","Fazendo",IF(VLOOKUP(C90,SPR!C:H,6,0)="Não Finalizada","Fazendo",IF(VLOOKUP(C90,SPR!C:H,6,0)="Finalizada","Feito","")))),"No Backlog")</f>
        <v/>
      </c>
      <c r="H90" s="66"/>
      <c r="I90" s="68"/>
    </row>
    <row r="91" spans="1:9" ht="30" customHeight="1" x14ac:dyDescent="0.25">
      <c r="A91" s="39"/>
      <c r="C91" s="60"/>
      <c r="D91" s="61"/>
      <c r="E91" s="65"/>
      <c r="F91" s="65"/>
      <c r="G91" s="26" t="str">
        <f>IFERROR(IF(C91="","",IF(VLOOKUP(C91,SPR!C:H,6,0)="","Fazendo",IF(VLOOKUP(C91,SPR!C:H,6,0)="Não Finalizada","Fazendo",IF(VLOOKUP(C91,SPR!C:H,6,0)="Finalizada","Feito","")))),"No Backlog")</f>
        <v/>
      </c>
      <c r="H91" s="66"/>
      <c r="I91" s="68"/>
    </row>
    <row r="92" spans="1:9" ht="30" customHeight="1" x14ac:dyDescent="0.25">
      <c r="A92" s="39"/>
      <c r="C92" s="60"/>
      <c r="D92" s="61"/>
      <c r="E92" s="65"/>
      <c r="F92" s="65"/>
      <c r="G92" s="26" t="str">
        <f>IFERROR(IF(C92="","",IF(VLOOKUP(C92,SPR!C:H,6,0)="","Fazendo",IF(VLOOKUP(C92,SPR!C:H,6,0)="Não Finalizada","Fazendo",IF(VLOOKUP(C92,SPR!C:H,6,0)="Finalizada","Feito","")))),"No Backlog")</f>
        <v/>
      </c>
      <c r="H92" s="66"/>
      <c r="I92" s="68"/>
    </row>
    <row r="93" spans="1:9" ht="30" customHeight="1" x14ac:dyDescent="0.25">
      <c r="A93" s="39"/>
      <c r="C93" s="60"/>
      <c r="D93" s="61"/>
      <c r="E93" s="65"/>
      <c r="F93" s="65"/>
      <c r="G93" s="26" t="str">
        <f>IFERROR(IF(C93="","",IF(VLOOKUP(C93,SPR!C:H,6,0)="","Fazendo",IF(VLOOKUP(C93,SPR!C:H,6,0)="Não Finalizada","Fazendo",IF(VLOOKUP(C93,SPR!C:H,6,0)="Finalizada","Feito","")))),"No Backlog")</f>
        <v/>
      </c>
      <c r="H93" s="66"/>
      <c r="I93" s="68"/>
    </row>
    <row r="94" spans="1:9" ht="30" customHeight="1" x14ac:dyDescent="0.25">
      <c r="A94" s="39"/>
      <c r="C94" s="60"/>
      <c r="D94" s="61"/>
      <c r="E94" s="65"/>
      <c r="F94" s="65"/>
      <c r="G94" s="26" t="str">
        <f>IFERROR(IF(C94="","",IF(VLOOKUP(C94,SPR!C:H,6,0)="","Fazendo",IF(VLOOKUP(C94,SPR!C:H,6,0)="Não Finalizada","Fazendo",IF(VLOOKUP(C94,SPR!C:H,6,0)="Finalizada","Feito","")))),"No Backlog")</f>
        <v/>
      </c>
      <c r="H94" s="66"/>
      <c r="I94" s="68"/>
    </row>
    <row r="95" spans="1:9" ht="30" customHeight="1" x14ac:dyDescent="0.25">
      <c r="A95" s="39"/>
      <c r="C95" s="60"/>
      <c r="D95" s="61"/>
      <c r="E95" s="65"/>
      <c r="F95" s="65"/>
      <c r="G95" s="26" t="str">
        <f>IFERROR(IF(C95="","",IF(VLOOKUP(C95,SPR!C:H,6,0)="","Fazendo",IF(VLOOKUP(C95,SPR!C:H,6,0)="Não Finalizada","Fazendo",IF(VLOOKUP(C95,SPR!C:H,6,0)="Finalizada","Feito","")))),"No Backlog")</f>
        <v/>
      </c>
      <c r="H95" s="66"/>
      <c r="I95" s="68"/>
    </row>
    <row r="96" spans="1:9" ht="30" customHeight="1" x14ac:dyDescent="0.25">
      <c r="A96" s="39"/>
      <c r="C96" s="60"/>
      <c r="D96" s="61"/>
      <c r="E96" s="65"/>
      <c r="F96" s="65"/>
      <c r="G96" s="26" t="str">
        <f>IFERROR(IF(C96="","",IF(VLOOKUP(C96,SPR!C:H,6,0)="","Fazendo",IF(VLOOKUP(C96,SPR!C:H,6,0)="Não Finalizada","Fazendo",IF(VLOOKUP(C96,SPR!C:H,6,0)="Finalizada","Feito","")))),"No Backlog")</f>
        <v/>
      </c>
      <c r="H96" s="66"/>
      <c r="I96" s="68"/>
    </row>
    <row r="97" spans="1:9" ht="30" customHeight="1" x14ac:dyDescent="0.25">
      <c r="A97" s="39"/>
      <c r="C97" s="60"/>
      <c r="D97" s="61"/>
      <c r="E97" s="65"/>
      <c r="F97" s="65"/>
      <c r="G97" s="26" t="str">
        <f>IFERROR(IF(C97="","",IF(VLOOKUP(C97,SPR!C:H,6,0)="","Fazendo",IF(VLOOKUP(C97,SPR!C:H,6,0)="Não Finalizada","Fazendo",IF(VLOOKUP(C97,SPR!C:H,6,0)="Finalizada","Feito","")))),"No Backlog")</f>
        <v/>
      </c>
      <c r="H97" s="66"/>
      <c r="I97" s="68"/>
    </row>
    <row r="98" spans="1:9" ht="30" customHeight="1" x14ac:dyDescent="0.25">
      <c r="A98" s="39"/>
      <c r="C98" s="60"/>
      <c r="D98" s="61"/>
      <c r="E98" s="65"/>
      <c r="F98" s="65"/>
      <c r="G98" s="26" t="str">
        <f>IFERROR(IF(C98="","",IF(VLOOKUP(C98,SPR!C:H,6,0)="","Fazendo",IF(VLOOKUP(C98,SPR!C:H,6,0)="Não Finalizada","Fazendo",IF(VLOOKUP(C98,SPR!C:H,6,0)="Finalizada","Feito","")))),"No Backlog")</f>
        <v/>
      </c>
      <c r="H98" s="66"/>
      <c r="I98" s="68"/>
    </row>
    <row r="99" spans="1:9" ht="30" customHeight="1" x14ac:dyDescent="0.25">
      <c r="A99" s="39"/>
      <c r="C99" s="60"/>
      <c r="D99" s="61"/>
      <c r="E99" s="65"/>
      <c r="F99" s="65"/>
      <c r="G99" s="26" t="str">
        <f>IFERROR(IF(C99="","",IF(VLOOKUP(C99,SPR!C:H,6,0)="","Fazendo",IF(VLOOKUP(C99,SPR!C:H,6,0)="Não Finalizada","Fazendo",IF(VLOOKUP(C99,SPR!C:H,6,0)="Finalizada","Feito","")))),"No Backlog")</f>
        <v/>
      </c>
      <c r="H99" s="66"/>
      <c r="I99" s="68"/>
    </row>
    <row r="100" spans="1:9" ht="30" customHeight="1" x14ac:dyDescent="0.25">
      <c r="A100" s="39"/>
      <c r="C100" s="60"/>
      <c r="D100" s="61"/>
      <c r="E100" s="65"/>
      <c r="F100" s="65"/>
      <c r="G100" s="26" t="str">
        <f>IFERROR(IF(C100="","",IF(VLOOKUP(C100,SPR!C:H,6,0)="","Fazendo",IF(VLOOKUP(C100,SPR!C:H,6,0)="Não Finalizada","Fazendo",IF(VLOOKUP(C100,SPR!C:H,6,0)="Finalizada","Feito","")))),"No Backlog")</f>
        <v/>
      </c>
      <c r="H100" s="66"/>
      <c r="I100" s="68"/>
    </row>
    <row r="101" spans="1:9" ht="30" customHeight="1" x14ac:dyDescent="0.25">
      <c r="A101" s="39"/>
      <c r="C101" s="60"/>
      <c r="D101" s="61"/>
      <c r="E101" s="65"/>
      <c r="F101" s="65"/>
      <c r="G101" s="26" t="str">
        <f>IFERROR(IF(C101="","",IF(VLOOKUP(C101,SPR!C:H,6,0)="","Fazendo",IF(VLOOKUP(C101,SPR!C:H,6,0)="Não Finalizada","Fazendo",IF(VLOOKUP(C101,SPR!C:H,6,0)="Finalizada","Feito","")))),"No Backlog")</f>
        <v/>
      </c>
      <c r="H101" s="66"/>
      <c r="I101" s="68"/>
    </row>
    <row r="102" spans="1:9" ht="30" customHeight="1" x14ac:dyDescent="0.25">
      <c r="A102" s="39"/>
      <c r="C102" s="60"/>
      <c r="D102" s="61"/>
      <c r="E102" s="65"/>
      <c r="F102" s="65"/>
      <c r="G102" s="26" t="str">
        <f>IFERROR(IF(C102="","",IF(VLOOKUP(C102,SPR!C:H,6,0)="","Fazendo",IF(VLOOKUP(C102,SPR!C:H,6,0)="Não Finalizada","Fazendo",IF(VLOOKUP(C102,SPR!C:H,6,0)="Finalizada","Feito","")))),"No Backlog")</f>
        <v/>
      </c>
      <c r="H102" s="66"/>
      <c r="I102" s="68"/>
    </row>
    <row r="103" spans="1:9" ht="30" customHeight="1" x14ac:dyDescent="0.25">
      <c r="A103" s="39"/>
      <c r="C103" s="60"/>
      <c r="D103" s="61"/>
      <c r="E103" s="65"/>
      <c r="F103" s="65"/>
      <c r="G103" s="26" t="str">
        <f>IFERROR(IF(C103="","",IF(VLOOKUP(C103,SPR!C:H,6,0)="","Fazendo",IF(VLOOKUP(C103,SPR!C:H,6,0)="Não Finalizada","Fazendo",IF(VLOOKUP(C103,SPR!C:H,6,0)="Finalizada","Feito","")))),"No Backlog")</f>
        <v/>
      </c>
      <c r="H103" s="66"/>
      <c r="I103" s="68"/>
    </row>
    <row r="104" spans="1:9" ht="30" customHeight="1" x14ac:dyDescent="0.25">
      <c r="A104" s="39"/>
      <c r="C104" s="60"/>
      <c r="D104" s="61"/>
      <c r="E104" s="65"/>
      <c r="F104" s="65"/>
      <c r="G104" s="26" t="str">
        <f>IFERROR(IF(C104="","",IF(VLOOKUP(C104,SPR!C:H,6,0)="","Fazendo",IF(VLOOKUP(C104,SPR!C:H,6,0)="Não Finalizada","Fazendo",IF(VLOOKUP(C104,SPR!C:H,6,0)="Finalizada","Feito","")))),"No Backlog")</f>
        <v/>
      </c>
      <c r="H104" s="66"/>
      <c r="I104" s="68"/>
    </row>
    <row r="105" spans="1:9" ht="30" customHeight="1" x14ac:dyDescent="0.25">
      <c r="A105" s="39"/>
      <c r="C105" s="60"/>
      <c r="D105" s="61"/>
      <c r="E105" s="65"/>
      <c r="F105" s="65"/>
      <c r="G105" s="26" t="str">
        <f>IFERROR(IF(C105="","",IF(VLOOKUP(C105,SPR!C:H,6,0)="","Fazendo",IF(VLOOKUP(C105,SPR!C:H,6,0)="Não Finalizada","Fazendo",IF(VLOOKUP(C105,SPR!C:H,6,0)="Finalizada","Feito","")))),"No Backlog")</f>
        <v/>
      </c>
      <c r="H105" s="66"/>
      <c r="I105" s="68"/>
    </row>
  </sheetData>
  <protectedRanges>
    <protectedRange sqref="C6:F105 H6:I105" name="Intervalo1"/>
  </protectedRanges>
  <autoFilter ref="C5:I105" xr:uid="{00000000-0009-0000-0000-000003000000}"/>
  <conditionalFormatting sqref="G6:G105">
    <cfRule type="cellIs" dxfId="4" priority="1" operator="equal">
      <formula>"fazendo"</formula>
    </cfRule>
    <cfRule type="cellIs" dxfId="3" priority="2" operator="equal">
      <formula>"feito"</formula>
    </cfRule>
    <cfRule type="cellIs" dxfId="2" priority="3" operator="equal">
      <formula>"no backlog"</formula>
    </cfRule>
  </conditionalFormatting>
  <dataValidations count="1">
    <dataValidation type="list" allowBlank="1" showInputMessage="1" showErrorMessage="1" sqref="D6:D105" xr:uid="{00000000-0002-0000-0300-000000000000}">
      <formula1>"Feature,Chore,Bug"</formula1>
    </dataValidation>
  </dataValidations>
  <hyperlinks>
    <hyperlink ref="H6" r:id="rId1" xr:uid="{DFF5A681-D760-476C-9F09-26CDC1F49762}"/>
    <hyperlink ref="H7" r:id="rId2" xr:uid="{A3C6A2DD-095D-4B63-903C-0843B16E709A}"/>
    <hyperlink ref="H8" r:id="rId3" xr:uid="{FDE00B19-AFA9-4C24-9300-EB504EF72ACE}"/>
    <hyperlink ref="H9" r:id="rId4" xr:uid="{10787AE4-F782-4F1D-B1E2-CB60E6F271A2}"/>
    <hyperlink ref="H10" r:id="rId5" xr:uid="{509C2988-94F1-411A-8D63-D77CCA6E1B42}"/>
    <hyperlink ref="H11" r:id="rId6" xr:uid="{868CF6C8-B6F9-43E1-A99B-C0B0F076C04F}"/>
    <hyperlink ref="H12" r:id="rId7" xr:uid="{3A9D4105-D11A-455A-A45E-44A2907DC49F}"/>
    <hyperlink ref="H13" r:id="rId8" xr:uid="{91C76FA2-8D94-4E04-8EF8-EE8EF95BE6A1}"/>
    <hyperlink ref="H14" r:id="rId9" xr:uid="{C3C09427-50FA-40C3-98D3-AD020B7A4004}"/>
    <hyperlink ref="H15" r:id="rId10" xr:uid="{B07F9C43-910A-43ED-9A20-B4748FFD4125}"/>
    <hyperlink ref="H16" r:id="rId11" xr:uid="{3DA20AE1-9BEC-4011-931E-F4145D989C10}"/>
    <hyperlink ref="H17" r:id="rId12" xr:uid="{5863861B-870F-41E3-8A2D-41012A766468}"/>
    <hyperlink ref="H18" r:id="rId13" xr:uid="{BFBDDD70-13C7-4304-9EC7-7161E04A2D3B}"/>
    <hyperlink ref="H19" r:id="rId14" xr:uid="{46CF0127-9856-4BF3-A664-DBDE4ABC301C}"/>
    <hyperlink ref="H20" r:id="rId15" xr:uid="{060BFCEB-4A47-41BF-A5E6-B739131A9C53}"/>
    <hyperlink ref="H21" r:id="rId16" xr:uid="{26C5E0C5-7694-4A6E-BE3B-0649C58BC0CA}"/>
  </hyperlinks>
  <pageMargins left="0.7" right="0.7" top="0.75" bottom="0.75" header="0.3" footer="0.3"/>
  <pageSetup paperSize="9" orientation="portrait" r:id="rId17"/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5"/>
  <sheetViews>
    <sheetView showGridLines="0" showRowColHeaders="0" zoomScale="80" zoomScaleNormal="80" zoomScalePageLayoutView="80" workbookViewId="0">
      <pane ySplit="2" topLeftCell="A5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30" style="58" customWidth="1"/>
    <col min="4" max="4" width="30.125" style="58" customWidth="1"/>
    <col min="5" max="5" width="29.25" style="59" customWidth="1"/>
    <col min="6" max="6" width="16.625" style="58" customWidth="1"/>
    <col min="7" max="7" width="16.375" style="58" customWidth="1"/>
    <col min="8" max="8" width="17.75" style="10" customWidth="1"/>
    <col min="9" max="9" width="5.125" style="39" customWidth="1"/>
    <col min="10" max="10" width="15.875" style="10" customWidth="1"/>
    <col min="11" max="12" width="5.125" style="10" customWidth="1"/>
    <col min="13" max="13" width="11" style="10" customWidth="1"/>
    <col min="14" max="17" width="11" style="10"/>
    <col min="18" max="18" width="5.125" style="10" customWidth="1"/>
    <col min="19" max="16384" width="11" style="10"/>
  </cols>
  <sheetData>
    <row r="1" spans="1:15" s="4" customFormat="1" ht="39" customHeight="1" x14ac:dyDescent="0.25">
      <c r="C1" s="2"/>
      <c r="D1" s="2"/>
      <c r="E1" s="29"/>
      <c r="F1" s="2"/>
      <c r="G1" s="2"/>
      <c r="H1" s="2"/>
      <c r="I1" s="41"/>
      <c r="J1" s="2"/>
      <c r="K1" s="3"/>
    </row>
    <row r="2" spans="1:15" s="5" customFormat="1" ht="30" customHeight="1" x14ac:dyDescent="0.25">
      <c r="D2" s="6"/>
      <c r="E2" s="30"/>
      <c r="F2" s="7"/>
      <c r="I2" s="42"/>
      <c r="J2" s="9"/>
      <c r="K2" s="9"/>
      <c r="L2" s="9"/>
      <c r="M2" s="9"/>
      <c r="N2" s="9"/>
      <c r="O2" s="9"/>
    </row>
    <row r="3" spans="1:15" s="55" customFormat="1" ht="44.25" customHeight="1" x14ac:dyDescent="0.25">
      <c r="A3" s="54"/>
      <c r="C3" s="56"/>
      <c r="E3" s="57"/>
      <c r="F3" s="57"/>
    </row>
    <row r="4" spans="1:15" ht="15.75" thickBot="1" x14ac:dyDescent="0.3">
      <c r="C4" s="10"/>
      <c r="D4" s="10"/>
      <c r="E4" s="31"/>
      <c r="F4" s="10"/>
      <c r="G4" s="10"/>
    </row>
    <row r="5" spans="1:15" ht="32.25" customHeight="1" thickTop="1" x14ac:dyDescent="0.25">
      <c r="C5" s="18" t="s">
        <v>17</v>
      </c>
      <c r="D5" s="18" t="s">
        <v>18</v>
      </c>
      <c r="E5" s="32" t="s">
        <v>19</v>
      </c>
      <c r="F5" s="18" t="s">
        <v>10</v>
      </c>
      <c r="G5" s="18" t="s">
        <v>20</v>
      </c>
      <c r="H5" s="18" t="s">
        <v>12</v>
      </c>
      <c r="J5" s="16"/>
      <c r="K5" s="16"/>
    </row>
    <row r="6" spans="1:15" ht="30" customHeight="1" x14ac:dyDescent="0.25">
      <c r="C6" s="19" t="s">
        <v>54</v>
      </c>
      <c r="D6" s="20">
        <v>1</v>
      </c>
      <c r="E6" s="21" t="s">
        <v>49</v>
      </c>
      <c r="F6" s="43">
        <v>10</v>
      </c>
      <c r="G6" s="44">
        <v>30</v>
      </c>
      <c r="H6" s="19" t="s">
        <v>22</v>
      </c>
      <c r="I6" s="39">
        <f>IFERROR(VLOOKUP(C6,SCR!$C:$F,4,0),"")</f>
        <v>30</v>
      </c>
      <c r="J6" s="40"/>
      <c r="K6" s="16"/>
    </row>
    <row r="7" spans="1:15" ht="30" customHeight="1" x14ac:dyDescent="0.25">
      <c r="C7" s="19" t="s">
        <v>59</v>
      </c>
      <c r="D7" s="20">
        <v>1</v>
      </c>
      <c r="E7" s="23" t="s">
        <v>70</v>
      </c>
      <c r="F7" s="43">
        <f>IFERROR(VLOOKUP(C7,SCR!C6:E106,3,0),"")</f>
        <v>10</v>
      </c>
      <c r="G7" s="44">
        <v>30</v>
      </c>
      <c r="H7" s="19" t="s">
        <v>22</v>
      </c>
      <c r="I7" s="39">
        <f>IFERROR(VLOOKUP(C7,SCR!$C:$F,4,0),"")</f>
        <v>30</v>
      </c>
      <c r="J7" s="40"/>
    </row>
    <row r="8" spans="1:15" ht="30" customHeight="1" x14ac:dyDescent="0.25">
      <c r="C8" s="19" t="s">
        <v>60</v>
      </c>
      <c r="D8" s="20">
        <v>2</v>
      </c>
      <c r="E8" s="23" t="s">
        <v>49</v>
      </c>
      <c r="F8" s="43">
        <f>IFERROR(VLOOKUP(C8,SCR!C7:E107,3,0),"")</f>
        <v>10</v>
      </c>
      <c r="G8" s="44">
        <v>30</v>
      </c>
      <c r="H8" s="19" t="s">
        <v>22</v>
      </c>
      <c r="I8" s="39">
        <f>IFERROR(VLOOKUP(C8,SCR!$C:$F,4,0),"")</f>
        <v>30</v>
      </c>
      <c r="J8" s="40"/>
    </row>
    <row r="9" spans="1:15" ht="30" customHeight="1" x14ac:dyDescent="0.25">
      <c r="C9" s="19" t="s">
        <v>61</v>
      </c>
      <c r="D9" s="20">
        <v>3</v>
      </c>
      <c r="E9" s="23" t="s">
        <v>49</v>
      </c>
      <c r="F9" s="43">
        <f>IFERROR(VLOOKUP(C9,SCR!C8:E108,3,0),"")</f>
        <v>10</v>
      </c>
      <c r="G9" s="44">
        <v>30</v>
      </c>
      <c r="H9" s="19" t="s">
        <v>22</v>
      </c>
      <c r="I9" s="39">
        <f>IFERROR(VLOOKUP(C9,SCR!$C:$F,4,0),"")</f>
        <v>30</v>
      </c>
      <c r="J9" s="40"/>
    </row>
    <row r="10" spans="1:15" ht="30" customHeight="1" x14ac:dyDescent="0.25">
      <c r="C10" s="19" t="s">
        <v>56</v>
      </c>
      <c r="D10" s="20">
        <v>4</v>
      </c>
      <c r="E10" s="23" t="s">
        <v>49</v>
      </c>
      <c r="F10" s="43">
        <f>IFERROR(VLOOKUP(C10,SCR!C9:E109,3,0),"")</f>
        <v>10</v>
      </c>
      <c r="G10" s="44">
        <v>10</v>
      </c>
      <c r="H10" s="19" t="s">
        <v>22</v>
      </c>
      <c r="I10" s="39">
        <f>IFERROR(VLOOKUP(C10,SCR!$C:$F,4,0),"")</f>
        <v>10</v>
      </c>
      <c r="J10" s="40"/>
    </row>
    <row r="11" spans="1:15" ht="30" customHeight="1" x14ac:dyDescent="0.25">
      <c r="C11" s="26" t="s">
        <v>57</v>
      </c>
      <c r="D11" s="63">
        <v>4</v>
      </c>
      <c r="E11" s="62" t="s">
        <v>49</v>
      </c>
      <c r="F11" s="43">
        <f>IFERROR(VLOOKUP(C11,SCR!C10:E110,3,0),"")</f>
        <v>10</v>
      </c>
      <c r="G11" s="43">
        <v>10</v>
      </c>
      <c r="H11" s="19" t="s">
        <v>22</v>
      </c>
      <c r="I11" s="39">
        <f>IFERROR(VLOOKUP(C11,SCR!$C:$F,4,0),"")</f>
        <v>10</v>
      </c>
      <c r="J11" s="40"/>
    </row>
    <row r="12" spans="1:15" ht="30" customHeight="1" x14ac:dyDescent="0.25">
      <c r="C12" s="26" t="s">
        <v>58</v>
      </c>
      <c r="D12" s="63">
        <v>4</v>
      </c>
      <c r="E12" s="62" t="s">
        <v>49</v>
      </c>
      <c r="F12" s="43">
        <v>15</v>
      </c>
      <c r="G12" s="43">
        <v>40</v>
      </c>
      <c r="H12" s="19" t="s">
        <v>22</v>
      </c>
      <c r="I12" s="39">
        <f>IFERROR(VLOOKUP(C12,SCR!$C:$F,4,0),"")</f>
        <v>30</v>
      </c>
      <c r="J12" s="40"/>
    </row>
    <row r="13" spans="1:15" ht="30" customHeight="1" x14ac:dyDescent="0.25">
      <c r="C13" s="26" t="s">
        <v>67</v>
      </c>
      <c r="D13" s="63">
        <v>4</v>
      </c>
      <c r="E13" s="62" t="s">
        <v>49</v>
      </c>
      <c r="F13" s="43">
        <v>15</v>
      </c>
      <c r="G13" s="43">
        <v>40</v>
      </c>
      <c r="H13" s="19" t="s">
        <v>22</v>
      </c>
      <c r="I13" s="39">
        <f>IFERROR(VLOOKUP(C13,SCR!$C:$F,4,0),"")</f>
        <v>30</v>
      </c>
      <c r="J13" s="40"/>
    </row>
    <row r="14" spans="1:15" ht="30" customHeight="1" x14ac:dyDescent="0.25">
      <c r="C14" s="26" t="s">
        <v>63</v>
      </c>
      <c r="D14" s="63">
        <v>4</v>
      </c>
      <c r="E14" s="62" t="s">
        <v>49</v>
      </c>
      <c r="F14" s="43">
        <v>15</v>
      </c>
      <c r="G14" s="43">
        <v>40</v>
      </c>
      <c r="H14" s="19" t="s">
        <v>22</v>
      </c>
      <c r="I14" s="39">
        <f>IFERROR(VLOOKUP(C14,SCR!$C:$F,4,0),"")</f>
        <v>30</v>
      </c>
      <c r="J14" s="40"/>
    </row>
    <row r="15" spans="1:15" ht="30" customHeight="1" x14ac:dyDescent="0.25">
      <c r="C15" s="26" t="s">
        <v>66</v>
      </c>
      <c r="D15" s="63">
        <v>5</v>
      </c>
      <c r="E15" s="62" t="s">
        <v>49</v>
      </c>
      <c r="F15" s="43">
        <v>15</v>
      </c>
      <c r="G15" s="43">
        <v>40</v>
      </c>
      <c r="H15" s="19" t="s">
        <v>22</v>
      </c>
      <c r="I15" s="39">
        <f>IFERROR(VLOOKUP(C15,SCR!$C:$F,4,0),"")</f>
        <v>40</v>
      </c>
      <c r="J15" s="40"/>
    </row>
    <row r="16" spans="1:15" ht="30" customHeight="1" x14ac:dyDescent="0.25">
      <c r="C16" s="26" t="s">
        <v>68</v>
      </c>
      <c r="D16" s="63">
        <v>6</v>
      </c>
      <c r="E16" s="62" t="s">
        <v>49</v>
      </c>
      <c r="F16" s="43">
        <v>15</v>
      </c>
      <c r="G16" s="43">
        <v>45</v>
      </c>
      <c r="H16" s="19" t="s">
        <v>22</v>
      </c>
      <c r="I16" s="39">
        <f>IFERROR(VLOOKUP(C16,SCR!$C:$F,4,0),"")</f>
        <v>35</v>
      </c>
      <c r="J16" s="40"/>
    </row>
    <row r="17" spans="3:10" ht="30" customHeight="1" x14ac:dyDescent="0.25">
      <c r="C17" s="26" t="s">
        <v>62</v>
      </c>
      <c r="D17" s="63">
        <v>7</v>
      </c>
      <c r="E17" s="62" t="s">
        <v>49</v>
      </c>
      <c r="F17" s="43">
        <v>15</v>
      </c>
      <c r="G17" s="43">
        <v>80</v>
      </c>
      <c r="H17" s="19" t="s">
        <v>22</v>
      </c>
      <c r="I17" s="39">
        <f>IFERROR(VLOOKUP(C17,SCR!$C:$F,4,0),"")</f>
        <v>80</v>
      </c>
      <c r="J17" s="40"/>
    </row>
    <row r="18" spans="3:10" ht="30" customHeight="1" x14ac:dyDescent="0.25">
      <c r="C18" s="26" t="s">
        <v>69</v>
      </c>
      <c r="D18" s="63">
        <v>7</v>
      </c>
      <c r="E18" s="62" t="s">
        <v>49</v>
      </c>
      <c r="F18" s="43">
        <v>15</v>
      </c>
      <c r="G18" s="43">
        <v>80</v>
      </c>
      <c r="H18" s="19" t="s">
        <v>22</v>
      </c>
      <c r="I18" s="39">
        <f>IFERROR(VLOOKUP(C18,SCR!$C:$F,4,0),"")</f>
        <v>80</v>
      </c>
      <c r="J18" s="40"/>
    </row>
    <row r="19" spans="3:10" ht="30" customHeight="1" x14ac:dyDescent="0.25">
      <c r="C19" s="26" t="s">
        <v>76</v>
      </c>
      <c r="D19" s="63">
        <v>9</v>
      </c>
      <c r="E19" s="62" t="s">
        <v>49</v>
      </c>
      <c r="F19" s="43">
        <f>IFERROR(VLOOKUP(C19,SCR!C18:E118,3,0),"")</f>
        <v>15</v>
      </c>
      <c r="G19" s="43">
        <v>100</v>
      </c>
      <c r="H19" s="19" t="s">
        <v>22</v>
      </c>
      <c r="I19" s="39">
        <f>IFERROR(VLOOKUP(C19,SCR!$C:$F,4,0),"")</f>
        <v>100</v>
      </c>
      <c r="J19" s="40"/>
    </row>
    <row r="20" spans="3:10" ht="30" customHeight="1" x14ac:dyDescent="0.25">
      <c r="C20" s="26" t="s">
        <v>77</v>
      </c>
      <c r="D20" s="63">
        <v>8</v>
      </c>
      <c r="E20" s="62" t="s">
        <v>49</v>
      </c>
      <c r="F20" s="43">
        <f>IFERROR(VLOOKUP(C20,SCR!C19:E119,3,0),"")</f>
        <v>10</v>
      </c>
      <c r="G20" s="43">
        <v>10</v>
      </c>
      <c r="H20" s="19" t="s">
        <v>22</v>
      </c>
      <c r="I20" s="39">
        <f>IFERROR(VLOOKUP(C20,SCR!$C:$F,4,0),"")</f>
        <v>30</v>
      </c>
      <c r="J20" s="40"/>
    </row>
    <row r="21" spans="3:10" ht="30" customHeight="1" x14ac:dyDescent="0.25">
      <c r="C21" s="26" t="s">
        <v>77</v>
      </c>
      <c r="D21" s="63">
        <v>10</v>
      </c>
      <c r="E21" s="62" t="s">
        <v>49</v>
      </c>
      <c r="F21" s="43">
        <v>15</v>
      </c>
      <c r="G21" s="43">
        <v>100</v>
      </c>
      <c r="H21" s="19" t="s">
        <v>22</v>
      </c>
      <c r="I21" s="39">
        <f>IFERROR(VLOOKUP(C21,SCR!$C:$F,4,0),"")</f>
        <v>30</v>
      </c>
      <c r="J21" s="40"/>
    </row>
    <row r="22" spans="3:10" ht="30" customHeight="1" x14ac:dyDescent="0.25">
      <c r="C22" s="26"/>
      <c r="D22" s="63"/>
      <c r="E22" s="62"/>
      <c r="F22" s="43" t="str">
        <f>IFERROR(VLOOKUP(C22,SCR!C21:E121,3,0),"")</f>
        <v/>
      </c>
      <c r="G22" s="43"/>
      <c r="H22" s="19"/>
      <c r="I22" s="39" t="str">
        <f>IFERROR(VLOOKUP(C22,SCR!$C:$F,4,0),"")</f>
        <v/>
      </c>
      <c r="J22" s="40"/>
    </row>
    <row r="23" spans="3:10" ht="30" customHeight="1" x14ac:dyDescent="0.25">
      <c r="C23" s="26"/>
      <c r="D23" s="63"/>
      <c r="E23" s="62"/>
      <c r="F23" s="43" t="str">
        <f>IFERROR(VLOOKUP(C23,SCR!C22:E122,3,0),"")</f>
        <v/>
      </c>
      <c r="G23" s="43"/>
      <c r="H23" s="19"/>
      <c r="I23" s="39" t="str">
        <f>IFERROR(VLOOKUP(C23,SCR!$C:$F,4,0),"")</f>
        <v/>
      </c>
      <c r="J23" s="40"/>
    </row>
    <row r="24" spans="3:10" ht="30" customHeight="1" x14ac:dyDescent="0.25">
      <c r="C24" s="26"/>
      <c r="D24" s="63"/>
      <c r="E24" s="62"/>
      <c r="F24" s="43" t="str">
        <f>IFERROR(VLOOKUP(C24,SCR!C23:E123,3,0),"")</f>
        <v/>
      </c>
      <c r="G24" s="43"/>
      <c r="H24" s="19"/>
      <c r="I24" s="39" t="str">
        <f>IFERROR(VLOOKUP(C24,SCR!$C:$F,4,0),"")</f>
        <v/>
      </c>
      <c r="J24" s="40"/>
    </row>
    <row r="25" spans="3:10" ht="30" customHeight="1" x14ac:dyDescent="0.25">
      <c r="C25" s="26"/>
      <c r="D25" s="63"/>
      <c r="E25" s="62"/>
      <c r="F25" s="43" t="str">
        <f>IFERROR(VLOOKUP(C25,SCR!C24:E124,3,0),"")</f>
        <v/>
      </c>
      <c r="G25" s="43"/>
      <c r="H25" s="19"/>
      <c r="I25" s="39" t="str">
        <f>IFERROR(VLOOKUP(C25,SCR!$C:$F,4,0),"")</f>
        <v/>
      </c>
      <c r="J25" s="40"/>
    </row>
    <row r="26" spans="3:10" ht="30" customHeight="1" x14ac:dyDescent="0.25">
      <c r="C26" s="26"/>
      <c r="D26" s="63"/>
      <c r="E26" s="62"/>
      <c r="F26" s="43" t="str">
        <f>IFERROR(VLOOKUP(C26,SCR!C25:E125,3,0),"")</f>
        <v/>
      </c>
      <c r="G26" s="43"/>
      <c r="H26" s="19"/>
      <c r="I26" s="39" t="str">
        <f>IFERROR(VLOOKUP(C26,SCR!$C:$F,4,0),"")</f>
        <v/>
      </c>
      <c r="J26" s="40"/>
    </row>
    <row r="27" spans="3:10" ht="30" customHeight="1" x14ac:dyDescent="0.25">
      <c r="C27" s="26"/>
      <c r="D27" s="63"/>
      <c r="E27" s="62"/>
      <c r="F27" s="43" t="str">
        <f>IFERROR(VLOOKUP(C27,SCR!C26:E126,3,0),"")</f>
        <v/>
      </c>
      <c r="G27" s="43"/>
      <c r="H27" s="19"/>
      <c r="I27" s="39" t="str">
        <f>IFERROR(VLOOKUP(C27,SCR!$C:$F,4,0),"")</f>
        <v/>
      </c>
      <c r="J27" s="40"/>
    </row>
    <row r="28" spans="3:10" ht="30" customHeight="1" x14ac:dyDescent="0.25">
      <c r="C28" s="26"/>
      <c r="D28" s="63"/>
      <c r="E28" s="62"/>
      <c r="F28" s="43" t="str">
        <f>IFERROR(VLOOKUP(C28,SCR!C27:E127,3,0),"")</f>
        <v/>
      </c>
      <c r="G28" s="43"/>
      <c r="H28" s="19"/>
      <c r="I28" s="39" t="str">
        <f>IFERROR(VLOOKUP(C28,SCR!$C:$F,4,0),"")</f>
        <v/>
      </c>
      <c r="J28" s="40"/>
    </row>
    <row r="29" spans="3:10" ht="30" customHeight="1" x14ac:dyDescent="0.25">
      <c r="C29" s="26"/>
      <c r="D29" s="63"/>
      <c r="E29" s="62"/>
      <c r="F29" s="43" t="str">
        <f>IFERROR(VLOOKUP(C29,SCR!C28:E128,3,0),"")</f>
        <v/>
      </c>
      <c r="G29" s="43"/>
      <c r="H29" s="19"/>
      <c r="I29" s="39" t="str">
        <f>IFERROR(VLOOKUP(C29,SCR!$C:$F,4,0),"")</f>
        <v/>
      </c>
      <c r="J29" s="40"/>
    </row>
    <row r="30" spans="3:10" ht="30" customHeight="1" x14ac:dyDescent="0.25">
      <c r="C30" s="26"/>
      <c r="D30" s="63"/>
      <c r="E30" s="62"/>
      <c r="F30" s="43" t="str">
        <f>IFERROR(VLOOKUP(C30,SCR!C29:E129,3,0),"")</f>
        <v/>
      </c>
      <c r="G30" s="43"/>
      <c r="H30" s="19"/>
      <c r="I30" s="39" t="str">
        <f>IFERROR(VLOOKUP(C30,SCR!$C:$F,4,0),"")</f>
        <v/>
      </c>
      <c r="J30" s="40"/>
    </row>
    <row r="31" spans="3:10" ht="30" customHeight="1" x14ac:dyDescent="0.25">
      <c r="C31" s="26"/>
      <c r="D31" s="63"/>
      <c r="E31" s="62"/>
      <c r="F31" s="43" t="str">
        <f>IFERROR(VLOOKUP(C31,SCR!C30:E130,3,0),"")</f>
        <v/>
      </c>
      <c r="G31" s="43"/>
      <c r="H31" s="19"/>
      <c r="I31" s="39" t="str">
        <f>IFERROR(VLOOKUP(C31,SCR!$C:$F,4,0),"")</f>
        <v/>
      </c>
      <c r="J31" s="40"/>
    </row>
    <row r="32" spans="3:10" ht="30" customHeight="1" x14ac:dyDescent="0.25">
      <c r="C32" s="26"/>
      <c r="D32" s="63"/>
      <c r="E32" s="62"/>
      <c r="F32" s="43" t="str">
        <f>IFERROR(VLOOKUP(C32,SCR!C31:E131,3,0),"")</f>
        <v/>
      </c>
      <c r="G32" s="43"/>
      <c r="H32" s="19"/>
      <c r="I32" s="39" t="str">
        <f>IFERROR(VLOOKUP(C32,SCR!$C:$F,4,0),"")</f>
        <v/>
      </c>
      <c r="J32" s="40"/>
    </row>
    <row r="33" spans="3:10" ht="30" customHeight="1" x14ac:dyDescent="0.25">
      <c r="C33" s="26"/>
      <c r="D33" s="63"/>
      <c r="E33" s="62"/>
      <c r="F33" s="43" t="str">
        <f>IFERROR(VLOOKUP(C33,SCR!C32:E132,3,0),"")</f>
        <v/>
      </c>
      <c r="G33" s="43"/>
      <c r="H33" s="19"/>
      <c r="I33" s="39" t="str">
        <f>IFERROR(VLOOKUP(C33,SCR!$C:$F,4,0),"")</f>
        <v/>
      </c>
      <c r="J33" s="40"/>
    </row>
    <row r="34" spans="3:10" ht="30" customHeight="1" x14ac:dyDescent="0.25">
      <c r="C34" s="26"/>
      <c r="D34" s="63"/>
      <c r="E34" s="62"/>
      <c r="F34" s="43" t="str">
        <f>IFERROR(VLOOKUP(C34,SCR!C33:E133,3,0),"")</f>
        <v/>
      </c>
      <c r="G34" s="43"/>
      <c r="H34" s="19"/>
      <c r="I34" s="39" t="str">
        <f>IFERROR(VLOOKUP(C34,SCR!$C:$F,4,0),"")</f>
        <v/>
      </c>
      <c r="J34" s="40"/>
    </row>
    <row r="35" spans="3:10" ht="30" customHeight="1" x14ac:dyDescent="0.25">
      <c r="C35" s="26"/>
      <c r="D35" s="63"/>
      <c r="E35" s="62"/>
      <c r="F35" s="43" t="str">
        <f>IFERROR(VLOOKUP(C35,SCR!C34:E134,3,0),"")</f>
        <v/>
      </c>
      <c r="G35" s="43"/>
      <c r="H35" s="19"/>
      <c r="I35" s="39" t="str">
        <f>IFERROR(VLOOKUP(C35,SCR!$C:$F,4,0),"")</f>
        <v/>
      </c>
      <c r="J35" s="40"/>
    </row>
    <row r="36" spans="3:10" ht="30" customHeight="1" x14ac:dyDescent="0.25">
      <c r="C36" s="26"/>
      <c r="D36" s="63"/>
      <c r="E36" s="62"/>
      <c r="F36" s="43" t="str">
        <f>IFERROR(VLOOKUP(C36,SCR!C35:E135,3,0),"")</f>
        <v/>
      </c>
      <c r="G36" s="43"/>
      <c r="H36" s="19"/>
      <c r="I36" s="39" t="str">
        <f>IFERROR(VLOOKUP(C36,SCR!$C:$F,4,0),"")</f>
        <v/>
      </c>
      <c r="J36" s="40"/>
    </row>
    <row r="37" spans="3:10" ht="30" customHeight="1" x14ac:dyDescent="0.25">
      <c r="C37" s="26"/>
      <c r="D37" s="63"/>
      <c r="E37" s="62"/>
      <c r="F37" s="43" t="str">
        <f>IFERROR(VLOOKUP(C37,SCR!C36:E136,3,0),"")</f>
        <v/>
      </c>
      <c r="G37" s="43"/>
      <c r="H37" s="19"/>
      <c r="I37" s="39" t="str">
        <f>IFERROR(VLOOKUP(C37,SCR!$C:$F,4,0),"")</f>
        <v/>
      </c>
      <c r="J37" s="40"/>
    </row>
    <row r="38" spans="3:10" ht="30" customHeight="1" x14ac:dyDescent="0.25">
      <c r="C38" s="26"/>
      <c r="D38" s="63"/>
      <c r="E38" s="62"/>
      <c r="F38" s="43" t="str">
        <f>IFERROR(VLOOKUP(C38,SCR!C37:E137,3,0),"")</f>
        <v/>
      </c>
      <c r="G38" s="43"/>
      <c r="H38" s="19"/>
      <c r="I38" s="39" t="str">
        <f>IFERROR(VLOOKUP(C38,SCR!$C:$F,4,0),"")</f>
        <v/>
      </c>
      <c r="J38" s="40"/>
    </row>
    <row r="39" spans="3:10" ht="30" customHeight="1" x14ac:dyDescent="0.25">
      <c r="C39" s="26"/>
      <c r="D39" s="63"/>
      <c r="E39" s="62"/>
      <c r="F39" s="43" t="str">
        <f>IFERROR(VLOOKUP(C39,SCR!C38:E138,3,0),"")</f>
        <v/>
      </c>
      <c r="G39" s="43"/>
      <c r="H39" s="19"/>
      <c r="I39" s="39" t="str">
        <f>IFERROR(VLOOKUP(C39,SCR!$C:$F,4,0),"")</f>
        <v/>
      </c>
      <c r="J39" s="40"/>
    </row>
    <row r="40" spans="3:10" ht="30" customHeight="1" x14ac:dyDescent="0.25">
      <c r="C40" s="26"/>
      <c r="D40" s="63"/>
      <c r="E40" s="62"/>
      <c r="F40" s="43" t="str">
        <f>IFERROR(VLOOKUP(C40,SCR!C39:E139,3,0),"")</f>
        <v/>
      </c>
      <c r="G40" s="43"/>
      <c r="H40" s="19"/>
      <c r="I40" s="39" t="str">
        <f>IFERROR(VLOOKUP(C40,SCR!$C:$F,4,0),"")</f>
        <v/>
      </c>
      <c r="J40" s="40"/>
    </row>
    <row r="41" spans="3:10" ht="30" customHeight="1" x14ac:dyDescent="0.25">
      <c r="C41" s="26"/>
      <c r="D41" s="63"/>
      <c r="E41" s="62"/>
      <c r="F41" s="43" t="str">
        <f>IFERROR(VLOOKUP(C41,SCR!C40:E140,3,0),"")</f>
        <v/>
      </c>
      <c r="G41" s="43"/>
      <c r="H41" s="19"/>
      <c r="I41" s="39" t="str">
        <f>IFERROR(VLOOKUP(C41,SCR!$C:$F,4,0),"")</f>
        <v/>
      </c>
      <c r="J41" s="40"/>
    </row>
    <row r="42" spans="3:10" ht="30" customHeight="1" x14ac:dyDescent="0.25">
      <c r="C42" s="26"/>
      <c r="D42" s="63"/>
      <c r="E42" s="62"/>
      <c r="F42" s="43" t="str">
        <f>IFERROR(VLOOKUP(C42,SCR!C41:E141,3,0),"")</f>
        <v/>
      </c>
      <c r="G42" s="43"/>
      <c r="H42" s="19"/>
      <c r="I42" s="39" t="str">
        <f>IFERROR(VLOOKUP(C42,SCR!$C:$F,4,0),"")</f>
        <v/>
      </c>
      <c r="J42" s="40"/>
    </row>
    <row r="43" spans="3:10" ht="30" customHeight="1" x14ac:dyDescent="0.25">
      <c r="C43" s="26"/>
      <c r="D43" s="63"/>
      <c r="E43" s="62"/>
      <c r="F43" s="43" t="str">
        <f>IFERROR(VLOOKUP(C43,SCR!C42:E142,3,0),"")</f>
        <v/>
      </c>
      <c r="G43" s="43"/>
      <c r="H43" s="19"/>
      <c r="I43" s="39" t="str">
        <f>IFERROR(VLOOKUP(C43,SCR!$C:$F,4,0),"")</f>
        <v/>
      </c>
      <c r="J43" s="40"/>
    </row>
    <row r="44" spans="3:10" ht="30" customHeight="1" x14ac:dyDescent="0.25">
      <c r="C44" s="26"/>
      <c r="D44" s="63"/>
      <c r="E44" s="62"/>
      <c r="F44" s="43" t="str">
        <f>IFERROR(VLOOKUP(C44,SCR!C43:E143,3,0),"")</f>
        <v/>
      </c>
      <c r="G44" s="43"/>
      <c r="H44" s="19"/>
      <c r="I44" s="39" t="str">
        <f>IFERROR(VLOOKUP(C44,SCR!$C:$F,4,0),"")</f>
        <v/>
      </c>
      <c r="J44" s="40"/>
    </row>
    <row r="45" spans="3:10" ht="30" customHeight="1" x14ac:dyDescent="0.25">
      <c r="C45" s="26"/>
      <c r="D45" s="63"/>
      <c r="E45" s="62"/>
      <c r="F45" s="43" t="str">
        <f>IFERROR(VLOOKUP(C45,SCR!C44:E144,3,0),"")</f>
        <v/>
      </c>
      <c r="G45" s="43"/>
      <c r="H45" s="19"/>
      <c r="I45" s="39" t="str">
        <f>IFERROR(VLOOKUP(C45,SCR!$C:$F,4,0),"")</f>
        <v/>
      </c>
      <c r="J45" s="40"/>
    </row>
    <row r="46" spans="3:10" ht="30" customHeight="1" x14ac:dyDescent="0.25">
      <c r="C46" s="26"/>
      <c r="D46" s="63"/>
      <c r="E46" s="62"/>
      <c r="F46" s="43" t="str">
        <f>IFERROR(VLOOKUP(C46,SCR!C45:E145,3,0),"")</f>
        <v/>
      </c>
      <c r="G46" s="43"/>
      <c r="H46" s="19"/>
      <c r="I46" s="39" t="str">
        <f>IFERROR(VLOOKUP(C46,SCR!$C:$F,4,0),"")</f>
        <v/>
      </c>
      <c r="J46" s="40"/>
    </row>
    <row r="47" spans="3:10" ht="30" customHeight="1" x14ac:dyDescent="0.25">
      <c r="C47" s="26"/>
      <c r="D47" s="63"/>
      <c r="E47" s="62"/>
      <c r="F47" s="43" t="str">
        <f>IFERROR(VLOOKUP(C47,SCR!C46:E146,3,0),"")</f>
        <v/>
      </c>
      <c r="G47" s="43"/>
      <c r="H47" s="19"/>
      <c r="I47" s="39" t="str">
        <f>IFERROR(VLOOKUP(C47,SCR!$C:$F,4,0),"")</f>
        <v/>
      </c>
      <c r="J47" s="40"/>
    </row>
    <row r="48" spans="3:10" ht="30" customHeight="1" x14ac:dyDescent="0.25">
      <c r="C48" s="26"/>
      <c r="D48" s="63"/>
      <c r="E48" s="62"/>
      <c r="F48" s="43" t="str">
        <f>IFERROR(VLOOKUP(C48,SCR!C47:E147,3,0),"")</f>
        <v/>
      </c>
      <c r="G48" s="43"/>
      <c r="H48" s="19"/>
      <c r="I48" s="39" t="str">
        <f>IFERROR(VLOOKUP(C48,SCR!$C:$F,4,0),"")</f>
        <v/>
      </c>
      <c r="J48" s="40"/>
    </row>
    <row r="49" spans="3:10" ht="30" customHeight="1" x14ac:dyDescent="0.25">
      <c r="C49" s="26"/>
      <c r="D49" s="63"/>
      <c r="E49" s="62"/>
      <c r="F49" s="43" t="str">
        <f>IFERROR(VLOOKUP(C49,SCR!C48:E148,3,0),"")</f>
        <v/>
      </c>
      <c r="G49" s="43"/>
      <c r="H49" s="19"/>
      <c r="I49" s="39" t="str">
        <f>IFERROR(VLOOKUP(C49,SCR!$C:$F,4,0),"")</f>
        <v/>
      </c>
      <c r="J49" s="40"/>
    </row>
    <row r="50" spans="3:10" ht="30" customHeight="1" x14ac:dyDescent="0.25">
      <c r="C50" s="26"/>
      <c r="D50" s="63"/>
      <c r="E50" s="62"/>
      <c r="F50" s="43" t="str">
        <f>IFERROR(VLOOKUP(C50,SCR!C49:E149,3,0),"")</f>
        <v/>
      </c>
      <c r="G50" s="43"/>
      <c r="H50" s="19"/>
      <c r="I50" s="39" t="str">
        <f>IFERROR(VLOOKUP(C50,SCR!$C:$F,4,0),"")</f>
        <v/>
      </c>
      <c r="J50" s="40"/>
    </row>
    <row r="51" spans="3:10" ht="30" customHeight="1" x14ac:dyDescent="0.25">
      <c r="C51" s="26"/>
      <c r="D51" s="63"/>
      <c r="E51" s="62"/>
      <c r="F51" s="43" t="str">
        <f>IFERROR(VLOOKUP(C51,SCR!C50:E150,3,0),"")</f>
        <v/>
      </c>
      <c r="G51" s="43"/>
      <c r="H51" s="19"/>
      <c r="I51" s="39" t="str">
        <f>IFERROR(VLOOKUP(C51,SCR!$C:$F,4,0),"")</f>
        <v/>
      </c>
      <c r="J51" s="40"/>
    </row>
    <row r="52" spans="3:10" ht="30" customHeight="1" x14ac:dyDescent="0.25">
      <c r="C52" s="26"/>
      <c r="D52" s="63"/>
      <c r="E52" s="62"/>
      <c r="F52" s="43" t="str">
        <f>IFERROR(VLOOKUP(C52,SCR!C51:E151,3,0),"")</f>
        <v/>
      </c>
      <c r="G52" s="43"/>
      <c r="H52" s="19"/>
      <c r="I52" s="39" t="str">
        <f>IFERROR(VLOOKUP(C52,SCR!$C:$F,4,0),"")</f>
        <v/>
      </c>
      <c r="J52" s="40"/>
    </row>
    <row r="53" spans="3:10" ht="30" customHeight="1" x14ac:dyDescent="0.25">
      <c r="C53" s="26"/>
      <c r="D53" s="63"/>
      <c r="E53" s="62"/>
      <c r="F53" s="43" t="str">
        <f>IFERROR(VLOOKUP(C53,SCR!C52:E152,3,0),"")</f>
        <v/>
      </c>
      <c r="G53" s="43"/>
      <c r="H53" s="19"/>
      <c r="I53" s="39" t="str">
        <f>IFERROR(VLOOKUP(C53,SCR!$C:$F,4,0),"")</f>
        <v/>
      </c>
      <c r="J53" s="40"/>
    </row>
    <row r="54" spans="3:10" ht="30" customHeight="1" x14ac:dyDescent="0.25">
      <c r="C54" s="26"/>
      <c r="D54" s="63"/>
      <c r="E54" s="62"/>
      <c r="F54" s="43" t="str">
        <f>IFERROR(VLOOKUP(C54,SCR!C53:E153,3,0),"")</f>
        <v/>
      </c>
      <c r="G54" s="43"/>
      <c r="H54" s="19"/>
      <c r="I54" s="39" t="str">
        <f>IFERROR(VLOOKUP(C54,SCR!$C:$F,4,0),"")</f>
        <v/>
      </c>
      <c r="J54" s="40"/>
    </row>
    <row r="55" spans="3:10" ht="30" customHeight="1" x14ac:dyDescent="0.25">
      <c r="C55" s="26"/>
      <c r="D55" s="63"/>
      <c r="E55" s="62"/>
      <c r="F55" s="43" t="str">
        <f>IFERROR(VLOOKUP(C55,SCR!C54:E154,3,0),"")</f>
        <v/>
      </c>
      <c r="G55" s="43"/>
      <c r="H55" s="19"/>
      <c r="I55" s="39" t="str">
        <f>IFERROR(VLOOKUP(C55,SCR!$C:$F,4,0),"")</f>
        <v/>
      </c>
      <c r="J55" s="40"/>
    </row>
    <row r="56" spans="3:10" ht="30" customHeight="1" x14ac:dyDescent="0.25">
      <c r="C56" s="26"/>
      <c r="D56" s="63"/>
      <c r="E56" s="62"/>
      <c r="F56" s="43" t="str">
        <f>IFERROR(VLOOKUP(C56,SCR!C55:E155,3,0),"")</f>
        <v/>
      </c>
      <c r="G56" s="43"/>
      <c r="H56" s="19"/>
      <c r="I56" s="39" t="str">
        <f>IFERROR(VLOOKUP(C56,SCR!$C:$F,4,0),"")</f>
        <v/>
      </c>
      <c r="J56" s="40"/>
    </row>
    <row r="57" spans="3:10" ht="30" customHeight="1" x14ac:dyDescent="0.25">
      <c r="C57" s="26"/>
      <c r="D57" s="63"/>
      <c r="E57" s="62"/>
      <c r="F57" s="43" t="str">
        <f>IFERROR(VLOOKUP(C57,SCR!C56:E156,3,0),"")</f>
        <v/>
      </c>
      <c r="G57" s="43"/>
      <c r="H57" s="19"/>
      <c r="I57" s="39" t="str">
        <f>IFERROR(VLOOKUP(C57,SCR!$C:$F,4,0),"")</f>
        <v/>
      </c>
      <c r="J57" s="40"/>
    </row>
    <row r="58" spans="3:10" ht="30" customHeight="1" x14ac:dyDescent="0.25">
      <c r="C58" s="26"/>
      <c r="D58" s="63"/>
      <c r="E58" s="62"/>
      <c r="F58" s="43" t="str">
        <f>IFERROR(VLOOKUP(C58,SCR!C57:E157,3,0),"")</f>
        <v/>
      </c>
      <c r="G58" s="43"/>
      <c r="H58" s="19"/>
      <c r="I58" s="39" t="str">
        <f>IFERROR(VLOOKUP(C58,SCR!$C:$F,4,0),"")</f>
        <v/>
      </c>
      <c r="J58" s="40"/>
    </row>
    <row r="59" spans="3:10" ht="30" customHeight="1" x14ac:dyDescent="0.25">
      <c r="C59" s="26"/>
      <c r="D59" s="63"/>
      <c r="E59" s="62"/>
      <c r="F59" s="43" t="str">
        <f>IFERROR(VLOOKUP(C59,SCR!C58:E158,3,0),"")</f>
        <v/>
      </c>
      <c r="G59" s="43"/>
      <c r="H59" s="19"/>
      <c r="I59" s="39" t="str">
        <f>IFERROR(VLOOKUP(C59,SCR!$C:$F,4,0),"")</f>
        <v/>
      </c>
      <c r="J59" s="40"/>
    </row>
    <row r="60" spans="3:10" ht="30" customHeight="1" x14ac:dyDescent="0.25">
      <c r="C60" s="26"/>
      <c r="D60" s="63"/>
      <c r="E60" s="62"/>
      <c r="F60" s="43" t="str">
        <f>IFERROR(VLOOKUP(C60,SCR!C59:E159,3,0),"")</f>
        <v/>
      </c>
      <c r="G60" s="43"/>
      <c r="H60" s="19"/>
      <c r="I60" s="39" t="str">
        <f>IFERROR(VLOOKUP(C60,SCR!$C:$F,4,0),"")</f>
        <v/>
      </c>
      <c r="J60" s="40"/>
    </row>
    <row r="61" spans="3:10" ht="30" customHeight="1" x14ac:dyDescent="0.25">
      <c r="C61" s="26"/>
      <c r="D61" s="63"/>
      <c r="E61" s="62"/>
      <c r="F61" s="43" t="str">
        <f>IFERROR(VLOOKUP(C61,SCR!C60:E160,3,0),"")</f>
        <v/>
      </c>
      <c r="G61" s="43"/>
      <c r="H61" s="19"/>
      <c r="I61" s="39" t="str">
        <f>IFERROR(VLOOKUP(C61,SCR!$C:$F,4,0),"")</f>
        <v/>
      </c>
      <c r="J61" s="40"/>
    </row>
    <row r="62" spans="3:10" ht="30" customHeight="1" x14ac:dyDescent="0.25">
      <c r="C62" s="26"/>
      <c r="D62" s="63"/>
      <c r="E62" s="62"/>
      <c r="F62" s="43" t="str">
        <f>IFERROR(VLOOKUP(C62,SCR!C61:E161,3,0),"")</f>
        <v/>
      </c>
      <c r="G62" s="43"/>
      <c r="H62" s="19"/>
      <c r="I62" s="39" t="str">
        <f>IFERROR(VLOOKUP(C62,SCR!$C:$F,4,0),"")</f>
        <v/>
      </c>
      <c r="J62" s="40"/>
    </row>
    <row r="63" spans="3:10" ht="30" customHeight="1" x14ac:dyDescent="0.25">
      <c r="C63" s="26"/>
      <c r="D63" s="63"/>
      <c r="E63" s="62"/>
      <c r="F63" s="43" t="str">
        <f>IFERROR(VLOOKUP(C63,SCR!C62:E162,3,0),"")</f>
        <v/>
      </c>
      <c r="G63" s="43"/>
      <c r="H63" s="19"/>
      <c r="I63" s="39" t="str">
        <f>IFERROR(VLOOKUP(C63,SCR!$C:$F,4,0),"")</f>
        <v/>
      </c>
      <c r="J63" s="40"/>
    </row>
    <row r="64" spans="3:10" ht="30" customHeight="1" x14ac:dyDescent="0.25">
      <c r="C64" s="26"/>
      <c r="D64" s="63"/>
      <c r="E64" s="62"/>
      <c r="F64" s="43" t="str">
        <f>IFERROR(VLOOKUP(C64,SCR!C63:E163,3,0),"")</f>
        <v/>
      </c>
      <c r="G64" s="43"/>
      <c r="H64" s="19"/>
      <c r="I64" s="39" t="str">
        <f>IFERROR(VLOOKUP(C64,SCR!$C:$F,4,0),"")</f>
        <v/>
      </c>
      <c r="J64" s="40"/>
    </row>
    <row r="65" spans="3:10" ht="30" customHeight="1" x14ac:dyDescent="0.25">
      <c r="C65" s="26"/>
      <c r="D65" s="63"/>
      <c r="E65" s="62"/>
      <c r="F65" s="43" t="str">
        <f>IFERROR(VLOOKUP(C65,SCR!C64:E164,3,0),"")</f>
        <v/>
      </c>
      <c r="G65" s="43"/>
      <c r="H65" s="19"/>
      <c r="I65" s="39" t="str">
        <f>IFERROR(VLOOKUP(C65,SCR!$C:$F,4,0),"")</f>
        <v/>
      </c>
      <c r="J65" s="40"/>
    </row>
    <row r="66" spans="3:10" ht="30" customHeight="1" x14ac:dyDescent="0.25">
      <c r="C66" s="26"/>
      <c r="D66" s="63"/>
      <c r="E66" s="62"/>
      <c r="F66" s="43" t="str">
        <f>IFERROR(VLOOKUP(C66,SCR!C65:E165,3,0),"")</f>
        <v/>
      </c>
      <c r="G66" s="43"/>
      <c r="H66" s="19"/>
      <c r="I66" s="39" t="str">
        <f>IFERROR(VLOOKUP(C66,SCR!$C:$F,4,0),"")</f>
        <v/>
      </c>
      <c r="J66" s="40"/>
    </row>
    <row r="67" spans="3:10" ht="30" customHeight="1" x14ac:dyDescent="0.25">
      <c r="C67" s="26"/>
      <c r="D67" s="63"/>
      <c r="E67" s="62"/>
      <c r="F67" s="43" t="str">
        <f>IFERROR(VLOOKUP(C67,SCR!C66:E166,3,0),"")</f>
        <v/>
      </c>
      <c r="G67" s="43"/>
      <c r="H67" s="19"/>
      <c r="I67" s="39" t="str">
        <f>IFERROR(VLOOKUP(C67,SCR!$C:$F,4,0),"")</f>
        <v/>
      </c>
      <c r="J67" s="40"/>
    </row>
    <row r="68" spans="3:10" ht="30" customHeight="1" x14ac:dyDescent="0.25">
      <c r="C68" s="26"/>
      <c r="D68" s="63"/>
      <c r="E68" s="62"/>
      <c r="F68" s="43" t="str">
        <f>IFERROR(VLOOKUP(C68,SCR!C67:E167,3,0),"")</f>
        <v/>
      </c>
      <c r="G68" s="43"/>
      <c r="H68" s="19"/>
      <c r="I68" s="39" t="str">
        <f>IFERROR(VLOOKUP(C68,SCR!$C:$F,4,0),"")</f>
        <v/>
      </c>
      <c r="J68" s="40"/>
    </row>
    <row r="69" spans="3:10" ht="30" customHeight="1" x14ac:dyDescent="0.25">
      <c r="C69" s="26"/>
      <c r="D69" s="63"/>
      <c r="E69" s="62"/>
      <c r="F69" s="43" t="str">
        <f>IFERROR(VLOOKUP(C69,SCR!C68:E168,3,0),"")</f>
        <v/>
      </c>
      <c r="G69" s="43"/>
      <c r="H69" s="19"/>
      <c r="I69" s="39" t="str">
        <f>IFERROR(VLOOKUP(C69,SCR!$C:$F,4,0),"")</f>
        <v/>
      </c>
      <c r="J69" s="40"/>
    </row>
    <row r="70" spans="3:10" ht="30" customHeight="1" x14ac:dyDescent="0.25">
      <c r="C70" s="26"/>
      <c r="D70" s="63"/>
      <c r="E70" s="62"/>
      <c r="F70" s="43" t="str">
        <f>IFERROR(VLOOKUP(C70,SCR!C69:E169,3,0),"")</f>
        <v/>
      </c>
      <c r="G70" s="43"/>
      <c r="H70" s="19"/>
      <c r="I70" s="39" t="str">
        <f>IFERROR(VLOOKUP(C70,SCR!$C:$F,4,0),"")</f>
        <v/>
      </c>
      <c r="J70" s="40"/>
    </row>
    <row r="71" spans="3:10" ht="30" customHeight="1" x14ac:dyDescent="0.25">
      <c r="C71" s="26"/>
      <c r="D71" s="63"/>
      <c r="E71" s="62"/>
      <c r="F71" s="43" t="str">
        <f>IFERROR(VLOOKUP(C71,SCR!C70:E170,3,0),"")</f>
        <v/>
      </c>
      <c r="G71" s="43"/>
      <c r="H71" s="19"/>
      <c r="I71" s="39" t="str">
        <f>IFERROR(VLOOKUP(C71,SCR!$C:$F,4,0),"")</f>
        <v/>
      </c>
      <c r="J71" s="40"/>
    </row>
    <row r="72" spans="3:10" ht="30" customHeight="1" x14ac:dyDescent="0.25">
      <c r="C72" s="26"/>
      <c r="D72" s="63"/>
      <c r="E72" s="62"/>
      <c r="F72" s="43" t="str">
        <f>IFERROR(VLOOKUP(C72,SCR!C71:E171,3,0),"")</f>
        <v/>
      </c>
      <c r="G72" s="43"/>
      <c r="H72" s="19"/>
      <c r="I72" s="39" t="str">
        <f>IFERROR(VLOOKUP(C72,SCR!$C:$F,4,0),"")</f>
        <v/>
      </c>
      <c r="J72" s="40"/>
    </row>
    <row r="73" spans="3:10" ht="30" customHeight="1" x14ac:dyDescent="0.25">
      <c r="C73" s="26"/>
      <c r="D73" s="63"/>
      <c r="E73" s="62"/>
      <c r="F73" s="43" t="str">
        <f>IFERROR(VLOOKUP(C73,SCR!C72:E172,3,0),"")</f>
        <v/>
      </c>
      <c r="G73" s="43"/>
      <c r="H73" s="19"/>
      <c r="I73" s="39" t="str">
        <f>IFERROR(VLOOKUP(C73,SCR!$C:$F,4,0),"")</f>
        <v/>
      </c>
      <c r="J73" s="40"/>
    </row>
    <row r="74" spans="3:10" ht="30" customHeight="1" x14ac:dyDescent="0.25">
      <c r="C74" s="26"/>
      <c r="D74" s="63"/>
      <c r="E74" s="62"/>
      <c r="F74" s="43" t="str">
        <f>IFERROR(VLOOKUP(C74,SCR!C73:E173,3,0),"")</f>
        <v/>
      </c>
      <c r="G74" s="43"/>
      <c r="H74" s="19"/>
      <c r="I74" s="39" t="str">
        <f>IFERROR(VLOOKUP(C74,SCR!$C:$F,4,0),"")</f>
        <v/>
      </c>
      <c r="J74" s="40"/>
    </row>
    <row r="75" spans="3:10" ht="30" customHeight="1" x14ac:dyDescent="0.25">
      <c r="C75" s="26"/>
      <c r="D75" s="63"/>
      <c r="E75" s="62"/>
      <c r="F75" s="43" t="str">
        <f>IFERROR(VLOOKUP(C75,SCR!C74:E174,3,0),"")</f>
        <v/>
      </c>
      <c r="G75" s="43"/>
      <c r="H75" s="19"/>
      <c r="I75" s="39" t="str">
        <f>IFERROR(VLOOKUP(C75,SCR!$C:$F,4,0),"")</f>
        <v/>
      </c>
      <c r="J75" s="40"/>
    </row>
    <row r="76" spans="3:10" ht="30" customHeight="1" x14ac:dyDescent="0.25">
      <c r="C76" s="26"/>
      <c r="D76" s="63"/>
      <c r="E76" s="62"/>
      <c r="F76" s="43" t="str">
        <f>IFERROR(VLOOKUP(C76,SCR!C75:E175,3,0),"")</f>
        <v/>
      </c>
      <c r="G76" s="43"/>
      <c r="H76" s="19"/>
      <c r="I76" s="39" t="str">
        <f>IFERROR(VLOOKUP(C76,SCR!$C:$F,4,0),"")</f>
        <v/>
      </c>
      <c r="J76" s="40"/>
    </row>
    <row r="77" spans="3:10" ht="30" customHeight="1" x14ac:dyDescent="0.25">
      <c r="C77" s="26"/>
      <c r="D77" s="63"/>
      <c r="E77" s="62"/>
      <c r="F77" s="43" t="str">
        <f>IFERROR(VLOOKUP(C77,SCR!C76:E176,3,0),"")</f>
        <v/>
      </c>
      <c r="G77" s="43"/>
      <c r="H77" s="19"/>
      <c r="I77" s="39" t="str">
        <f>IFERROR(VLOOKUP(C77,SCR!$C:$F,4,0),"")</f>
        <v/>
      </c>
      <c r="J77" s="40"/>
    </row>
    <row r="78" spans="3:10" ht="30" customHeight="1" x14ac:dyDescent="0.25">
      <c r="C78" s="26"/>
      <c r="D78" s="63"/>
      <c r="E78" s="62"/>
      <c r="F78" s="43" t="str">
        <f>IFERROR(VLOOKUP(C78,SCR!C77:E177,3,0),"")</f>
        <v/>
      </c>
      <c r="G78" s="43"/>
      <c r="H78" s="19"/>
      <c r="I78" s="39" t="str">
        <f>IFERROR(VLOOKUP(C78,SCR!$C:$F,4,0),"")</f>
        <v/>
      </c>
      <c r="J78" s="40"/>
    </row>
    <row r="79" spans="3:10" ht="30" customHeight="1" x14ac:dyDescent="0.25">
      <c r="C79" s="26"/>
      <c r="D79" s="63"/>
      <c r="E79" s="62"/>
      <c r="F79" s="43" t="str">
        <f>IFERROR(VLOOKUP(C79,SCR!C78:E178,3,0),"")</f>
        <v/>
      </c>
      <c r="G79" s="43"/>
      <c r="H79" s="19"/>
      <c r="I79" s="39" t="str">
        <f>IFERROR(VLOOKUP(C79,SCR!$C:$F,4,0),"")</f>
        <v/>
      </c>
      <c r="J79" s="40"/>
    </row>
    <row r="80" spans="3:10" ht="30" customHeight="1" x14ac:dyDescent="0.25">
      <c r="C80" s="26"/>
      <c r="D80" s="63"/>
      <c r="E80" s="62"/>
      <c r="F80" s="43" t="str">
        <f>IFERROR(VLOOKUP(C80,SCR!C79:E179,3,0),"")</f>
        <v/>
      </c>
      <c r="G80" s="43"/>
      <c r="H80" s="19"/>
      <c r="I80" s="39" t="str">
        <f>IFERROR(VLOOKUP(C80,SCR!$C:$F,4,0),"")</f>
        <v/>
      </c>
      <c r="J80" s="40"/>
    </row>
    <row r="81" spans="3:10" ht="30" customHeight="1" x14ac:dyDescent="0.25">
      <c r="C81" s="26"/>
      <c r="D81" s="63"/>
      <c r="E81" s="62"/>
      <c r="F81" s="43" t="str">
        <f>IFERROR(VLOOKUP(C81,SCR!C80:E180,3,0),"")</f>
        <v/>
      </c>
      <c r="G81" s="43"/>
      <c r="H81" s="19"/>
      <c r="I81" s="39" t="str">
        <f>IFERROR(VLOOKUP(C81,SCR!$C:$F,4,0),"")</f>
        <v/>
      </c>
      <c r="J81" s="40"/>
    </row>
    <row r="82" spans="3:10" ht="30" customHeight="1" x14ac:dyDescent="0.25">
      <c r="C82" s="26"/>
      <c r="D82" s="63"/>
      <c r="E82" s="62"/>
      <c r="F82" s="43" t="str">
        <f>IFERROR(VLOOKUP(C82,SCR!C81:E181,3,0),"")</f>
        <v/>
      </c>
      <c r="G82" s="43"/>
      <c r="H82" s="19"/>
      <c r="I82" s="39" t="str">
        <f>IFERROR(VLOOKUP(C82,SCR!$C:$F,4,0),"")</f>
        <v/>
      </c>
      <c r="J82" s="40"/>
    </row>
    <row r="83" spans="3:10" ht="30" customHeight="1" x14ac:dyDescent="0.25">
      <c r="C83" s="26"/>
      <c r="D83" s="63"/>
      <c r="E83" s="62"/>
      <c r="F83" s="43" t="str">
        <f>IFERROR(VLOOKUP(C83,SCR!C82:E182,3,0),"")</f>
        <v/>
      </c>
      <c r="G83" s="43"/>
      <c r="H83" s="19"/>
      <c r="I83" s="39" t="str">
        <f>IFERROR(VLOOKUP(C83,SCR!$C:$F,4,0),"")</f>
        <v/>
      </c>
      <c r="J83" s="40"/>
    </row>
    <row r="84" spans="3:10" ht="30" customHeight="1" x14ac:dyDescent="0.25">
      <c r="C84" s="26"/>
      <c r="D84" s="63"/>
      <c r="E84" s="62"/>
      <c r="F84" s="43" t="str">
        <f>IFERROR(VLOOKUP(C84,SCR!C83:E183,3,0),"")</f>
        <v/>
      </c>
      <c r="G84" s="43"/>
      <c r="H84" s="19"/>
      <c r="I84" s="39" t="str">
        <f>IFERROR(VLOOKUP(C84,SCR!$C:$F,4,0),"")</f>
        <v/>
      </c>
      <c r="J84" s="40"/>
    </row>
    <row r="85" spans="3:10" ht="30" customHeight="1" x14ac:dyDescent="0.25">
      <c r="C85" s="26"/>
      <c r="D85" s="63"/>
      <c r="E85" s="62"/>
      <c r="F85" s="43" t="str">
        <f>IFERROR(VLOOKUP(C85,SCR!C84:E184,3,0),"")</f>
        <v/>
      </c>
      <c r="G85" s="43"/>
      <c r="H85" s="19"/>
      <c r="I85" s="39" t="str">
        <f>IFERROR(VLOOKUP(C85,SCR!$C:$F,4,0),"")</f>
        <v/>
      </c>
      <c r="J85" s="40"/>
    </row>
    <row r="86" spans="3:10" ht="30" customHeight="1" x14ac:dyDescent="0.25">
      <c r="C86" s="26"/>
      <c r="D86" s="63"/>
      <c r="E86" s="62"/>
      <c r="F86" s="43" t="str">
        <f>IFERROR(VLOOKUP(C86,SCR!C85:E185,3,0),"")</f>
        <v/>
      </c>
      <c r="G86" s="43"/>
      <c r="H86" s="19"/>
      <c r="I86" s="39" t="str">
        <f>IFERROR(VLOOKUP(C86,SCR!$C:$F,4,0),"")</f>
        <v/>
      </c>
      <c r="J86" s="40"/>
    </row>
    <row r="87" spans="3:10" ht="30" customHeight="1" x14ac:dyDescent="0.25">
      <c r="C87" s="26"/>
      <c r="D87" s="63"/>
      <c r="E87" s="62"/>
      <c r="F87" s="43" t="str">
        <f>IFERROR(VLOOKUP(C87,SCR!C86:E186,3,0),"")</f>
        <v/>
      </c>
      <c r="G87" s="43"/>
      <c r="H87" s="19"/>
      <c r="I87" s="39" t="str">
        <f>IFERROR(VLOOKUP(C87,SCR!$C:$F,4,0),"")</f>
        <v/>
      </c>
      <c r="J87" s="40"/>
    </row>
    <row r="88" spans="3:10" ht="30" customHeight="1" x14ac:dyDescent="0.25">
      <c r="C88" s="26"/>
      <c r="D88" s="63"/>
      <c r="E88" s="62"/>
      <c r="F88" s="43" t="str">
        <f>IFERROR(VLOOKUP(C88,SCR!C87:E187,3,0),"")</f>
        <v/>
      </c>
      <c r="G88" s="43"/>
      <c r="H88" s="19"/>
      <c r="I88" s="39" t="str">
        <f>IFERROR(VLOOKUP(C88,SCR!$C:$F,4,0),"")</f>
        <v/>
      </c>
      <c r="J88" s="40"/>
    </row>
    <row r="89" spans="3:10" ht="30" customHeight="1" x14ac:dyDescent="0.25">
      <c r="C89" s="26"/>
      <c r="D89" s="63"/>
      <c r="E89" s="62"/>
      <c r="F89" s="43" t="str">
        <f>IFERROR(VLOOKUP(C89,SCR!C88:E188,3,0),"")</f>
        <v/>
      </c>
      <c r="G89" s="43"/>
      <c r="H89" s="19"/>
      <c r="I89" s="39" t="str">
        <f>IFERROR(VLOOKUP(C89,SCR!$C:$F,4,0),"")</f>
        <v/>
      </c>
      <c r="J89" s="40"/>
    </row>
    <row r="90" spans="3:10" ht="30" customHeight="1" x14ac:dyDescent="0.25">
      <c r="C90" s="26"/>
      <c r="D90" s="63"/>
      <c r="E90" s="62"/>
      <c r="F90" s="43" t="str">
        <f>IFERROR(VLOOKUP(C90,SCR!C89:E189,3,0),"")</f>
        <v/>
      </c>
      <c r="G90" s="43"/>
      <c r="H90" s="19"/>
      <c r="I90" s="39" t="str">
        <f>IFERROR(VLOOKUP(C90,SCR!$C:$F,4,0),"")</f>
        <v/>
      </c>
      <c r="J90" s="40"/>
    </row>
    <row r="91" spans="3:10" ht="30" customHeight="1" x14ac:dyDescent="0.25">
      <c r="C91" s="26"/>
      <c r="D91" s="63"/>
      <c r="E91" s="62"/>
      <c r="F91" s="43" t="str">
        <f>IFERROR(VLOOKUP(C91,SCR!C90:E190,3,0),"")</f>
        <v/>
      </c>
      <c r="G91" s="43"/>
      <c r="H91" s="19"/>
      <c r="I91" s="39" t="str">
        <f>IFERROR(VLOOKUP(C91,SCR!$C:$F,4,0),"")</f>
        <v/>
      </c>
      <c r="J91" s="40"/>
    </row>
    <row r="92" spans="3:10" ht="30" customHeight="1" x14ac:dyDescent="0.25">
      <c r="C92" s="26"/>
      <c r="D92" s="63"/>
      <c r="E92" s="62"/>
      <c r="F92" s="43" t="str">
        <f>IFERROR(VLOOKUP(C92,SCR!C91:E191,3,0),"")</f>
        <v/>
      </c>
      <c r="G92" s="43"/>
      <c r="H92" s="19"/>
      <c r="I92" s="39" t="str">
        <f>IFERROR(VLOOKUP(C92,SCR!$C:$F,4,0),"")</f>
        <v/>
      </c>
      <c r="J92" s="40"/>
    </row>
    <row r="93" spans="3:10" ht="30" customHeight="1" x14ac:dyDescent="0.25">
      <c r="C93" s="26"/>
      <c r="D93" s="63"/>
      <c r="E93" s="62"/>
      <c r="F93" s="43" t="str">
        <f>IFERROR(VLOOKUP(C93,SCR!C92:E192,3,0),"")</f>
        <v/>
      </c>
      <c r="G93" s="43"/>
      <c r="H93" s="19"/>
      <c r="I93" s="39" t="str">
        <f>IFERROR(VLOOKUP(C93,SCR!$C:$F,4,0),"")</f>
        <v/>
      </c>
      <c r="J93" s="40"/>
    </row>
    <row r="94" spans="3:10" ht="30" customHeight="1" x14ac:dyDescent="0.25">
      <c r="C94" s="26"/>
      <c r="D94" s="63"/>
      <c r="E94" s="62"/>
      <c r="F94" s="43" t="str">
        <f>IFERROR(VLOOKUP(C94,SCR!C93:E193,3,0),"")</f>
        <v/>
      </c>
      <c r="G94" s="43"/>
      <c r="H94" s="19"/>
      <c r="I94" s="39" t="str">
        <f>IFERROR(VLOOKUP(C94,SCR!$C:$F,4,0),"")</f>
        <v/>
      </c>
      <c r="J94" s="40"/>
    </row>
    <row r="95" spans="3:10" ht="30" customHeight="1" x14ac:dyDescent="0.25">
      <c r="C95" s="26"/>
      <c r="D95" s="63"/>
      <c r="E95" s="62"/>
      <c r="F95" s="43" t="str">
        <f>IFERROR(VLOOKUP(C95,SCR!C94:E194,3,0),"")</f>
        <v/>
      </c>
      <c r="G95" s="43"/>
      <c r="H95" s="19"/>
      <c r="I95" s="39" t="str">
        <f>IFERROR(VLOOKUP(C95,SCR!$C:$F,4,0),"")</f>
        <v/>
      </c>
      <c r="J95" s="40"/>
    </row>
    <row r="96" spans="3:10" ht="30" customHeight="1" x14ac:dyDescent="0.25">
      <c r="C96" s="26"/>
      <c r="D96" s="63"/>
      <c r="E96" s="62"/>
      <c r="F96" s="43" t="str">
        <f>IFERROR(VLOOKUP(C96,SCR!C95:E195,3,0),"")</f>
        <v/>
      </c>
      <c r="G96" s="43"/>
      <c r="H96" s="19"/>
      <c r="I96" s="39" t="str">
        <f>IFERROR(VLOOKUP(C96,SCR!$C:$F,4,0),"")</f>
        <v/>
      </c>
      <c r="J96" s="40"/>
    </row>
    <row r="97" spans="3:10" ht="30" customHeight="1" x14ac:dyDescent="0.25">
      <c r="C97" s="26"/>
      <c r="D97" s="63"/>
      <c r="E97" s="62"/>
      <c r="F97" s="43" t="str">
        <f>IFERROR(VLOOKUP(C97,SCR!C96:E196,3,0),"")</f>
        <v/>
      </c>
      <c r="G97" s="43"/>
      <c r="H97" s="19"/>
      <c r="I97" s="39" t="str">
        <f>IFERROR(VLOOKUP(C97,SCR!$C:$F,4,0),"")</f>
        <v/>
      </c>
      <c r="J97" s="40"/>
    </row>
    <row r="98" spans="3:10" ht="30" customHeight="1" x14ac:dyDescent="0.25">
      <c r="C98" s="26"/>
      <c r="D98" s="63"/>
      <c r="E98" s="62"/>
      <c r="F98" s="43" t="str">
        <f>IFERROR(VLOOKUP(C98,SCR!C97:E197,3,0),"")</f>
        <v/>
      </c>
      <c r="G98" s="43"/>
      <c r="H98" s="19"/>
      <c r="I98" s="39" t="str">
        <f>IFERROR(VLOOKUP(C98,SCR!$C:$F,4,0),"")</f>
        <v/>
      </c>
      <c r="J98" s="40"/>
    </row>
    <row r="99" spans="3:10" ht="30" customHeight="1" x14ac:dyDescent="0.25">
      <c r="C99" s="26"/>
      <c r="D99" s="63"/>
      <c r="E99" s="62"/>
      <c r="F99" s="43" t="str">
        <f>IFERROR(VLOOKUP(C99,SCR!C98:E198,3,0),"")</f>
        <v/>
      </c>
      <c r="G99" s="43"/>
      <c r="H99" s="19"/>
      <c r="I99" s="39" t="str">
        <f>IFERROR(VLOOKUP(C99,SCR!$C:$F,4,0),"")</f>
        <v/>
      </c>
      <c r="J99" s="40"/>
    </row>
    <row r="100" spans="3:10" ht="30" customHeight="1" x14ac:dyDescent="0.25">
      <c r="C100" s="26"/>
      <c r="D100" s="63"/>
      <c r="E100" s="62"/>
      <c r="F100" s="43" t="str">
        <f>IFERROR(VLOOKUP(C100,SCR!C99:E199,3,0),"")</f>
        <v/>
      </c>
      <c r="G100" s="43"/>
      <c r="H100" s="19"/>
      <c r="I100" s="39" t="str">
        <f>IFERROR(VLOOKUP(C100,SCR!$C:$F,4,0),"")</f>
        <v/>
      </c>
      <c r="J100" s="40"/>
    </row>
    <row r="101" spans="3:10" ht="30" customHeight="1" x14ac:dyDescent="0.25">
      <c r="C101" s="26"/>
      <c r="D101" s="63"/>
      <c r="E101" s="62"/>
      <c r="F101" s="43" t="str">
        <f>IFERROR(VLOOKUP(C101,SCR!C100:E200,3,0),"")</f>
        <v/>
      </c>
      <c r="G101" s="43"/>
      <c r="H101" s="19"/>
      <c r="I101" s="39" t="str">
        <f>IFERROR(VLOOKUP(C101,SCR!$C:$F,4,0),"")</f>
        <v/>
      </c>
      <c r="J101" s="40"/>
    </row>
    <row r="102" spans="3:10" ht="30" customHeight="1" x14ac:dyDescent="0.25">
      <c r="C102" s="26"/>
      <c r="D102" s="63"/>
      <c r="E102" s="62"/>
      <c r="F102" s="43" t="str">
        <f>IFERROR(VLOOKUP(C102,SCR!C101:E201,3,0),"")</f>
        <v/>
      </c>
      <c r="G102" s="43"/>
      <c r="H102" s="19"/>
      <c r="I102" s="39" t="str">
        <f>IFERROR(VLOOKUP(C102,SCR!$C:$F,4,0),"")</f>
        <v/>
      </c>
      <c r="J102" s="40"/>
    </row>
    <row r="103" spans="3:10" ht="30" customHeight="1" x14ac:dyDescent="0.25">
      <c r="C103" s="26"/>
      <c r="D103" s="63"/>
      <c r="E103" s="62"/>
      <c r="F103" s="43" t="str">
        <f>IFERROR(VLOOKUP(C103,SCR!C102:E202,3,0),"")</f>
        <v/>
      </c>
      <c r="G103" s="43"/>
      <c r="H103" s="19"/>
      <c r="I103" s="39" t="str">
        <f>IFERROR(VLOOKUP(C103,SCR!$C:$F,4,0),"")</f>
        <v/>
      </c>
      <c r="J103" s="40"/>
    </row>
    <row r="104" spans="3:10" ht="30" customHeight="1" x14ac:dyDescent="0.25">
      <c r="C104" s="26"/>
      <c r="D104" s="63"/>
      <c r="E104" s="62"/>
      <c r="F104" s="43" t="str">
        <f>IFERROR(VLOOKUP(C104,SCR!C103:E203,3,0),"")</f>
        <v/>
      </c>
      <c r="G104" s="43"/>
      <c r="H104" s="19"/>
      <c r="I104" s="39" t="str">
        <f>IFERROR(VLOOKUP(C104,SCR!$C:$F,4,0),"")</f>
        <v/>
      </c>
      <c r="J104" s="40"/>
    </row>
    <row r="105" spans="3:10" ht="30" customHeight="1" x14ac:dyDescent="0.25">
      <c r="C105" s="26"/>
      <c r="D105" s="63"/>
      <c r="E105" s="62"/>
      <c r="F105" s="43" t="str">
        <f>IFERROR(VLOOKUP(C105,SCR!C104:E204,3,0),"")</f>
        <v/>
      </c>
      <c r="G105" s="43"/>
      <c r="H105" s="19"/>
      <c r="I105" s="39" t="str">
        <f>IFERROR(VLOOKUP(C105,SCR!$C:$F,4,0),"")</f>
        <v/>
      </c>
      <c r="J105" s="40"/>
    </row>
    <row r="106" spans="3:10" ht="30" customHeight="1" x14ac:dyDescent="0.25">
      <c r="C106" s="26"/>
      <c r="D106" s="63"/>
      <c r="E106" s="62"/>
      <c r="F106" s="43" t="str">
        <f>IFERROR(VLOOKUP(C106,SCR!C105:E205,3,0),"")</f>
        <v/>
      </c>
      <c r="G106" s="43"/>
      <c r="H106" s="19"/>
      <c r="I106" s="39" t="str">
        <f>IFERROR(VLOOKUP(C106,SCR!$C:$F,4,0),"")</f>
        <v/>
      </c>
      <c r="J106" s="40"/>
    </row>
    <row r="107" spans="3:10" ht="30" customHeight="1" x14ac:dyDescent="0.25">
      <c r="C107" s="26"/>
      <c r="D107" s="63"/>
      <c r="E107" s="62"/>
      <c r="F107" s="43" t="str">
        <f>IFERROR(VLOOKUP(C107,SCR!C106:E206,3,0),"")</f>
        <v/>
      </c>
      <c r="G107" s="43"/>
      <c r="H107" s="19"/>
      <c r="I107" s="39" t="str">
        <f>IFERROR(VLOOKUP(C107,SCR!$C:$F,4,0),"")</f>
        <v/>
      </c>
      <c r="J107" s="40"/>
    </row>
    <row r="108" spans="3:10" ht="30" customHeight="1" x14ac:dyDescent="0.25">
      <c r="C108" s="26"/>
      <c r="D108" s="63"/>
      <c r="E108" s="62"/>
      <c r="F108" s="43" t="str">
        <f>IFERROR(VLOOKUP(C108,SCR!C107:E207,3,0),"")</f>
        <v/>
      </c>
      <c r="G108" s="43"/>
      <c r="H108" s="19"/>
      <c r="I108" s="39" t="str">
        <f>IFERROR(VLOOKUP(C108,SCR!$C:$F,4,0),"")</f>
        <v/>
      </c>
      <c r="J108" s="40"/>
    </row>
    <row r="109" spans="3:10" ht="30" customHeight="1" x14ac:dyDescent="0.25">
      <c r="C109" s="26"/>
      <c r="D109" s="63"/>
      <c r="E109" s="62"/>
      <c r="F109" s="43" t="str">
        <f>IFERROR(VLOOKUP(C109,SCR!C108:E208,3,0),"")</f>
        <v/>
      </c>
      <c r="G109" s="43"/>
      <c r="H109" s="19"/>
      <c r="I109" s="39" t="str">
        <f>IFERROR(VLOOKUP(C109,SCR!$C:$F,4,0),"")</f>
        <v/>
      </c>
      <c r="J109" s="40"/>
    </row>
    <row r="110" spans="3:10" ht="30" customHeight="1" x14ac:dyDescent="0.25">
      <c r="C110" s="26"/>
      <c r="D110" s="63"/>
      <c r="E110" s="62"/>
      <c r="F110" s="43" t="str">
        <f>IFERROR(VLOOKUP(C110,SCR!C109:E209,3,0),"")</f>
        <v/>
      </c>
      <c r="G110" s="43"/>
      <c r="H110" s="19"/>
      <c r="I110" s="39" t="str">
        <f>IFERROR(VLOOKUP(C110,SCR!$C:$F,4,0),"")</f>
        <v/>
      </c>
      <c r="J110" s="40"/>
    </row>
    <row r="111" spans="3:10" ht="30" customHeight="1" x14ac:dyDescent="0.25">
      <c r="C111" s="26"/>
      <c r="D111" s="63"/>
      <c r="E111" s="62"/>
      <c r="F111" s="43" t="str">
        <f>IFERROR(VLOOKUP(C111,SCR!C110:E210,3,0),"")</f>
        <v/>
      </c>
      <c r="G111" s="43"/>
      <c r="H111" s="19"/>
      <c r="I111" s="39" t="str">
        <f>IFERROR(VLOOKUP(C111,SCR!$C:$F,4,0),"")</f>
        <v/>
      </c>
      <c r="J111" s="40"/>
    </row>
    <row r="112" spans="3:10" ht="30" customHeight="1" x14ac:dyDescent="0.25">
      <c r="C112" s="26"/>
      <c r="D112" s="63"/>
      <c r="E112" s="62"/>
      <c r="F112" s="43" t="str">
        <f>IFERROR(VLOOKUP(C112,SCR!C111:E211,3,0),"")</f>
        <v/>
      </c>
      <c r="G112" s="43"/>
      <c r="H112" s="19"/>
      <c r="I112" s="39" t="str">
        <f>IFERROR(VLOOKUP(C112,SCR!$C:$F,4,0),"")</f>
        <v/>
      </c>
      <c r="J112" s="40"/>
    </row>
    <row r="113" spans="3:10" ht="30" customHeight="1" x14ac:dyDescent="0.25">
      <c r="C113" s="26"/>
      <c r="D113" s="63"/>
      <c r="E113" s="62"/>
      <c r="F113" s="43" t="str">
        <f>IFERROR(VLOOKUP(C113,SCR!C112:E212,3,0),"")</f>
        <v/>
      </c>
      <c r="G113" s="43"/>
      <c r="H113" s="19"/>
      <c r="I113" s="39" t="str">
        <f>IFERROR(VLOOKUP(C113,SCR!$C:$F,4,0),"")</f>
        <v/>
      </c>
      <c r="J113" s="40"/>
    </row>
    <row r="114" spans="3:10" ht="30" customHeight="1" x14ac:dyDescent="0.25">
      <c r="C114" s="26"/>
      <c r="D114" s="63"/>
      <c r="E114" s="62"/>
      <c r="F114" s="43" t="str">
        <f>IFERROR(VLOOKUP(C114,SCR!C113:E213,3,0),"")</f>
        <v/>
      </c>
      <c r="G114" s="43"/>
      <c r="H114" s="19"/>
      <c r="I114" s="39" t="str">
        <f>IFERROR(VLOOKUP(C114,SCR!$C:$F,4,0),"")</f>
        <v/>
      </c>
      <c r="J114" s="40"/>
    </row>
    <row r="115" spans="3:10" ht="30" customHeight="1" x14ac:dyDescent="0.25">
      <c r="C115" s="26"/>
      <c r="D115" s="63"/>
      <c r="E115" s="62"/>
      <c r="F115" s="43" t="str">
        <f>IFERROR(VLOOKUP(C115,SCR!C114:E214,3,0),"")</f>
        <v/>
      </c>
      <c r="G115" s="43"/>
      <c r="H115" s="19"/>
      <c r="I115" s="39" t="str">
        <f>IFERROR(VLOOKUP(C115,SCR!$C:$F,4,0),"")</f>
        <v/>
      </c>
      <c r="J115" s="40"/>
    </row>
    <row r="116" spans="3:10" ht="30" customHeight="1" x14ac:dyDescent="0.25">
      <c r="C116" s="26"/>
      <c r="D116" s="63"/>
      <c r="E116" s="62"/>
      <c r="F116" s="43" t="str">
        <f>IFERROR(VLOOKUP(C116,SCR!C115:E215,3,0),"")</f>
        <v/>
      </c>
      <c r="G116" s="43"/>
      <c r="H116" s="19"/>
      <c r="I116" s="39" t="str">
        <f>IFERROR(VLOOKUP(C116,SCR!$C:$F,4,0),"")</f>
        <v/>
      </c>
      <c r="J116" s="40"/>
    </row>
    <row r="117" spans="3:10" ht="30" customHeight="1" x14ac:dyDescent="0.25">
      <c r="C117" s="26"/>
      <c r="D117" s="63"/>
      <c r="E117" s="62"/>
      <c r="F117" s="43" t="str">
        <f>IFERROR(VLOOKUP(C117,SCR!C116:E216,3,0),"")</f>
        <v/>
      </c>
      <c r="G117" s="43"/>
      <c r="H117" s="19"/>
      <c r="I117" s="39" t="str">
        <f>IFERROR(VLOOKUP(C117,SCR!$C:$F,4,0),"")</f>
        <v/>
      </c>
      <c r="J117" s="40"/>
    </row>
    <row r="118" spans="3:10" ht="30" customHeight="1" x14ac:dyDescent="0.25">
      <c r="C118" s="26"/>
      <c r="D118" s="63"/>
      <c r="E118" s="62"/>
      <c r="F118" s="43" t="str">
        <f>IFERROR(VLOOKUP(C118,SCR!C117:E217,3,0),"")</f>
        <v/>
      </c>
      <c r="G118" s="43"/>
      <c r="H118" s="19"/>
      <c r="I118" s="39" t="str">
        <f>IFERROR(VLOOKUP(C118,SCR!$C:$F,4,0),"")</f>
        <v/>
      </c>
      <c r="J118" s="40"/>
    </row>
    <row r="119" spans="3:10" ht="30" customHeight="1" x14ac:dyDescent="0.25">
      <c r="C119" s="26"/>
      <c r="D119" s="63"/>
      <c r="E119" s="62"/>
      <c r="F119" s="43" t="str">
        <f>IFERROR(VLOOKUP(C119,SCR!C118:E218,3,0),"")</f>
        <v/>
      </c>
      <c r="G119" s="43"/>
      <c r="H119" s="19"/>
      <c r="I119" s="39" t="str">
        <f>IFERROR(VLOOKUP(C119,SCR!$C:$F,4,0),"")</f>
        <v/>
      </c>
      <c r="J119" s="40"/>
    </row>
    <row r="120" spans="3:10" ht="30" customHeight="1" x14ac:dyDescent="0.25">
      <c r="C120" s="26"/>
      <c r="D120" s="63"/>
      <c r="E120" s="62"/>
      <c r="F120" s="43" t="str">
        <f>IFERROR(VLOOKUP(C120,SCR!C119:E219,3,0),"")</f>
        <v/>
      </c>
      <c r="G120" s="43"/>
      <c r="H120" s="19"/>
      <c r="I120" s="39" t="str">
        <f>IFERROR(VLOOKUP(C120,SCR!$C:$F,4,0),"")</f>
        <v/>
      </c>
      <c r="J120" s="40"/>
    </row>
    <row r="121" spans="3:10" ht="30" customHeight="1" x14ac:dyDescent="0.25">
      <c r="C121" s="26"/>
      <c r="D121" s="63"/>
      <c r="E121" s="62"/>
      <c r="F121" s="43" t="str">
        <f>IFERROR(VLOOKUP(C121,SCR!C120:E220,3,0),"")</f>
        <v/>
      </c>
      <c r="G121" s="43"/>
      <c r="H121" s="19"/>
      <c r="I121" s="39" t="str">
        <f>IFERROR(VLOOKUP(C121,SCR!$C:$F,4,0),"")</f>
        <v/>
      </c>
      <c r="J121" s="40"/>
    </row>
    <row r="122" spans="3:10" ht="30" customHeight="1" x14ac:dyDescent="0.25">
      <c r="C122" s="26"/>
      <c r="D122" s="63"/>
      <c r="E122" s="62"/>
      <c r="F122" s="43" t="str">
        <f>IFERROR(VLOOKUP(C122,SCR!C121:E221,3,0),"")</f>
        <v/>
      </c>
      <c r="G122" s="43"/>
      <c r="H122" s="19"/>
      <c r="I122" s="39" t="str">
        <f>IFERROR(VLOOKUP(C122,SCR!$C:$F,4,0),"")</f>
        <v/>
      </c>
      <c r="J122" s="40"/>
    </row>
    <row r="123" spans="3:10" ht="30" customHeight="1" x14ac:dyDescent="0.25">
      <c r="C123" s="26"/>
      <c r="D123" s="63"/>
      <c r="E123" s="62"/>
      <c r="F123" s="43" t="str">
        <f>IFERROR(VLOOKUP(C123,SCR!C122:E222,3,0),"")</f>
        <v/>
      </c>
      <c r="G123" s="43"/>
      <c r="H123" s="19"/>
      <c r="I123" s="39" t="str">
        <f>IFERROR(VLOOKUP(C123,SCR!$C:$F,4,0),"")</f>
        <v/>
      </c>
      <c r="J123" s="40"/>
    </row>
    <row r="124" spans="3:10" ht="30" customHeight="1" x14ac:dyDescent="0.25">
      <c r="C124" s="26"/>
      <c r="D124" s="63"/>
      <c r="E124" s="62"/>
      <c r="F124" s="43" t="str">
        <f>IFERROR(VLOOKUP(C124,SCR!C123:E223,3,0),"")</f>
        <v/>
      </c>
      <c r="G124" s="43"/>
      <c r="H124" s="19"/>
      <c r="I124" s="39" t="str">
        <f>IFERROR(VLOOKUP(C124,SCR!$C:$F,4,0),"")</f>
        <v/>
      </c>
      <c r="J124" s="40"/>
    </row>
    <row r="125" spans="3:10" ht="30" customHeight="1" x14ac:dyDescent="0.25">
      <c r="C125" s="26"/>
      <c r="D125" s="63"/>
      <c r="E125" s="62"/>
      <c r="F125" s="43" t="str">
        <f>IFERROR(VLOOKUP(C125,SCR!C124:E224,3,0),"")</f>
        <v/>
      </c>
      <c r="G125" s="43"/>
      <c r="H125" s="19"/>
      <c r="I125" s="39" t="str">
        <f>IFERROR(VLOOKUP(C125,SCR!$C:$F,4,0),"")</f>
        <v/>
      </c>
      <c r="J125" s="40"/>
    </row>
    <row r="126" spans="3:10" ht="30" customHeight="1" x14ac:dyDescent="0.25">
      <c r="C126" s="26"/>
      <c r="D126" s="63"/>
      <c r="E126" s="62"/>
      <c r="F126" s="43" t="str">
        <f>IFERROR(VLOOKUP(C126,SCR!C125:E225,3,0),"")</f>
        <v/>
      </c>
      <c r="G126" s="43"/>
      <c r="H126" s="19"/>
      <c r="I126" s="39" t="str">
        <f>IFERROR(VLOOKUP(C126,SCR!$C:$F,4,0),"")</f>
        <v/>
      </c>
      <c r="J126" s="40"/>
    </row>
    <row r="127" spans="3:10" ht="30" customHeight="1" x14ac:dyDescent="0.25">
      <c r="C127" s="26"/>
      <c r="D127" s="63"/>
      <c r="E127" s="62"/>
      <c r="F127" s="43" t="str">
        <f>IFERROR(VLOOKUP(C127,SCR!C126:E226,3,0),"")</f>
        <v/>
      </c>
      <c r="G127" s="43"/>
      <c r="H127" s="19"/>
      <c r="I127" s="39" t="str">
        <f>IFERROR(VLOOKUP(C127,SCR!$C:$F,4,0),"")</f>
        <v/>
      </c>
      <c r="J127" s="40"/>
    </row>
    <row r="128" spans="3:10" ht="30" customHeight="1" x14ac:dyDescent="0.25">
      <c r="C128" s="26"/>
      <c r="D128" s="63"/>
      <c r="E128" s="62"/>
      <c r="F128" s="43" t="str">
        <f>IFERROR(VLOOKUP(C128,SCR!C127:E227,3,0),"")</f>
        <v/>
      </c>
      <c r="G128" s="43"/>
      <c r="H128" s="19"/>
      <c r="I128" s="39" t="str">
        <f>IFERROR(VLOOKUP(C128,SCR!$C:$F,4,0),"")</f>
        <v/>
      </c>
      <c r="J128" s="40"/>
    </row>
    <row r="129" spans="3:10" ht="30" customHeight="1" x14ac:dyDescent="0.25">
      <c r="C129" s="26"/>
      <c r="D129" s="63"/>
      <c r="E129" s="62"/>
      <c r="F129" s="43" t="str">
        <f>IFERROR(VLOOKUP(C129,SCR!C128:E228,3,0),"")</f>
        <v/>
      </c>
      <c r="G129" s="43"/>
      <c r="H129" s="19"/>
      <c r="I129" s="39" t="str">
        <f>IFERROR(VLOOKUP(C129,SCR!$C:$F,4,0),"")</f>
        <v/>
      </c>
      <c r="J129" s="40"/>
    </row>
    <row r="130" spans="3:10" ht="30" customHeight="1" x14ac:dyDescent="0.25">
      <c r="C130" s="26"/>
      <c r="D130" s="63"/>
      <c r="E130" s="62"/>
      <c r="F130" s="43" t="str">
        <f>IFERROR(VLOOKUP(C130,SCR!C129:E229,3,0),"")</f>
        <v/>
      </c>
      <c r="G130" s="43"/>
      <c r="H130" s="19"/>
      <c r="I130" s="39" t="str">
        <f>IFERROR(VLOOKUP(C130,SCR!$C:$F,4,0),"")</f>
        <v/>
      </c>
      <c r="J130" s="40"/>
    </row>
    <row r="131" spans="3:10" ht="30" customHeight="1" x14ac:dyDescent="0.25">
      <c r="C131" s="26"/>
      <c r="D131" s="63"/>
      <c r="E131" s="62"/>
      <c r="F131" s="43" t="str">
        <f>IFERROR(VLOOKUP(C131,SCR!C130:E230,3,0),"")</f>
        <v/>
      </c>
      <c r="G131" s="43"/>
      <c r="H131" s="19"/>
      <c r="I131" s="39" t="str">
        <f>IFERROR(VLOOKUP(C131,SCR!$C:$F,4,0),"")</f>
        <v/>
      </c>
      <c r="J131" s="40"/>
    </row>
    <row r="132" spans="3:10" ht="30" customHeight="1" x14ac:dyDescent="0.25">
      <c r="C132" s="26"/>
      <c r="D132" s="63"/>
      <c r="E132" s="62"/>
      <c r="F132" s="43" t="str">
        <f>IFERROR(VLOOKUP(C132,SCR!C131:E231,3,0),"")</f>
        <v/>
      </c>
      <c r="G132" s="43"/>
      <c r="H132" s="19"/>
      <c r="I132" s="39" t="str">
        <f>IFERROR(VLOOKUP(C132,SCR!$C:$F,4,0),"")</f>
        <v/>
      </c>
      <c r="J132" s="40"/>
    </row>
    <row r="133" spans="3:10" ht="30" customHeight="1" x14ac:dyDescent="0.25">
      <c r="C133" s="26"/>
      <c r="D133" s="63"/>
      <c r="E133" s="62"/>
      <c r="F133" s="43" t="str">
        <f>IFERROR(VLOOKUP(C133,SCR!C132:E232,3,0),"")</f>
        <v/>
      </c>
      <c r="G133" s="43"/>
      <c r="H133" s="19"/>
      <c r="I133" s="39" t="str">
        <f>IFERROR(VLOOKUP(C133,SCR!$C:$F,4,0),"")</f>
        <v/>
      </c>
      <c r="J133" s="40"/>
    </row>
    <row r="134" spans="3:10" ht="30" customHeight="1" x14ac:dyDescent="0.25">
      <c r="C134" s="26"/>
      <c r="D134" s="63"/>
      <c r="E134" s="62"/>
      <c r="F134" s="43" t="str">
        <f>IFERROR(VLOOKUP(C134,SCR!C133:E233,3,0),"")</f>
        <v/>
      </c>
      <c r="G134" s="43"/>
      <c r="H134" s="19"/>
      <c r="I134" s="39" t="str">
        <f>IFERROR(VLOOKUP(C134,SCR!$C:$F,4,0),"")</f>
        <v/>
      </c>
      <c r="J134" s="40"/>
    </row>
    <row r="135" spans="3:10" ht="30" customHeight="1" x14ac:dyDescent="0.25">
      <c r="C135" s="26"/>
      <c r="D135" s="63"/>
      <c r="E135" s="62"/>
      <c r="F135" s="43" t="str">
        <f>IFERROR(VLOOKUP(C135,SCR!C134:E234,3,0),"")</f>
        <v/>
      </c>
      <c r="G135" s="43"/>
      <c r="H135" s="19"/>
      <c r="I135" s="39" t="str">
        <f>IFERROR(VLOOKUP(C135,SCR!$C:$F,4,0),"")</f>
        <v/>
      </c>
      <c r="J135" s="40"/>
    </row>
    <row r="136" spans="3:10" ht="30" customHeight="1" x14ac:dyDescent="0.25">
      <c r="C136" s="26"/>
      <c r="D136" s="63"/>
      <c r="E136" s="62"/>
      <c r="F136" s="43" t="str">
        <f>IFERROR(VLOOKUP(C136,SCR!C135:E235,3,0),"")</f>
        <v/>
      </c>
      <c r="G136" s="43"/>
      <c r="H136" s="19"/>
      <c r="I136" s="39" t="str">
        <f>IFERROR(VLOOKUP(C136,SCR!$C:$F,4,0),"")</f>
        <v/>
      </c>
      <c r="J136" s="40"/>
    </row>
    <row r="137" spans="3:10" ht="30" customHeight="1" x14ac:dyDescent="0.25">
      <c r="C137" s="26"/>
      <c r="D137" s="63"/>
      <c r="E137" s="62"/>
      <c r="F137" s="43" t="str">
        <f>IFERROR(VLOOKUP(C137,SCR!C136:E236,3,0),"")</f>
        <v/>
      </c>
      <c r="G137" s="43"/>
      <c r="H137" s="19"/>
      <c r="I137" s="39" t="str">
        <f>IFERROR(VLOOKUP(C137,SCR!$C:$F,4,0),"")</f>
        <v/>
      </c>
      <c r="J137" s="40"/>
    </row>
    <row r="138" spans="3:10" ht="30" customHeight="1" x14ac:dyDescent="0.25">
      <c r="C138" s="26"/>
      <c r="D138" s="63"/>
      <c r="E138" s="62"/>
      <c r="F138" s="43" t="str">
        <f>IFERROR(VLOOKUP(C138,SCR!C137:E237,3,0),"")</f>
        <v/>
      </c>
      <c r="G138" s="43"/>
      <c r="H138" s="19"/>
      <c r="I138" s="39" t="str">
        <f>IFERROR(VLOOKUP(C138,SCR!$C:$F,4,0),"")</f>
        <v/>
      </c>
      <c r="J138" s="40"/>
    </row>
    <row r="139" spans="3:10" ht="30" customHeight="1" x14ac:dyDescent="0.25">
      <c r="C139" s="26"/>
      <c r="D139" s="63"/>
      <c r="E139" s="62"/>
      <c r="F139" s="43" t="str">
        <f>IFERROR(VLOOKUP(C139,SCR!C138:E238,3,0),"")</f>
        <v/>
      </c>
      <c r="G139" s="43"/>
      <c r="H139" s="19"/>
      <c r="I139" s="39" t="str">
        <f>IFERROR(VLOOKUP(C139,SCR!$C:$F,4,0),"")</f>
        <v/>
      </c>
      <c r="J139" s="40"/>
    </row>
    <row r="140" spans="3:10" ht="30" customHeight="1" x14ac:dyDescent="0.25">
      <c r="C140" s="26"/>
      <c r="D140" s="63"/>
      <c r="E140" s="62"/>
      <c r="F140" s="43" t="str">
        <f>IFERROR(VLOOKUP(C140,SCR!C139:E239,3,0),"")</f>
        <v/>
      </c>
      <c r="G140" s="43"/>
      <c r="H140" s="19"/>
      <c r="I140" s="39" t="str">
        <f>IFERROR(VLOOKUP(C140,SCR!$C:$F,4,0),"")</f>
        <v/>
      </c>
      <c r="J140" s="40"/>
    </row>
    <row r="141" spans="3:10" ht="30" customHeight="1" x14ac:dyDescent="0.25">
      <c r="C141" s="26"/>
      <c r="D141" s="63"/>
      <c r="E141" s="62"/>
      <c r="F141" s="43" t="str">
        <f>IFERROR(VLOOKUP(C141,SCR!C140:E240,3,0),"")</f>
        <v/>
      </c>
      <c r="G141" s="43"/>
      <c r="H141" s="19"/>
      <c r="I141" s="39" t="str">
        <f>IFERROR(VLOOKUP(C141,SCR!$C:$F,4,0),"")</f>
        <v/>
      </c>
      <c r="J141" s="40"/>
    </row>
    <row r="142" spans="3:10" ht="30" customHeight="1" x14ac:dyDescent="0.25">
      <c r="C142" s="26"/>
      <c r="D142" s="63"/>
      <c r="E142" s="62"/>
      <c r="F142" s="43" t="str">
        <f>IFERROR(VLOOKUP(C142,SCR!C141:E241,3,0),"")</f>
        <v/>
      </c>
      <c r="G142" s="43"/>
      <c r="H142" s="19"/>
      <c r="I142" s="39" t="str">
        <f>IFERROR(VLOOKUP(C142,SCR!$C:$F,4,0),"")</f>
        <v/>
      </c>
      <c r="J142" s="40"/>
    </row>
    <row r="143" spans="3:10" ht="30" customHeight="1" x14ac:dyDescent="0.25">
      <c r="C143" s="26"/>
      <c r="D143" s="63"/>
      <c r="E143" s="62"/>
      <c r="F143" s="43" t="str">
        <f>IFERROR(VLOOKUP(C143,SCR!C142:E242,3,0),"")</f>
        <v/>
      </c>
      <c r="G143" s="43"/>
      <c r="H143" s="19"/>
      <c r="I143" s="39" t="str">
        <f>IFERROR(VLOOKUP(C143,SCR!$C:$F,4,0),"")</f>
        <v/>
      </c>
      <c r="J143" s="40"/>
    </row>
    <row r="144" spans="3:10" ht="30" customHeight="1" x14ac:dyDescent="0.25">
      <c r="C144" s="26"/>
      <c r="D144" s="63"/>
      <c r="E144" s="62"/>
      <c r="F144" s="43" t="str">
        <f>IFERROR(VLOOKUP(C144,SCR!C143:E243,3,0),"")</f>
        <v/>
      </c>
      <c r="G144" s="43"/>
      <c r="H144" s="19"/>
      <c r="I144" s="39" t="str">
        <f>IFERROR(VLOOKUP(C144,SCR!$C:$F,4,0),"")</f>
        <v/>
      </c>
      <c r="J144" s="40"/>
    </row>
    <row r="145" spans="3:10" ht="30" customHeight="1" x14ac:dyDescent="0.25">
      <c r="C145" s="26"/>
      <c r="D145" s="63"/>
      <c r="E145" s="62"/>
      <c r="F145" s="43" t="str">
        <f>IFERROR(VLOOKUP(C145,SCR!C144:E244,3,0),"")</f>
        <v/>
      </c>
      <c r="G145" s="43"/>
      <c r="H145" s="19"/>
      <c r="I145" s="39" t="str">
        <f>IFERROR(VLOOKUP(C145,SCR!$C:$F,4,0),"")</f>
        <v/>
      </c>
      <c r="J145" s="40"/>
    </row>
    <row r="146" spans="3:10" ht="30" customHeight="1" x14ac:dyDescent="0.25">
      <c r="C146" s="26"/>
      <c r="D146" s="63"/>
      <c r="E146" s="62"/>
      <c r="F146" s="43" t="str">
        <f>IFERROR(VLOOKUP(C146,SCR!C145:E245,3,0),"")</f>
        <v/>
      </c>
      <c r="G146" s="43"/>
      <c r="H146" s="19"/>
      <c r="I146" s="39" t="str">
        <f>IFERROR(VLOOKUP(C146,SCR!$C:$F,4,0),"")</f>
        <v/>
      </c>
      <c r="J146" s="40"/>
    </row>
    <row r="147" spans="3:10" ht="30" customHeight="1" x14ac:dyDescent="0.25">
      <c r="C147" s="26"/>
      <c r="D147" s="63"/>
      <c r="E147" s="62"/>
      <c r="F147" s="43" t="str">
        <f>IFERROR(VLOOKUP(C147,SCR!C146:E246,3,0),"")</f>
        <v/>
      </c>
      <c r="G147" s="43"/>
      <c r="H147" s="19"/>
      <c r="I147" s="39" t="str">
        <f>IFERROR(VLOOKUP(C147,SCR!$C:$F,4,0),"")</f>
        <v/>
      </c>
      <c r="J147" s="40"/>
    </row>
    <row r="148" spans="3:10" ht="30" customHeight="1" x14ac:dyDescent="0.25">
      <c r="C148" s="26"/>
      <c r="D148" s="63"/>
      <c r="E148" s="62"/>
      <c r="F148" s="43" t="str">
        <f>IFERROR(VLOOKUP(C148,SCR!C147:E247,3,0),"")</f>
        <v/>
      </c>
      <c r="G148" s="43"/>
      <c r="H148" s="19"/>
      <c r="I148" s="39" t="str">
        <f>IFERROR(VLOOKUP(C148,SCR!$C:$F,4,0),"")</f>
        <v/>
      </c>
      <c r="J148" s="40"/>
    </row>
    <row r="149" spans="3:10" ht="30" customHeight="1" x14ac:dyDescent="0.25">
      <c r="C149" s="26"/>
      <c r="D149" s="63"/>
      <c r="E149" s="62"/>
      <c r="F149" s="43" t="str">
        <f>IFERROR(VLOOKUP(C149,SCR!C148:E248,3,0),"")</f>
        <v/>
      </c>
      <c r="G149" s="43"/>
      <c r="H149" s="19"/>
      <c r="I149" s="39" t="str">
        <f>IFERROR(VLOOKUP(C149,SCR!$C:$F,4,0),"")</f>
        <v/>
      </c>
      <c r="J149" s="40"/>
    </row>
    <row r="150" spans="3:10" ht="30" customHeight="1" x14ac:dyDescent="0.25">
      <c r="C150" s="26"/>
      <c r="D150" s="63"/>
      <c r="E150" s="62"/>
      <c r="F150" s="43" t="str">
        <f>IFERROR(VLOOKUP(C150,SCR!C149:E249,3,0),"")</f>
        <v/>
      </c>
      <c r="G150" s="43"/>
      <c r="H150" s="19"/>
      <c r="I150" s="39" t="str">
        <f>IFERROR(VLOOKUP(C150,SCR!$C:$F,4,0),"")</f>
        <v/>
      </c>
      <c r="J150" s="40"/>
    </row>
    <row r="151" spans="3:10" ht="30" customHeight="1" x14ac:dyDescent="0.25">
      <c r="C151" s="26"/>
      <c r="D151" s="63"/>
      <c r="E151" s="62"/>
      <c r="F151" s="43" t="str">
        <f>IFERROR(VLOOKUP(C151,SCR!C150:E250,3,0),"")</f>
        <v/>
      </c>
      <c r="G151" s="43"/>
      <c r="H151" s="19"/>
      <c r="I151" s="39" t="str">
        <f>IFERROR(VLOOKUP(C151,SCR!$C:$F,4,0),"")</f>
        <v/>
      </c>
      <c r="J151" s="40"/>
    </row>
    <row r="152" spans="3:10" ht="30" customHeight="1" x14ac:dyDescent="0.25">
      <c r="C152" s="26"/>
      <c r="D152" s="63"/>
      <c r="E152" s="62"/>
      <c r="F152" s="43" t="str">
        <f>IFERROR(VLOOKUP(C152,SCR!C151:E251,3,0),"")</f>
        <v/>
      </c>
      <c r="G152" s="43"/>
      <c r="H152" s="19"/>
      <c r="I152" s="39" t="str">
        <f>IFERROR(VLOOKUP(C152,SCR!$C:$F,4,0),"")</f>
        <v/>
      </c>
      <c r="J152" s="40"/>
    </row>
    <row r="153" spans="3:10" ht="30" customHeight="1" x14ac:dyDescent="0.25">
      <c r="C153" s="26"/>
      <c r="D153" s="63"/>
      <c r="E153" s="62"/>
      <c r="F153" s="43" t="str">
        <f>IFERROR(VLOOKUP(C153,SCR!C152:E252,3,0),"")</f>
        <v/>
      </c>
      <c r="G153" s="43"/>
      <c r="H153" s="19"/>
      <c r="I153" s="39" t="str">
        <f>IFERROR(VLOOKUP(C153,SCR!$C:$F,4,0),"")</f>
        <v/>
      </c>
      <c r="J153" s="40"/>
    </row>
    <row r="154" spans="3:10" ht="30" customHeight="1" x14ac:dyDescent="0.25">
      <c r="C154" s="26"/>
      <c r="D154" s="63"/>
      <c r="E154" s="62"/>
      <c r="F154" s="43" t="str">
        <f>IFERROR(VLOOKUP(C154,SCR!C153:E253,3,0),"")</f>
        <v/>
      </c>
      <c r="G154" s="43"/>
      <c r="H154" s="19"/>
      <c r="I154" s="39" t="str">
        <f>IFERROR(VLOOKUP(C154,SCR!$C:$F,4,0),"")</f>
        <v/>
      </c>
      <c r="J154" s="40"/>
    </row>
    <row r="155" spans="3:10" ht="30" customHeight="1" x14ac:dyDescent="0.25">
      <c r="C155" s="26"/>
      <c r="D155" s="63"/>
      <c r="E155" s="62"/>
      <c r="F155" s="43" t="str">
        <f>IFERROR(VLOOKUP(C155,SCR!C154:E254,3,0),"")</f>
        <v/>
      </c>
      <c r="G155" s="43"/>
      <c r="H155" s="19"/>
      <c r="I155" s="39" t="str">
        <f>IFERROR(VLOOKUP(C155,SCR!$C:$F,4,0),"")</f>
        <v/>
      </c>
      <c r="J155" s="40"/>
    </row>
    <row r="156" spans="3:10" ht="30" customHeight="1" x14ac:dyDescent="0.25">
      <c r="C156" s="26"/>
      <c r="D156" s="63"/>
      <c r="E156" s="62"/>
      <c r="F156" s="43" t="str">
        <f>IFERROR(VLOOKUP(C156,SCR!C155:E255,3,0),"")</f>
        <v/>
      </c>
      <c r="G156" s="43"/>
      <c r="H156" s="19"/>
      <c r="I156" s="39" t="str">
        <f>IFERROR(VLOOKUP(C156,SCR!$C:$F,4,0),"")</f>
        <v/>
      </c>
      <c r="J156" s="40"/>
    </row>
    <row r="157" spans="3:10" ht="30" customHeight="1" x14ac:dyDescent="0.25">
      <c r="C157" s="26"/>
      <c r="D157" s="63"/>
      <c r="E157" s="62"/>
      <c r="F157" s="43" t="str">
        <f>IFERROR(VLOOKUP(C157,SCR!C156:E256,3,0),"")</f>
        <v/>
      </c>
      <c r="G157" s="43"/>
      <c r="H157" s="19"/>
      <c r="I157" s="39" t="str">
        <f>IFERROR(VLOOKUP(C157,SCR!$C:$F,4,0),"")</f>
        <v/>
      </c>
      <c r="J157" s="40"/>
    </row>
    <row r="158" spans="3:10" ht="30" customHeight="1" x14ac:dyDescent="0.25">
      <c r="C158" s="26"/>
      <c r="D158" s="63"/>
      <c r="E158" s="62"/>
      <c r="F158" s="43" t="str">
        <f>IFERROR(VLOOKUP(C158,SCR!C157:E257,3,0),"")</f>
        <v/>
      </c>
      <c r="G158" s="43"/>
      <c r="H158" s="19"/>
      <c r="I158" s="39" t="str">
        <f>IFERROR(VLOOKUP(C158,SCR!$C:$F,4,0),"")</f>
        <v/>
      </c>
      <c r="J158" s="40"/>
    </row>
    <row r="159" spans="3:10" ht="30" customHeight="1" x14ac:dyDescent="0.25">
      <c r="C159" s="26"/>
      <c r="D159" s="63"/>
      <c r="E159" s="62"/>
      <c r="F159" s="43" t="str">
        <f>IFERROR(VLOOKUP(C159,SCR!C158:E258,3,0),"")</f>
        <v/>
      </c>
      <c r="G159" s="43"/>
      <c r="H159" s="19"/>
      <c r="I159" s="39" t="str">
        <f>IFERROR(VLOOKUP(C159,SCR!$C:$F,4,0),"")</f>
        <v/>
      </c>
      <c r="J159" s="40"/>
    </row>
    <row r="160" spans="3:10" ht="30" customHeight="1" x14ac:dyDescent="0.25">
      <c r="C160" s="26"/>
      <c r="D160" s="63"/>
      <c r="E160" s="62"/>
      <c r="F160" s="43" t="str">
        <f>IFERROR(VLOOKUP(C160,SCR!C159:E259,3,0),"")</f>
        <v/>
      </c>
      <c r="G160" s="43"/>
      <c r="H160" s="19"/>
      <c r="I160" s="39" t="str">
        <f>IFERROR(VLOOKUP(C160,SCR!$C:$F,4,0),"")</f>
        <v/>
      </c>
      <c r="J160" s="40"/>
    </row>
    <row r="161" spans="3:10" ht="30" customHeight="1" x14ac:dyDescent="0.25">
      <c r="C161" s="26"/>
      <c r="D161" s="63"/>
      <c r="E161" s="62"/>
      <c r="F161" s="43" t="str">
        <f>IFERROR(VLOOKUP(C161,SCR!C160:E260,3,0),"")</f>
        <v/>
      </c>
      <c r="G161" s="43"/>
      <c r="H161" s="19"/>
      <c r="I161" s="39" t="str">
        <f>IFERROR(VLOOKUP(C161,SCR!$C:$F,4,0),"")</f>
        <v/>
      </c>
      <c r="J161" s="40"/>
    </row>
    <row r="162" spans="3:10" ht="30" customHeight="1" x14ac:dyDescent="0.25">
      <c r="C162" s="26"/>
      <c r="D162" s="63"/>
      <c r="E162" s="62"/>
      <c r="F162" s="43" t="str">
        <f>IFERROR(VLOOKUP(C162,SCR!C161:E261,3,0),"")</f>
        <v/>
      </c>
      <c r="G162" s="43"/>
      <c r="H162" s="19"/>
      <c r="I162" s="39" t="str">
        <f>IFERROR(VLOOKUP(C162,SCR!$C:$F,4,0),"")</f>
        <v/>
      </c>
      <c r="J162" s="40"/>
    </row>
    <row r="163" spans="3:10" ht="30" customHeight="1" x14ac:dyDescent="0.25">
      <c r="C163" s="26"/>
      <c r="D163" s="63"/>
      <c r="E163" s="62"/>
      <c r="F163" s="43" t="str">
        <f>IFERROR(VLOOKUP(C163,SCR!C162:E262,3,0),"")</f>
        <v/>
      </c>
      <c r="G163" s="43"/>
      <c r="H163" s="19"/>
      <c r="I163" s="39" t="str">
        <f>IFERROR(VLOOKUP(C163,SCR!$C:$F,4,0),"")</f>
        <v/>
      </c>
      <c r="J163" s="40"/>
    </row>
    <row r="164" spans="3:10" ht="30" customHeight="1" x14ac:dyDescent="0.25">
      <c r="C164" s="26"/>
      <c r="D164" s="63"/>
      <c r="E164" s="62"/>
      <c r="F164" s="43" t="str">
        <f>IFERROR(VLOOKUP(C164,SCR!C163:E263,3,0),"")</f>
        <v/>
      </c>
      <c r="G164" s="43"/>
      <c r="H164" s="19"/>
      <c r="I164" s="39" t="str">
        <f>IFERROR(VLOOKUP(C164,SCR!$C:$F,4,0),"")</f>
        <v/>
      </c>
      <c r="J164" s="40"/>
    </row>
    <row r="165" spans="3:10" ht="30" customHeight="1" x14ac:dyDescent="0.25">
      <c r="C165" s="26"/>
      <c r="D165" s="63"/>
      <c r="E165" s="62"/>
      <c r="F165" s="43" t="str">
        <f>IFERROR(VLOOKUP(C165,SCR!C164:E264,3,0),"")</f>
        <v/>
      </c>
      <c r="G165" s="43"/>
      <c r="H165" s="19"/>
      <c r="I165" s="39" t="str">
        <f>IFERROR(VLOOKUP(C165,SCR!$C:$F,4,0),"")</f>
        <v/>
      </c>
      <c r="J165" s="40"/>
    </row>
    <row r="166" spans="3:10" ht="30" customHeight="1" x14ac:dyDescent="0.25">
      <c r="C166" s="26"/>
      <c r="D166" s="63"/>
      <c r="E166" s="62"/>
      <c r="F166" s="43" t="str">
        <f>IFERROR(VLOOKUP(C166,SCR!C165:E265,3,0),"")</f>
        <v/>
      </c>
      <c r="G166" s="43"/>
      <c r="H166" s="19"/>
      <c r="I166" s="39" t="str">
        <f>IFERROR(VLOOKUP(C166,SCR!$C:$F,4,0),"")</f>
        <v/>
      </c>
      <c r="J166" s="40"/>
    </row>
    <row r="167" spans="3:10" ht="30" customHeight="1" x14ac:dyDescent="0.25">
      <c r="C167" s="26"/>
      <c r="D167" s="63"/>
      <c r="E167" s="62"/>
      <c r="F167" s="43" t="str">
        <f>IFERROR(VLOOKUP(C167,SCR!C166:E266,3,0),"")</f>
        <v/>
      </c>
      <c r="G167" s="43"/>
      <c r="H167" s="19"/>
      <c r="I167" s="39" t="str">
        <f>IFERROR(VLOOKUP(C167,SCR!$C:$F,4,0),"")</f>
        <v/>
      </c>
      <c r="J167" s="40"/>
    </row>
    <row r="168" spans="3:10" ht="30" customHeight="1" x14ac:dyDescent="0.25">
      <c r="C168" s="26"/>
      <c r="D168" s="63"/>
      <c r="E168" s="62"/>
      <c r="F168" s="43" t="str">
        <f>IFERROR(VLOOKUP(C168,SCR!C167:E267,3,0),"")</f>
        <v/>
      </c>
      <c r="G168" s="43"/>
      <c r="H168" s="19"/>
      <c r="I168" s="39" t="str">
        <f>IFERROR(VLOOKUP(C168,SCR!$C:$F,4,0),"")</f>
        <v/>
      </c>
      <c r="J168" s="40"/>
    </row>
    <row r="169" spans="3:10" ht="30" customHeight="1" x14ac:dyDescent="0.25">
      <c r="C169" s="26"/>
      <c r="D169" s="63"/>
      <c r="E169" s="62"/>
      <c r="F169" s="43" t="str">
        <f>IFERROR(VLOOKUP(C169,SCR!C168:E268,3,0),"")</f>
        <v/>
      </c>
      <c r="G169" s="43"/>
      <c r="H169" s="19"/>
      <c r="I169" s="39" t="str">
        <f>IFERROR(VLOOKUP(C169,SCR!$C:$F,4,0),"")</f>
        <v/>
      </c>
      <c r="J169" s="40"/>
    </row>
    <row r="170" spans="3:10" ht="30" customHeight="1" x14ac:dyDescent="0.25">
      <c r="C170" s="26"/>
      <c r="D170" s="63"/>
      <c r="E170" s="62"/>
      <c r="F170" s="43" t="str">
        <f>IFERROR(VLOOKUP(C170,SCR!C169:E269,3,0),"")</f>
        <v/>
      </c>
      <c r="G170" s="43"/>
      <c r="H170" s="19"/>
      <c r="I170" s="39" t="str">
        <f>IFERROR(VLOOKUP(C170,SCR!$C:$F,4,0),"")</f>
        <v/>
      </c>
      <c r="J170" s="40"/>
    </row>
    <row r="171" spans="3:10" ht="30" customHeight="1" x14ac:dyDescent="0.25">
      <c r="C171" s="26"/>
      <c r="D171" s="63"/>
      <c r="E171" s="62"/>
      <c r="F171" s="43" t="str">
        <f>IFERROR(VLOOKUP(C171,SCR!C170:E270,3,0),"")</f>
        <v/>
      </c>
      <c r="G171" s="43"/>
      <c r="H171" s="19"/>
      <c r="I171" s="39" t="str">
        <f>IFERROR(VLOOKUP(C171,SCR!$C:$F,4,0),"")</f>
        <v/>
      </c>
      <c r="J171" s="40"/>
    </row>
    <row r="172" spans="3:10" ht="30" customHeight="1" x14ac:dyDescent="0.25">
      <c r="C172" s="26"/>
      <c r="D172" s="63"/>
      <c r="E172" s="62"/>
      <c r="F172" s="43" t="str">
        <f>IFERROR(VLOOKUP(C172,SCR!C171:E271,3,0),"")</f>
        <v/>
      </c>
      <c r="G172" s="43"/>
      <c r="H172" s="19"/>
      <c r="I172" s="39" t="str">
        <f>IFERROR(VLOOKUP(C172,SCR!$C:$F,4,0),"")</f>
        <v/>
      </c>
      <c r="J172" s="40"/>
    </row>
    <row r="173" spans="3:10" ht="30" customHeight="1" x14ac:dyDescent="0.25">
      <c r="C173" s="26"/>
      <c r="D173" s="63"/>
      <c r="E173" s="62"/>
      <c r="F173" s="43" t="str">
        <f>IFERROR(VLOOKUP(C173,SCR!C172:E272,3,0),"")</f>
        <v/>
      </c>
      <c r="G173" s="43"/>
      <c r="H173" s="19"/>
      <c r="I173" s="39" t="str">
        <f>IFERROR(VLOOKUP(C173,SCR!$C:$F,4,0),"")</f>
        <v/>
      </c>
      <c r="J173" s="40"/>
    </row>
    <row r="174" spans="3:10" ht="30" customHeight="1" x14ac:dyDescent="0.25">
      <c r="C174" s="26"/>
      <c r="D174" s="63"/>
      <c r="E174" s="62"/>
      <c r="F174" s="43" t="str">
        <f>IFERROR(VLOOKUP(C174,SCR!C173:E273,3,0),"")</f>
        <v/>
      </c>
      <c r="G174" s="43"/>
      <c r="H174" s="19"/>
      <c r="I174" s="39" t="str">
        <f>IFERROR(VLOOKUP(C174,SCR!$C:$F,4,0),"")</f>
        <v/>
      </c>
      <c r="J174" s="40"/>
    </row>
    <row r="175" spans="3:10" ht="30" customHeight="1" x14ac:dyDescent="0.25">
      <c r="C175" s="26"/>
      <c r="D175" s="63"/>
      <c r="E175" s="62"/>
      <c r="F175" s="43" t="str">
        <f>IFERROR(VLOOKUP(C175,SCR!C174:E274,3,0),"")</f>
        <v/>
      </c>
      <c r="G175" s="43"/>
      <c r="H175" s="19"/>
      <c r="I175" s="39" t="str">
        <f>IFERROR(VLOOKUP(C175,SCR!$C:$F,4,0),"")</f>
        <v/>
      </c>
      <c r="J175" s="40"/>
    </row>
    <row r="176" spans="3:10" ht="30" customHeight="1" x14ac:dyDescent="0.25">
      <c r="C176" s="26"/>
      <c r="D176" s="63"/>
      <c r="E176" s="62"/>
      <c r="F176" s="43" t="str">
        <f>IFERROR(VLOOKUP(C176,SCR!C175:E275,3,0),"")</f>
        <v/>
      </c>
      <c r="G176" s="43"/>
      <c r="H176" s="19"/>
      <c r="I176" s="39" t="str">
        <f>IFERROR(VLOOKUP(C176,SCR!$C:$F,4,0),"")</f>
        <v/>
      </c>
      <c r="J176" s="40"/>
    </row>
    <row r="177" spans="3:10" ht="30" customHeight="1" x14ac:dyDescent="0.25">
      <c r="C177" s="26"/>
      <c r="D177" s="63"/>
      <c r="E177" s="62"/>
      <c r="F177" s="43" t="str">
        <f>IFERROR(VLOOKUP(C177,SCR!C176:E276,3,0),"")</f>
        <v/>
      </c>
      <c r="G177" s="43"/>
      <c r="H177" s="19"/>
      <c r="I177" s="39" t="str">
        <f>IFERROR(VLOOKUP(C177,SCR!$C:$F,4,0),"")</f>
        <v/>
      </c>
      <c r="J177" s="40"/>
    </row>
    <row r="178" spans="3:10" ht="30" customHeight="1" x14ac:dyDescent="0.25">
      <c r="C178" s="26"/>
      <c r="D178" s="63"/>
      <c r="E178" s="62"/>
      <c r="F178" s="43" t="str">
        <f>IFERROR(VLOOKUP(C178,SCR!C177:E277,3,0),"")</f>
        <v/>
      </c>
      <c r="G178" s="43"/>
      <c r="H178" s="19"/>
      <c r="I178" s="39" t="str">
        <f>IFERROR(VLOOKUP(C178,SCR!$C:$F,4,0),"")</f>
        <v/>
      </c>
      <c r="J178" s="40"/>
    </row>
    <row r="179" spans="3:10" ht="30" customHeight="1" x14ac:dyDescent="0.25">
      <c r="C179" s="26"/>
      <c r="D179" s="63"/>
      <c r="E179" s="62"/>
      <c r="F179" s="43" t="str">
        <f>IFERROR(VLOOKUP(C179,SCR!C178:E278,3,0),"")</f>
        <v/>
      </c>
      <c r="G179" s="43"/>
      <c r="H179" s="19"/>
      <c r="I179" s="39" t="str">
        <f>IFERROR(VLOOKUP(C179,SCR!$C:$F,4,0),"")</f>
        <v/>
      </c>
      <c r="J179" s="40"/>
    </row>
    <row r="180" spans="3:10" ht="30" customHeight="1" x14ac:dyDescent="0.25">
      <c r="C180" s="26"/>
      <c r="D180" s="63"/>
      <c r="E180" s="62"/>
      <c r="F180" s="43" t="str">
        <f>IFERROR(VLOOKUP(C180,SCR!C179:E279,3,0),"")</f>
        <v/>
      </c>
      <c r="G180" s="43"/>
      <c r="H180" s="19"/>
      <c r="I180" s="39" t="str">
        <f>IFERROR(VLOOKUP(C180,SCR!$C:$F,4,0),"")</f>
        <v/>
      </c>
      <c r="J180" s="40"/>
    </row>
    <row r="181" spans="3:10" ht="30" customHeight="1" x14ac:dyDescent="0.25">
      <c r="C181" s="26"/>
      <c r="D181" s="63"/>
      <c r="E181" s="62"/>
      <c r="F181" s="43" t="str">
        <f>IFERROR(VLOOKUP(C181,SCR!C180:E280,3,0),"")</f>
        <v/>
      </c>
      <c r="G181" s="43"/>
      <c r="H181" s="19"/>
      <c r="I181" s="39" t="str">
        <f>IFERROR(VLOOKUP(C181,SCR!$C:$F,4,0),"")</f>
        <v/>
      </c>
      <c r="J181" s="40"/>
    </row>
    <row r="182" spans="3:10" ht="30" customHeight="1" x14ac:dyDescent="0.25">
      <c r="C182" s="26"/>
      <c r="D182" s="63"/>
      <c r="E182" s="62"/>
      <c r="F182" s="43" t="str">
        <f>IFERROR(VLOOKUP(C182,SCR!C181:E281,3,0),"")</f>
        <v/>
      </c>
      <c r="G182" s="43"/>
      <c r="H182" s="19"/>
      <c r="I182" s="39" t="str">
        <f>IFERROR(VLOOKUP(C182,SCR!$C:$F,4,0),"")</f>
        <v/>
      </c>
      <c r="J182" s="40"/>
    </row>
    <row r="183" spans="3:10" ht="30" customHeight="1" x14ac:dyDescent="0.25">
      <c r="C183" s="26"/>
      <c r="D183" s="63"/>
      <c r="E183" s="62"/>
      <c r="F183" s="43" t="str">
        <f>IFERROR(VLOOKUP(C183,SCR!C182:E282,3,0),"")</f>
        <v/>
      </c>
      <c r="G183" s="43"/>
      <c r="H183" s="19"/>
      <c r="I183" s="39" t="str">
        <f>IFERROR(VLOOKUP(C183,SCR!$C:$F,4,0),"")</f>
        <v/>
      </c>
      <c r="J183" s="40"/>
    </row>
    <row r="184" spans="3:10" ht="30" customHeight="1" x14ac:dyDescent="0.25">
      <c r="C184" s="26"/>
      <c r="D184" s="63"/>
      <c r="E184" s="62"/>
      <c r="F184" s="43" t="str">
        <f>IFERROR(VLOOKUP(C184,SCR!C183:E283,3,0),"")</f>
        <v/>
      </c>
      <c r="G184" s="43"/>
      <c r="H184" s="19"/>
      <c r="I184" s="39" t="str">
        <f>IFERROR(VLOOKUP(C184,SCR!$C:$F,4,0),"")</f>
        <v/>
      </c>
      <c r="J184" s="40"/>
    </row>
    <row r="185" spans="3:10" ht="30" customHeight="1" x14ac:dyDescent="0.25">
      <c r="C185" s="26"/>
      <c r="D185" s="63"/>
      <c r="E185" s="62"/>
      <c r="F185" s="43" t="str">
        <f>IFERROR(VLOOKUP(C185,SCR!C184:E284,3,0),"")</f>
        <v/>
      </c>
      <c r="G185" s="43"/>
      <c r="H185" s="19"/>
      <c r="I185" s="39" t="str">
        <f>IFERROR(VLOOKUP(C185,SCR!$C:$F,4,0),"")</f>
        <v/>
      </c>
      <c r="J185" s="40"/>
    </row>
    <row r="186" spans="3:10" ht="30" customHeight="1" x14ac:dyDescent="0.25">
      <c r="C186" s="26"/>
      <c r="D186" s="63"/>
      <c r="E186" s="62"/>
      <c r="F186" s="43" t="str">
        <f>IFERROR(VLOOKUP(C186,SCR!C185:E285,3,0),"")</f>
        <v/>
      </c>
      <c r="G186" s="43"/>
      <c r="H186" s="19"/>
      <c r="I186" s="39" t="str">
        <f>IFERROR(VLOOKUP(C186,SCR!$C:$F,4,0),"")</f>
        <v/>
      </c>
      <c r="J186" s="40"/>
    </row>
    <row r="187" spans="3:10" ht="30" customHeight="1" x14ac:dyDescent="0.25">
      <c r="C187" s="26"/>
      <c r="D187" s="63"/>
      <c r="E187" s="62"/>
      <c r="F187" s="43" t="str">
        <f>IFERROR(VLOOKUP(C187,SCR!C186:E286,3,0),"")</f>
        <v/>
      </c>
      <c r="G187" s="43"/>
      <c r="H187" s="19"/>
      <c r="I187" s="39" t="str">
        <f>IFERROR(VLOOKUP(C187,SCR!$C:$F,4,0),"")</f>
        <v/>
      </c>
      <c r="J187" s="40"/>
    </row>
    <row r="188" spans="3:10" ht="30" customHeight="1" x14ac:dyDescent="0.25">
      <c r="C188" s="26"/>
      <c r="D188" s="63"/>
      <c r="E188" s="62"/>
      <c r="F188" s="43" t="str">
        <f>IFERROR(VLOOKUP(C188,SCR!C187:E287,3,0),"")</f>
        <v/>
      </c>
      <c r="G188" s="43"/>
      <c r="H188" s="19"/>
      <c r="I188" s="39" t="str">
        <f>IFERROR(VLOOKUP(C188,SCR!$C:$F,4,0),"")</f>
        <v/>
      </c>
      <c r="J188" s="40"/>
    </row>
    <row r="189" spans="3:10" ht="30" customHeight="1" x14ac:dyDescent="0.25">
      <c r="C189" s="26"/>
      <c r="D189" s="63"/>
      <c r="E189" s="62"/>
      <c r="F189" s="43" t="str">
        <f>IFERROR(VLOOKUP(C189,SCR!C188:E288,3,0),"")</f>
        <v/>
      </c>
      <c r="G189" s="43"/>
      <c r="H189" s="19"/>
      <c r="I189" s="39" t="str">
        <f>IFERROR(VLOOKUP(C189,SCR!$C:$F,4,0),"")</f>
        <v/>
      </c>
      <c r="J189" s="40"/>
    </row>
    <row r="190" spans="3:10" ht="30" customHeight="1" x14ac:dyDescent="0.25">
      <c r="C190" s="26"/>
      <c r="D190" s="63"/>
      <c r="E190" s="62"/>
      <c r="F190" s="43" t="str">
        <f>IFERROR(VLOOKUP(C190,SCR!C189:E289,3,0),"")</f>
        <v/>
      </c>
      <c r="G190" s="43"/>
      <c r="H190" s="19"/>
      <c r="I190" s="39" t="str">
        <f>IFERROR(VLOOKUP(C190,SCR!$C:$F,4,0),"")</f>
        <v/>
      </c>
      <c r="J190" s="40"/>
    </row>
    <row r="191" spans="3:10" ht="30" customHeight="1" x14ac:dyDescent="0.25">
      <c r="C191" s="26"/>
      <c r="D191" s="63"/>
      <c r="E191" s="62"/>
      <c r="F191" s="43" t="str">
        <f>IFERROR(VLOOKUP(C191,SCR!C190:E290,3,0),"")</f>
        <v/>
      </c>
      <c r="G191" s="43"/>
      <c r="H191" s="19"/>
      <c r="I191" s="39" t="str">
        <f>IFERROR(VLOOKUP(C191,SCR!$C:$F,4,0),"")</f>
        <v/>
      </c>
      <c r="J191" s="40"/>
    </row>
    <row r="192" spans="3:10" ht="30" customHeight="1" x14ac:dyDescent="0.25">
      <c r="C192" s="26"/>
      <c r="D192" s="63"/>
      <c r="E192" s="62"/>
      <c r="F192" s="43" t="str">
        <f>IFERROR(VLOOKUP(C192,SCR!C191:E291,3,0),"")</f>
        <v/>
      </c>
      <c r="G192" s="43"/>
      <c r="H192" s="19"/>
      <c r="I192" s="39" t="str">
        <f>IFERROR(VLOOKUP(C192,SCR!$C:$F,4,0),"")</f>
        <v/>
      </c>
      <c r="J192" s="40"/>
    </row>
    <row r="193" spans="3:10" ht="30" customHeight="1" x14ac:dyDescent="0.25">
      <c r="C193" s="26"/>
      <c r="D193" s="63"/>
      <c r="E193" s="62"/>
      <c r="F193" s="43" t="str">
        <f>IFERROR(VLOOKUP(C193,SCR!C192:E292,3,0),"")</f>
        <v/>
      </c>
      <c r="G193" s="43"/>
      <c r="H193" s="19"/>
      <c r="I193" s="39" t="str">
        <f>IFERROR(VLOOKUP(C193,SCR!$C:$F,4,0),"")</f>
        <v/>
      </c>
      <c r="J193" s="40"/>
    </row>
    <row r="194" spans="3:10" ht="30" customHeight="1" x14ac:dyDescent="0.25">
      <c r="C194" s="26"/>
      <c r="D194" s="63"/>
      <c r="E194" s="62"/>
      <c r="F194" s="43" t="str">
        <f>IFERROR(VLOOKUP(C194,SCR!C193:E293,3,0),"")</f>
        <v/>
      </c>
      <c r="G194" s="43"/>
      <c r="H194" s="19"/>
      <c r="I194" s="39" t="str">
        <f>IFERROR(VLOOKUP(C194,SCR!$C:$F,4,0),"")</f>
        <v/>
      </c>
      <c r="J194" s="40"/>
    </row>
    <row r="195" spans="3:10" ht="30" customHeight="1" x14ac:dyDescent="0.25">
      <c r="C195" s="26"/>
      <c r="D195" s="63"/>
      <c r="E195" s="62"/>
      <c r="F195" s="43" t="str">
        <f>IFERROR(VLOOKUP(C195,SCR!C194:E294,3,0),"")</f>
        <v/>
      </c>
      <c r="G195" s="43"/>
      <c r="H195" s="19"/>
      <c r="I195" s="39" t="str">
        <f>IFERROR(VLOOKUP(C195,SCR!$C:$F,4,0),"")</f>
        <v/>
      </c>
      <c r="J195" s="40"/>
    </row>
    <row r="196" spans="3:10" ht="30" customHeight="1" x14ac:dyDescent="0.25">
      <c r="C196" s="26"/>
      <c r="D196" s="63"/>
      <c r="E196" s="62"/>
      <c r="F196" s="43" t="str">
        <f>IFERROR(VLOOKUP(C196,SCR!C195:E295,3,0),"")</f>
        <v/>
      </c>
      <c r="G196" s="43"/>
      <c r="H196" s="19"/>
      <c r="I196" s="39" t="str">
        <f>IFERROR(VLOOKUP(C196,SCR!$C:$F,4,0),"")</f>
        <v/>
      </c>
      <c r="J196" s="40"/>
    </row>
    <row r="197" spans="3:10" ht="30" customHeight="1" x14ac:dyDescent="0.25">
      <c r="C197" s="26"/>
      <c r="D197" s="63"/>
      <c r="E197" s="62"/>
      <c r="F197" s="43" t="str">
        <f>IFERROR(VLOOKUP(C197,SCR!C196:E296,3,0),"")</f>
        <v/>
      </c>
      <c r="G197" s="43"/>
      <c r="H197" s="19"/>
      <c r="I197" s="39" t="str">
        <f>IFERROR(VLOOKUP(C197,SCR!$C:$F,4,0),"")</f>
        <v/>
      </c>
      <c r="J197" s="40"/>
    </row>
    <row r="198" spans="3:10" ht="30" customHeight="1" x14ac:dyDescent="0.25">
      <c r="C198" s="26"/>
      <c r="D198" s="63"/>
      <c r="E198" s="62"/>
      <c r="F198" s="43" t="str">
        <f>IFERROR(VLOOKUP(C198,SCR!C197:E297,3,0),"")</f>
        <v/>
      </c>
      <c r="G198" s="43"/>
      <c r="H198" s="19"/>
      <c r="I198" s="39" t="str">
        <f>IFERROR(VLOOKUP(C198,SCR!$C:$F,4,0),"")</f>
        <v/>
      </c>
      <c r="J198" s="40"/>
    </row>
    <row r="199" spans="3:10" ht="30" customHeight="1" x14ac:dyDescent="0.25">
      <c r="C199" s="26"/>
      <c r="D199" s="63"/>
      <c r="E199" s="62"/>
      <c r="F199" s="43" t="str">
        <f>IFERROR(VLOOKUP(C199,SCR!C198:E298,3,0),"")</f>
        <v/>
      </c>
      <c r="G199" s="43"/>
      <c r="H199" s="19"/>
      <c r="I199" s="39" t="str">
        <f>IFERROR(VLOOKUP(C199,SCR!$C:$F,4,0),"")</f>
        <v/>
      </c>
      <c r="J199" s="40"/>
    </row>
    <row r="200" spans="3:10" ht="30" customHeight="1" x14ac:dyDescent="0.25">
      <c r="C200" s="26"/>
      <c r="D200" s="63"/>
      <c r="E200" s="62"/>
      <c r="F200" s="43" t="str">
        <f>IFERROR(VLOOKUP(C200,SCR!C199:E299,3,0),"")</f>
        <v/>
      </c>
      <c r="G200" s="43"/>
      <c r="H200" s="19"/>
      <c r="I200" s="39" t="str">
        <f>IFERROR(VLOOKUP(C200,SCR!$C:$F,4,0),"")</f>
        <v/>
      </c>
      <c r="J200" s="40"/>
    </row>
    <row r="201" spans="3:10" ht="30" customHeight="1" x14ac:dyDescent="0.25">
      <c r="C201" s="26"/>
      <c r="D201" s="63"/>
      <c r="E201" s="62"/>
      <c r="F201" s="43" t="str">
        <f>IFERROR(VLOOKUP(C201,SCR!C200:E300,3,0),"")</f>
        <v/>
      </c>
      <c r="G201" s="43"/>
      <c r="H201" s="19"/>
      <c r="I201" s="39" t="str">
        <f>IFERROR(VLOOKUP(C201,SCR!$C:$F,4,0),"")</f>
        <v/>
      </c>
      <c r="J201" s="40"/>
    </row>
    <row r="202" spans="3:10" ht="30" customHeight="1" x14ac:dyDescent="0.25">
      <c r="C202" s="26"/>
      <c r="D202" s="63"/>
      <c r="E202" s="62"/>
      <c r="F202" s="43" t="str">
        <f>IFERROR(VLOOKUP(C202,SCR!C201:E301,3,0),"")</f>
        <v/>
      </c>
      <c r="G202" s="43"/>
      <c r="H202" s="19"/>
      <c r="I202" s="39" t="str">
        <f>IFERROR(VLOOKUP(C202,SCR!$C:$F,4,0),"")</f>
        <v/>
      </c>
      <c r="J202" s="40"/>
    </row>
    <row r="203" spans="3:10" ht="30" customHeight="1" x14ac:dyDescent="0.25">
      <c r="C203" s="26"/>
      <c r="D203" s="63"/>
      <c r="E203" s="62"/>
      <c r="F203" s="43" t="str">
        <f>IFERROR(VLOOKUP(C203,SCR!C202:E302,3,0),"")</f>
        <v/>
      </c>
      <c r="G203" s="43"/>
      <c r="H203" s="19"/>
      <c r="I203" s="39" t="str">
        <f>IFERROR(VLOOKUP(C203,SCR!$C:$F,4,0),"")</f>
        <v/>
      </c>
      <c r="J203" s="40"/>
    </row>
    <row r="204" spans="3:10" ht="30" customHeight="1" x14ac:dyDescent="0.25">
      <c r="C204" s="26"/>
      <c r="D204" s="63"/>
      <c r="E204" s="62"/>
      <c r="F204" s="43" t="str">
        <f>IFERROR(VLOOKUP(C204,SCR!C203:E303,3,0),"")</f>
        <v/>
      </c>
      <c r="G204" s="43"/>
      <c r="H204" s="19"/>
      <c r="I204" s="39" t="str">
        <f>IFERROR(VLOOKUP(C204,SCR!$C:$F,4,0),"")</f>
        <v/>
      </c>
      <c r="J204" s="40"/>
    </row>
    <row r="205" spans="3:10" ht="30" customHeight="1" x14ac:dyDescent="0.25">
      <c r="C205" s="26"/>
      <c r="D205" s="63"/>
      <c r="E205" s="62"/>
      <c r="F205" s="43" t="str">
        <f>IFERROR(VLOOKUP(C205,SCR!C204:E304,3,0),"")</f>
        <v/>
      </c>
      <c r="G205" s="43"/>
      <c r="H205" s="19"/>
      <c r="I205" s="39" t="str">
        <f>IFERROR(VLOOKUP(C205,SCR!$C:$F,4,0),"")</f>
        <v/>
      </c>
      <c r="J205" s="40"/>
    </row>
    <row r="206" spans="3:10" ht="30" customHeight="1" x14ac:dyDescent="0.25">
      <c r="C206" s="26"/>
      <c r="D206" s="63"/>
      <c r="E206" s="62"/>
      <c r="F206" s="43" t="str">
        <f>IFERROR(VLOOKUP(C206,SCR!C205:E305,3,0),"")</f>
        <v/>
      </c>
      <c r="G206" s="43"/>
      <c r="H206" s="19"/>
      <c r="I206" s="39" t="str">
        <f>IFERROR(VLOOKUP(C206,SCR!$C:$F,4,0),"")</f>
        <v/>
      </c>
      <c r="J206" s="40"/>
    </row>
    <row r="207" spans="3:10" ht="30" customHeight="1" x14ac:dyDescent="0.25">
      <c r="C207" s="26"/>
      <c r="D207" s="63"/>
      <c r="E207" s="62"/>
      <c r="F207" s="43" t="str">
        <f>IFERROR(VLOOKUP(C207,SCR!C206:E306,3,0),"")</f>
        <v/>
      </c>
      <c r="G207" s="43"/>
      <c r="H207" s="19"/>
      <c r="I207" s="39" t="str">
        <f>IFERROR(VLOOKUP(C207,SCR!$C:$F,4,0),"")</f>
        <v/>
      </c>
      <c r="J207" s="40"/>
    </row>
    <row r="208" spans="3:10" ht="30" customHeight="1" x14ac:dyDescent="0.25">
      <c r="C208" s="26"/>
      <c r="D208" s="63"/>
      <c r="E208" s="62"/>
      <c r="F208" s="43" t="str">
        <f>IFERROR(VLOOKUP(C208,SCR!C207:E307,3,0),"")</f>
        <v/>
      </c>
      <c r="G208" s="43"/>
      <c r="H208" s="19"/>
      <c r="I208" s="39" t="str">
        <f>IFERROR(VLOOKUP(C208,SCR!$C:$F,4,0),"")</f>
        <v/>
      </c>
      <c r="J208" s="40"/>
    </row>
    <row r="209" spans="3:10" ht="30" customHeight="1" x14ac:dyDescent="0.25">
      <c r="C209" s="26"/>
      <c r="D209" s="63"/>
      <c r="E209" s="62"/>
      <c r="F209" s="43" t="str">
        <f>IFERROR(VLOOKUP(C209,SCR!C208:E308,3,0),"")</f>
        <v/>
      </c>
      <c r="G209" s="43"/>
      <c r="H209" s="19"/>
      <c r="I209" s="39" t="str">
        <f>IFERROR(VLOOKUP(C209,SCR!$C:$F,4,0),"")</f>
        <v/>
      </c>
      <c r="J209" s="40"/>
    </row>
    <row r="210" spans="3:10" ht="30" customHeight="1" x14ac:dyDescent="0.25">
      <c r="C210" s="26"/>
      <c r="D210" s="63"/>
      <c r="E210" s="62"/>
      <c r="F210" s="43" t="str">
        <f>IFERROR(VLOOKUP(C210,SCR!C209:E309,3,0),"")</f>
        <v/>
      </c>
      <c r="G210" s="43"/>
      <c r="H210" s="19"/>
      <c r="I210" s="39" t="str">
        <f>IFERROR(VLOOKUP(C210,SCR!$C:$F,4,0),"")</f>
        <v/>
      </c>
      <c r="J210" s="40"/>
    </row>
    <row r="211" spans="3:10" ht="30" customHeight="1" x14ac:dyDescent="0.25">
      <c r="C211" s="26"/>
      <c r="D211" s="63"/>
      <c r="E211" s="62"/>
      <c r="F211" s="43" t="str">
        <f>IFERROR(VLOOKUP(C211,SCR!C210:E310,3,0),"")</f>
        <v/>
      </c>
      <c r="G211" s="43"/>
      <c r="H211" s="19"/>
      <c r="I211" s="39" t="str">
        <f>IFERROR(VLOOKUP(C211,SCR!$C:$F,4,0),"")</f>
        <v/>
      </c>
      <c r="J211" s="40"/>
    </row>
    <row r="212" spans="3:10" ht="30" customHeight="1" x14ac:dyDescent="0.25">
      <c r="C212" s="26"/>
      <c r="D212" s="63"/>
      <c r="E212" s="62"/>
      <c r="F212" s="43" t="str">
        <f>IFERROR(VLOOKUP(C212,SCR!C211:E311,3,0),"")</f>
        <v/>
      </c>
      <c r="G212" s="43"/>
      <c r="H212" s="19"/>
      <c r="I212" s="39" t="str">
        <f>IFERROR(VLOOKUP(C212,SCR!$C:$F,4,0),"")</f>
        <v/>
      </c>
      <c r="J212" s="40"/>
    </row>
    <row r="213" spans="3:10" ht="30" customHeight="1" x14ac:dyDescent="0.25">
      <c r="C213" s="26"/>
      <c r="D213" s="63"/>
      <c r="E213" s="62"/>
      <c r="F213" s="43" t="str">
        <f>IFERROR(VLOOKUP(C213,SCR!C212:E312,3,0),"")</f>
        <v/>
      </c>
      <c r="G213" s="43"/>
      <c r="H213" s="19"/>
      <c r="I213" s="39" t="str">
        <f>IFERROR(VLOOKUP(C213,SCR!$C:$F,4,0),"")</f>
        <v/>
      </c>
      <c r="J213" s="40"/>
    </row>
    <row r="214" spans="3:10" ht="30" customHeight="1" x14ac:dyDescent="0.25">
      <c r="C214" s="26"/>
      <c r="D214" s="63"/>
      <c r="E214" s="62"/>
      <c r="F214" s="43" t="str">
        <f>IFERROR(VLOOKUP(C214,SCR!C213:E313,3,0),"")</f>
        <v/>
      </c>
      <c r="G214" s="43"/>
      <c r="H214" s="19"/>
      <c r="I214" s="39" t="str">
        <f>IFERROR(VLOOKUP(C214,SCR!$C:$F,4,0),"")</f>
        <v/>
      </c>
      <c r="J214" s="40"/>
    </row>
    <row r="215" spans="3:10" ht="30" customHeight="1" x14ac:dyDescent="0.25">
      <c r="C215" s="26"/>
      <c r="D215" s="63"/>
      <c r="E215" s="62"/>
      <c r="F215" s="43" t="str">
        <f>IFERROR(VLOOKUP(C215,SCR!C214:E314,3,0),"")</f>
        <v/>
      </c>
      <c r="G215" s="43"/>
      <c r="H215" s="19"/>
      <c r="I215" s="39" t="str">
        <f>IFERROR(VLOOKUP(C215,SCR!$C:$F,4,0),"")</f>
        <v/>
      </c>
      <c r="J215" s="40"/>
    </row>
    <row r="216" spans="3:10" ht="30" customHeight="1" x14ac:dyDescent="0.25">
      <c r="C216" s="26"/>
      <c r="D216" s="63"/>
      <c r="E216" s="62"/>
      <c r="F216" s="43" t="str">
        <f>IFERROR(VLOOKUP(C216,SCR!C215:E315,3,0),"")</f>
        <v/>
      </c>
      <c r="G216" s="43"/>
      <c r="H216" s="19"/>
      <c r="I216" s="39" t="str">
        <f>IFERROR(VLOOKUP(C216,SCR!$C:$F,4,0),"")</f>
        <v/>
      </c>
      <c r="J216" s="40"/>
    </row>
    <row r="217" spans="3:10" ht="30" customHeight="1" x14ac:dyDescent="0.25">
      <c r="C217" s="26"/>
      <c r="D217" s="63"/>
      <c r="E217" s="62"/>
      <c r="F217" s="43" t="str">
        <f>IFERROR(VLOOKUP(C217,SCR!C216:E316,3,0),"")</f>
        <v/>
      </c>
      <c r="G217" s="43"/>
      <c r="H217" s="19"/>
      <c r="I217" s="39" t="str">
        <f>IFERROR(VLOOKUP(C217,SCR!$C:$F,4,0),"")</f>
        <v/>
      </c>
      <c r="J217" s="40"/>
    </row>
    <row r="218" spans="3:10" ht="30" customHeight="1" x14ac:dyDescent="0.25">
      <c r="C218" s="26"/>
      <c r="D218" s="63"/>
      <c r="E218" s="62"/>
      <c r="F218" s="43" t="str">
        <f>IFERROR(VLOOKUP(C218,SCR!C217:E317,3,0),"")</f>
        <v/>
      </c>
      <c r="G218" s="43"/>
      <c r="H218" s="19"/>
      <c r="I218" s="39" t="str">
        <f>IFERROR(VLOOKUP(C218,SCR!$C:$F,4,0),"")</f>
        <v/>
      </c>
      <c r="J218" s="40"/>
    </row>
    <row r="219" spans="3:10" ht="30" customHeight="1" x14ac:dyDescent="0.25">
      <c r="C219" s="26"/>
      <c r="D219" s="63"/>
      <c r="E219" s="62"/>
      <c r="F219" s="43" t="str">
        <f>IFERROR(VLOOKUP(C219,SCR!C218:E318,3,0),"")</f>
        <v/>
      </c>
      <c r="G219" s="43"/>
      <c r="H219" s="19"/>
      <c r="I219" s="39" t="str">
        <f>IFERROR(VLOOKUP(C219,SCR!$C:$F,4,0),"")</f>
        <v/>
      </c>
      <c r="J219" s="40"/>
    </row>
    <row r="220" spans="3:10" ht="30" customHeight="1" x14ac:dyDescent="0.25">
      <c r="C220" s="26"/>
      <c r="D220" s="63"/>
      <c r="E220" s="62"/>
      <c r="F220" s="43" t="str">
        <f>IFERROR(VLOOKUP(C220,SCR!C219:E319,3,0),"")</f>
        <v/>
      </c>
      <c r="G220" s="43"/>
      <c r="H220" s="19"/>
      <c r="I220" s="39" t="str">
        <f>IFERROR(VLOOKUP(C220,SCR!$C:$F,4,0),"")</f>
        <v/>
      </c>
      <c r="J220" s="40"/>
    </row>
    <row r="221" spans="3:10" ht="30" customHeight="1" x14ac:dyDescent="0.25">
      <c r="C221" s="26"/>
      <c r="D221" s="63"/>
      <c r="E221" s="62"/>
      <c r="F221" s="43" t="str">
        <f>IFERROR(VLOOKUP(C221,SCR!C220:E320,3,0),"")</f>
        <v/>
      </c>
      <c r="G221" s="43"/>
      <c r="H221" s="19"/>
      <c r="I221" s="39" t="str">
        <f>IFERROR(VLOOKUP(C221,SCR!$C:$F,4,0),"")</f>
        <v/>
      </c>
      <c r="J221" s="40"/>
    </row>
    <row r="222" spans="3:10" ht="30" customHeight="1" x14ac:dyDescent="0.25">
      <c r="C222" s="26"/>
      <c r="D222" s="63"/>
      <c r="E222" s="62"/>
      <c r="F222" s="43" t="str">
        <f>IFERROR(VLOOKUP(C222,SCR!C221:E321,3,0),"")</f>
        <v/>
      </c>
      <c r="G222" s="43"/>
      <c r="H222" s="19"/>
      <c r="I222" s="39" t="str">
        <f>IFERROR(VLOOKUP(C222,SCR!$C:$F,4,0),"")</f>
        <v/>
      </c>
      <c r="J222" s="40"/>
    </row>
    <row r="223" spans="3:10" ht="30" customHeight="1" x14ac:dyDescent="0.25">
      <c r="C223" s="26"/>
      <c r="D223" s="63"/>
      <c r="E223" s="62"/>
      <c r="F223" s="43" t="str">
        <f>IFERROR(VLOOKUP(C223,SCR!C222:E322,3,0),"")</f>
        <v/>
      </c>
      <c r="G223" s="43"/>
      <c r="H223" s="19"/>
      <c r="I223" s="39" t="str">
        <f>IFERROR(VLOOKUP(C223,SCR!$C:$F,4,0),"")</f>
        <v/>
      </c>
      <c r="J223" s="40"/>
    </row>
    <row r="224" spans="3:10" ht="30" customHeight="1" x14ac:dyDescent="0.25">
      <c r="C224" s="26"/>
      <c r="D224" s="63"/>
      <c r="E224" s="62"/>
      <c r="F224" s="43" t="str">
        <f>IFERROR(VLOOKUP(C224,SCR!C223:E323,3,0),"")</f>
        <v/>
      </c>
      <c r="G224" s="43"/>
      <c r="H224" s="19"/>
      <c r="I224" s="39" t="str">
        <f>IFERROR(VLOOKUP(C224,SCR!$C:$F,4,0),"")</f>
        <v/>
      </c>
      <c r="J224" s="40"/>
    </row>
    <row r="225" spans="3:10" ht="30" customHeight="1" x14ac:dyDescent="0.25">
      <c r="C225" s="26"/>
      <c r="D225" s="63"/>
      <c r="E225" s="62"/>
      <c r="F225" s="43" t="str">
        <f>IFERROR(VLOOKUP(C225,SCR!C224:E324,3,0),"")</f>
        <v/>
      </c>
      <c r="G225" s="43"/>
      <c r="H225" s="19"/>
      <c r="I225" s="39" t="str">
        <f>IFERROR(VLOOKUP(C225,SCR!$C:$F,4,0),"")</f>
        <v/>
      </c>
      <c r="J225" s="40"/>
    </row>
    <row r="226" spans="3:10" ht="30" customHeight="1" x14ac:dyDescent="0.25">
      <c r="C226" s="26"/>
      <c r="D226" s="63"/>
      <c r="E226" s="62"/>
      <c r="F226" s="43" t="str">
        <f>IFERROR(VLOOKUP(C226,SCR!C225:E325,3,0),"")</f>
        <v/>
      </c>
      <c r="G226" s="43"/>
      <c r="H226" s="19"/>
      <c r="I226" s="39" t="str">
        <f>IFERROR(VLOOKUP(C226,SCR!$C:$F,4,0),"")</f>
        <v/>
      </c>
      <c r="J226" s="40"/>
    </row>
    <row r="227" spans="3:10" ht="30" customHeight="1" x14ac:dyDescent="0.25">
      <c r="C227" s="26"/>
      <c r="D227" s="63"/>
      <c r="E227" s="62"/>
      <c r="F227" s="43" t="str">
        <f>IFERROR(VLOOKUP(C227,SCR!C226:E326,3,0),"")</f>
        <v/>
      </c>
      <c r="G227" s="43"/>
      <c r="H227" s="19"/>
      <c r="I227" s="39" t="str">
        <f>IFERROR(VLOOKUP(C227,SCR!$C:$F,4,0),"")</f>
        <v/>
      </c>
      <c r="J227" s="40"/>
    </row>
    <row r="228" spans="3:10" ht="30" customHeight="1" x14ac:dyDescent="0.25">
      <c r="C228" s="26"/>
      <c r="D228" s="63"/>
      <c r="E228" s="62"/>
      <c r="F228" s="43" t="str">
        <f>IFERROR(VLOOKUP(C228,SCR!C227:E327,3,0),"")</f>
        <v/>
      </c>
      <c r="G228" s="43"/>
      <c r="H228" s="19"/>
      <c r="I228" s="39" t="str">
        <f>IFERROR(VLOOKUP(C228,SCR!$C:$F,4,0),"")</f>
        <v/>
      </c>
      <c r="J228" s="40"/>
    </row>
    <row r="229" spans="3:10" ht="30" customHeight="1" x14ac:dyDescent="0.25">
      <c r="C229" s="26"/>
      <c r="D229" s="63"/>
      <c r="E229" s="62"/>
      <c r="F229" s="43" t="str">
        <f>IFERROR(VLOOKUP(C229,SCR!C228:E328,3,0),"")</f>
        <v/>
      </c>
      <c r="G229" s="43"/>
      <c r="H229" s="19"/>
      <c r="I229" s="39" t="str">
        <f>IFERROR(VLOOKUP(C229,SCR!$C:$F,4,0),"")</f>
        <v/>
      </c>
      <c r="J229" s="40"/>
    </row>
    <row r="230" spans="3:10" ht="30" customHeight="1" x14ac:dyDescent="0.25">
      <c r="C230" s="26"/>
      <c r="D230" s="63"/>
      <c r="E230" s="62"/>
      <c r="F230" s="43" t="str">
        <f>IFERROR(VLOOKUP(C230,SCR!C229:E329,3,0),"")</f>
        <v/>
      </c>
      <c r="G230" s="43"/>
      <c r="H230" s="19"/>
      <c r="I230" s="39" t="str">
        <f>IFERROR(VLOOKUP(C230,SCR!$C:$F,4,0),"")</f>
        <v/>
      </c>
      <c r="J230" s="40"/>
    </row>
    <row r="231" spans="3:10" ht="30" customHeight="1" x14ac:dyDescent="0.25">
      <c r="C231" s="26"/>
      <c r="D231" s="63"/>
      <c r="E231" s="62"/>
      <c r="F231" s="43" t="str">
        <f>IFERROR(VLOOKUP(C231,SCR!C230:E330,3,0),"")</f>
        <v/>
      </c>
      <c r="G231" s="43"/>
      <c r="H231" s="19"/>
      <c r="I231" s="39" t="str">
        <f>IFERROR(VLOOKUP(C231,SCR!$C:$F,4,0),"")</f>
        <v/>
      </c>
      <c r="J231" s="40"/>
    </row>
    <row r="232" spans="3:10" ht="30" customHeight="1" x14ac:dyDescent="0.25">
      <c r="C232" s="26"/>
      <c r="D232" s="63"/>
      <c r="E232" s="62"/>
      <c r="F232" s="43" t="str">
        <f>IFERROR(VLOOKUP(C232,SCR!C231:E331,3,0),"")</f>
        <v/>
      </c>
      <c r="G232" s="43"/>
      <c r="H232" s="19"/>
      <c r="I232" s="39" t="str">
        <f>IFERROR(VLOOKUP(C232,SCR!$C:$F,4,0),"")</f>
        <v/>
      </c>
      <c r="J232" s="40"/>
    </row>
    <row r="233" spans="3:10" ht="30" customHeight="1" x14ac:dyDescent="0.25">
      <c r="C233" s="26"/>
      <c r="D233" s="63"/>
      <c r="E233" s="62"/>
      <c r="F233" s="43" t="str">
        <f>IFERROR(VLOOKUP(C233,SCR!C232:E332,3,0),"")</f>
        <v/>
      </c>
      <c r="G233" s="43"/>
      <c r="H233" s="19"/>
      <c r="I233" s="39" t="str">
        <f>IFERROR(VLOOKUP(C233,SCR!$C:$F,4,0),"")</f>
        <v/>
      </c>
      <c r="J233" s="40"/>
    </row>
    <row r="234" spans="3:10" ht="30" customHeight="1" x14ac:dyDescent="0.25">
      <c r="C234" s="26"/>
      <c r="D234" s="63"/>
      <c r="E234" s="62"/>
      <c r="F234" s="43" t="str">
        <f>IFERROR(VLOOKUP(C234,SCR!C233:E333,3,0),"")</f>
        <v/>
      </c>
      <c r="G234" s="43"/>
      <c r="H234" s="19"/>
      <c r="I234" s="39" t="str">
        <f>IFERROR(VLOOKUP(C234,SCR!$C:$F,4,0),"")</f>
        <v/>
      </c>
      <c r="J234" s="40"/>
    </row>
    <row r="235" spans="3:10" ht="30" customHeight="1" x14ac:dyDescent="0.25">
      <c r="C235" s="26"/>
      <c r="D235" s="63"/>
      <c r="E235" s="62"/>
      <c r="F235" s="43" t="str">
        <f>IFERROR(VLOOKUP(C235,SCR!C234:E334,3,0),"")</f>
        <v/>
      </c>
      <c r="G235" s="43"/>
      <c r="H235" s="19"/>
      <c r="I235" s="39" t="str">
        <f>IFERROR(VLOOKUP(C235,SCR!$C:$F,4,0),"")</f>
        <v/>
      </c>
      <c r="J235" s="40"/>
    </row>
    <row r="236" spans="3:10" ht="30" customHeight="1" x14ac:dyDescent="0.25">
      <c r="C236" s="26"/>
      <c r="D236" s="63"/>
      <c r="E236" s="62"/>
      <c r="F236" s="43" t="str">
        <f>IFERROR(VLOOKUP(C236,SCR!C235:E335,3,0),"")</f>
        <v/>
      </c>
      <c r="G236" s="43"/>
      <c r="H236" s="19"/>
      <c r="I236" s="39" t="str">
        <f>IFERROR(VLOOKUP(C236,SCR!$C:$F,4,0),"")</f>
        <v/>
      </c>
      <c r="J236" s="40"/>
    </row>
    <row r="237" spans="3:10" ht="30" customHeight="1" x14ac:dyDescent="0.25">
      <c r="C237" s="26"/>
      <c r="D237" s="63"/>
      <c r="E237" s="62"/>
      <c r="F237" s="43" t="str">
        <f>IFERROR(VLOOKUP(C237,SCR!C236:E336,3,0),"")</f>
        <v/>
      </c>
      <c r="G237" s="43"/>
      <c r="H237" s="19"/>
      <c r="I237" s="39" t="str">
        <f>IFERROR(VLOOKUP(C237,SCR!$C:$F,4,0),"")</f>
        <v/>
      </c>
      <c r="J237" s="40"/>
    </row>
    <row r="238" spans="3:10" ht="30" customHeight="1" x14ac:dyDescent="0.25">
      <c r="C238" s="26"/>
      <c r="D238" s="63"/>
      <c r="E238" s="62"/>
      <c r="F238" s="43" t="str">
        <f>IFERROR(VLOOKUP(C238,SCR!C237:E337,3,0),"")</f>
        <v/>
      </c>
      <c r="G238" s="43"/>
      <c r="H238" s="19"/>
      <c r="I238" s="39" t="str">
        <f>IFERROR(VLOOKUP(C238,SCR!$C:$F,4,0),"")</f>
        <v/>
      </c>
      <c r="J238" s="40"/>
    </row>
    <row r="239" spans="3:10" ht="30" customHeight="1" x14ac:dyDescent="0.25">
      <c r="C239" s="26"/>
      <c r="D239" s="63"/>
      <c r="E239" s="62"/>
      <c r="F239" s="43" t="str">
        <f>IFERROR(VLOOKUP(C239,SCR!C238:E338,3,0),"")</f>
        <v/>
      </c>
      <c r="G239" s="43"/>
      <c r="H239" s="19"/>
      <c r="I239" s="39" t="str">
        <f>IFERROR(VLOOKUP(C239,SCR!$C:$F,4,0),"")</f>
        <v/>
      </c>
      <c r="J239" s="40"/>
    </row>
    <row r="240" spans="3:10" ht="30" customHeight="1" x14ac:dyDescent="0.25">
      <c r="C240" s="26"/>
      <c r="D240" s="63"/>
      <c r="E240" s="62"/>
      <c r="F240" s="43" t="str">
        <f>IFERROR(VLOOKUP(C240,SCR!C239:E339,3,0),"")</f>
        <v/>
      </c>
      <c r="G240" s="43"/>
      <c r="H240" s="19"/>
      <c r="I240" s="39" t="str">
        <f>IFERROR(VLOOKUP(C240,SCR!$C:$F,4,0),"")</f>
        <v/>
      </c>
      <c r="J240" s="40"/>
    </row>
    <row r="241" spans="3:10" ht="30" customHeight="1" x14ac:dyDescent="0.25">
      <c r="C241" s="26"/>
      <c r="D241" s="63"/>
      <c r="E241" s="62"/>
      <c r="F241" s="43" t="str">
        <f>IFERROR(VLOOKUP(C241,SCR!C240:E340,3,0),"")</f>
        <v/>
      </c>
      <c r="G241" s="43"/>
      <c r="H241" s="19"/>
      <c r="I241" s="39" t="str">
        <f>IFERROR(VLOOKUP(C241,SCR!$C:$F,4,0),"")</f>
        <v/>
      </c>
      <c r="J241" s="40"/>
    </row>
    <row r="242" spans="3:10" ht="30" customHeight="1" x14ac:dyDescent="0.25">
      <c r="C242" s="26"/>
      <c r="D242" s="63"/>
      <c r="E242" s="62"/>
      <c r="F242" s="43" t="str">
        <f>IFERROR(VLOOKUP(C242,SCR!C241:E341,3,0),"")</f>
        <v/>
      </c>
      <c r="G242" s="43"/>
      <c r="H242" s="19"/>
      <c r="I242" s="39" t="str">
        <f>IFERROR(VLOOKUP(C242,SCR!$C:$F,4,0),"")</f>
        <v/>
      </c>
      <c r="J242" s="40"/>
    </row>
    <row r="243" spans="3:10" ht="30" customHeight="1" x14ac:dyDescent="0.25">
      <c r="C243" s="26"/>
      <c r="D243" s="63"/>
      <c r="E243" s="62"/>
      <c r="F243" s="43" t="str">
        <f>IFERROR(VLOOKUP(C243,SCR!C242:E342,3,0),"")</f>
        <v/>
      </c>
      <c r="G243" s="43"/>
      <c r="H243" s="19"/>
      <c r="I243" s="39" t="str">
        <f>IFERROR(VLOOKUP(C243,SCR!$C:$F,4,0),"")</f>
        <v/>
      </c>
      <c r="J243" s="40"/>
    </row>
    <row r="244" spans="3:10" ht="30" customHeight="1" x14ac:dyDescent="0.25">
      <c r="C244" s="26"/>
      <c r="D244" s="63"/>
      <c r="E244" s="62"/>
      <c r="F244" s="43" t="str">
        <f>IFERROR(VLOOKUP(C244,SCR!C243:E343,3,0),"")</f>
        <v/>
      </c>
      <c r="G244" s="43"/>
      <c r="H244" s="19"/>
      <c r="I244" s="39" t="str">
        <f>IFERROR(VLOOKUP(C244,SCR!$C:$F,4,0),"")</f>
        <v/>
      </c>
      <c r="J244" s="40"/>
    </row>
    <row r="245" spans="3:10" ht="30" customHeight="1" x14ac:dyDescent="0.25">
      <c r="C245" s="26"/>
      <c r="D245" s="63"/>
      <c r="E245" s="62"/>
      <c r="F245" s="43" t="str">
        <f>IFERROR(VLOOKUP(C245,SCR!C244:E344,3,0),"")</f>
        <v/>
      </c>
      <c r="G245" s="43"/>
      <c r="H245" s="19"/>
      <c r="I245" s="39" t="str">
        <f>IFERROR(VLOOKUP(C245,SCR!$C:$F,4,0),"")</f>
        <v/>
      </c>
      <c r="J245" s="40"/>
    </row>
    <row r="246" spans="3:10" ht="30" customHeight="1" x14ac:dyDescent="0.25">
      <c r="C246" s="26"/>
      <c r="D246" s="63"/>
      <c r="E246" s="62"/>
      <c r="F246" s="43" t="str">
        <f>IFERROR(VLOOKUP(C246,SCR!C245:E345,3,0),"")</f>
        <v/>
      </c>
      <c r="G246" s="43"/>
      <c r="H246" s="19"/>
      <c r="I246" s="39" t="str">
        <f>IFERROR(VLOOKUP(C246,SCR!$C:$F,4,0),"")</f>
        <v/>
      </c>
      <c r="J246" s="40"/>
    </row>
    <row r="247" spans="3:10" ht="30" customHeight="1" x14ac:dyDescent="0.25">
      <c r="C247" s="26"/>
      <c r="D247" s="63"/>
      <c r="E247" s="62"/>
      <c r="F247" s="43" t="str">
        <f>IFERROR(VLOOKUP(C247,SCR!C246:E346,3,0),"")</f>
        <v/>
      </c>
      <c r="G247" s="43"/>
      <c r="H247" s="19"/>
      <c r="I247" s="39" t="str">
        <f>IFERROR(VLOOKUP(C247,SCR!$C:$F,4,0),"")</f>
        <v/>
      </c>
      <c r="J247" s="40"/>
    </row>
    <row r="248" spans="3:10" ht="30" customHeight="1" x14ac:dyDescent="0.25">
      <c r="C248" s="26"/>
      <c r="D248" s="63"/>
      <c r="E248" s="62"/>
      <c r="F248" s="43" t="str">
        <f>IFERROR(VLOOKUP(C248,SCR!C247:E347,3,0),"")</f>
        <v/>
      </c>
      <c r="G248" s="43"/>
      <c r="H248" s="19"/>
      <c r="I248" s="39" t="str">
        <f>IFERROR(VLOOKUP(C248,SCR!$C:$F,4,0),"")</f>
        <v/>
      </c>
      <c r="J248" s="40"/>
    </row>
    <row r="249" spans="3:10" ht="30" customHeight="1" x14ac:dyDescent="0.25">
      <c r="C249" s="26"/>
      <c r="D249" s="63"/>
      <c r="E249" s="62"/>
      <c r="F249" s="43" t="str">
        <f>IFERROR(VLOOKUP(C249,SCR!C248:E348,3,0),"")</f>
        <v/>
      </c>
      <c r="G249" s="43"/>
      <c r="H249" s="19"/>
      <c r="I249" s="39" t="str">
        <f>IFERROR(VLOOKUP(C249,SCR!$C:$F,4,0),"")</f>
        <v/>
      </c>
      <c r="J249" s="40"/>
    </row>
    <row r="250" spans="3:10" ht="30" customHeight="1" x14ac:dyDescent="0.25">
      <c r="C250" s="26"/>
      <c r="D250" s="63"/>
      <c r="E250" s="62"/>
      <c r="F250" s="43" t="str">
        <f>IFERROR(VLOOKUP(C250,SCR!C249:E349,3,0),"")</f>
        <v/>
      </c>
      <c r="G250" s="43"/>
      <c r="H250" s="19"/>
      <c r="I250" s="39" t="str">
        <f>IFERROR(VLOOKUP(C250,SCR!$C:$F,4,0),"")</f>
        <v/>
      </c>
      <c r="J250" s="40"/>
    </row>
    <row r="251" spans="3:10" ht="30" customHeight="1" x14ac:dyDescent="0.25">
      <c r="C251" s="26"/>
      <c r="D251" s="63"/>
      <c r="E251" s="62"/>
      <c r="F251" s="43" t="str">
        <f>IFERROR(VLOOKUP(C251,SCR!C250:E350,3,0),"")</f>
        <v/>
      </c>
      <c r="G251" s="43"/>
      <c r="H251" s="19"/>
      <c r="I251" s="39" t="str">
        <f>IFERROR(VLOOKUP(C251,SCR!$C:$F,4,0),"")</f>
        <v/>
      </c>
      <c r="J251" s="40"/>
    </row>
    <row r="252" spans="3:10" ht="30" customHeight="1" x14ac:dyDescent="0.25">
      <c r="C252" s="26"/>
      <c r="D252" s="63"/>
      <c r="E252" s="62"/>
      <c r="F252" s="43" t="str">
        <f>IFERROR(VLOOKUP(C252,SCR!C251:E351,3,0),"")</f>
        <v/>
      </c>
      <c r="G252" s="43"/>
      <c r="H252" s="19"/>
      <c r="I252" s="39" t="str">
        <f>IFERROR(VLOOKUP(C252,SCR!$C:$F,4,0),"")</f>
        <v/>
      </c>
      <c r="J252" s="40"/>
    </row>
    <row r="253" spans="3:10" ht="30" customHeight="1" x14ac:dyDescent="0.25">
      <c r="C253" s="26"/>
      <c r="D253" s="63"/>
      <c r="E253" s="62"/>
      <c r="F253" s="43" t="str">
        <f>IFERROR(VLOOKUP(C253,SCR!C252:E352,3,0),"")</f>
        <v/>
      </c>
      <c r="G253" s="43"/>
      <c r="H253" s="19"/>
      <c r="I253" s="39" t="str">
        <f>IFERROR(VLOOKUP(C253,SCR!$C:$F,4,0),"")</f>
        <v/>
      </c>
      <c r="J253" s="40"/>
    </row>
    <row r="254" spans="3:10" ht="30" customHeight="1" x14ac:dyDescent="0.25">
      <c r="C254" s="26"/>
      <c r="D254" s="63"/>
      <c r="E254" s="62"/>
      <c r="F254" s="43" t="str">
        <f>IFERROR(VLOOKUP(C254,SCR!C253:E353,3,0),"")</f>
        <v/>
      </c>
      <c r="G254" s="43"/>
      <c r="H254" s="19"/>
      <c r="I254" s="39" t="str">
        <f>IFERROR(VLOOKUP(C254,SCR!$C:$F,4,0),"")</f>
        <v/>
      </c>
      <c r="J254" s="40"/>
    </row>
    <row r="255" spans="3:10" ht="30" customHeight="1" x14ac:dyDescent="0.25">
      <c r="C255" s="26"/>
      <c r="D255" s="63"/>
      <c r="E255" s="62"/>
      <c r="F255" s="43" t="str">
        <f>IFERROR(VLOOKUP(C255,SCR!C254:E354,3,0),"")</f>
        <v/>
      </c>
      <c r="G255" s="43"/>
      <c r="H255" s="19"/>
      <c r="I255" s="39" t="str">
        <f>IFERROR(VLOOKUP(C255,SCR!$C:$F,4,0),"")</f>
        <v/>
      </c>
      <c r="J255" s="40"/>
    </row>
    <row r="256" spans="3:10" ht="30" customHeight="1" x14ac:dyDescent="0.25">
      <c r="C256" s="26"/>
      <c r="D256" s="63"/>
      <c r="E256" s="62"/>
      <c r="F256" s="43" t="str">
        <f>IFERROR(VLOOKUP(C256,SCR!C255:E355,3,0),"")</f>
        <v/>
      </c>
      <c r="G256" s="43"/>
      <c r="H256" s="19"/>
      <c r="I256" s="39" t="str">
        <f>IFERROR(VLOOKUP(C256,SCR!$C:$F,4,0),"")</f>
        <v/>
      </c>
      <c r="J256" s="40"/>
    </row>
    <row r="257" spans="3:10" ht="30" customHeight="1" x14ac:dyDescent="0.25">
      <c r="C257" s="26"/>
      <c r="D257" s="63"/>
      <c r="E257" s="62"/>
      <c r="F257" s="43" t="str">
        <f>IFERROR(VLOOKUP(C257,SCR!C256:E356,3,0),"")</f>
        <v/>
      </c>
      <c r="G257" s="43"/>
      <c r="H257" s="19"/>
      <c r="I257" s="39" t="str">
        <f>IFERROR(VLOOKUP(C257,SCR!$C:$F,4,0),"")</f>
        <v/>
      </c>
      <c r="J257" s="40"/>
    </row>
    <row r="258" spans="3:10" ht="30" customHeight="1" x14ac:dyDescent="0.25">
      <c r="C258" s="26"/>
      <c r="D258" s="63"/>
      <c r="E258" s="62"/>
      <c r="F258" s="43" t="str">
        <f>IFERROR(VLOOKUP(C258,SCR!C257:E357,3,0),"")</f>
        <v/>
      </c>
      <c r="G258" s="43"/>
      <c r="H258" s="19"/>
      <c r="I258" s="39" t="str">
        <f>IFERROR(VLOOKUP(C258,SCR!$C:$F,4,0),"")</f>
        <v/>
      </c>
      <c r="J258" s="40"/>
    </row>
    <row r="259" spans="3:10" ht="30" customHeight="1" x14ac:dyDescent="0.25">
      <c r="C259" s="26"/>
      <c r="D259" s="63"/>
      <c r="E259" s="62"/>
      <c r="F259" s="43" t="str">
        <f>IFERROR(VLOOKUP(C259,SCR!C258:E358,3,0),"")</f>
        <v/>
      </c>
      <c r="G259" s="43"/>
      <c r="H259" s="19"/>
      <c r="I259" s="39" t="str">
        <f>IFERROR(VLOOKUP(C259,SCR!$C:$F,4,0),"")</f>
        <v/>
      </c>
      <c r="J259" s="40"/>
    </row>
    <row r="260" spans="3:10" ht="30" customHeight="1" x14ac:dyDescent="0.25">
      <c r="C260" s="26"/>
      <c r="D260" s="63"/>
      <c r="E260" s="62"/>
      <c r="F260" s="43" t="str">
        <f>IFERROR(VLOOKUP(C260,SCR!C259:E359,3,0),"")</f>
        <v/>
      </c>
      <c r="G260" s="43"/>
      <c r="H260" s="19"/>
      <c r="I260" s="39" t="str">
        <f>IFERROR(VLOOKUP(C260,SCR!$C:$F,4,0),"")</f>
        <v/>
      </c>
      <c r="J260" s="40"/>
    </row>
    <row r="261" spans="3:10" ht="30" customHeight="1" x14ac:dyDescent="0.25">
      <c r="C261" s="26"/>
      <c r="D261" s="63"/>
      <c r="E261" s="62"/>
      <c r="F261" s="43" t="str">
        <f>IFERROR(VLOOKUP(C261,SCR!C260:E360,3,0),"")</f>
        <v/>
      </c>
      <c r="G261" s="43"/>
      <c r="H261" s="19"/>
      <c r="I261" s="39" t="str">
        <f>IFERROR(VLOOKUP(C261,SCR!$C:$F,4,0),"")</f>
        <v/>
      </c>
      <c r="J261" s="40"/>
    </row>
    <row r="262" spans="3:10" ht="30" customHeight="1" x14ac:dyDescent="0.25">
      <c r="C262" s="26"/>
      <c r="D262" s="63"/>
      <c r="E262" s="62"/>
      <c r="F262" s="43" t="str">
        <f>IFERROR(VLOOKUP(C262,SCR!C261:E361,3,0),"")</f>
        <v/>
      </c>
      <c r="G262" s="43"/>
      <c r="H262" s="19"/>
      <c r="I262" s="39" t="str">
        <f>IFERROR(VLOOKUP(C262,SCR!$C:$F,4,0),"")</f>
        <v/>
      </c>
      <c r="J262" s="40"/>
    </row>
    <row r="263" spans="3:10" ht="30" customHeight="1" x14ac:dyDescent="0.25">
      <c r="C263" s="26"/>
      <c r="D263" s="63"/>
      <c r="E263" s="62"/>
      <c r="F263" s="43" t="str">
        <f>IFERROR(VLOOKUP(C263,SCR!C262:E362,3,0),"")</f>
        <v/>
      </c>
      <c r="G263" s="43"/>
      <c r="H263" s="19"/>
      <c r="I263" s="39" t="str">
        <f>IFERROR(VLOOKUP(C263,SCR!$C:$F,4,0),"")</f>
        <v/>
      </c>
      <c r="J263" s="40"/>
    </row>
    <row r="264" spans="3:10" ht="30" customHeight="1" x14ac:dyDescent="0.25">
      <c r="C264" s="26"/>
      <c r="D264" s="63"/>
      <c r="E264" s="62"/>
      <c r="F264" s="43" t="str">
        <f>IFERROR(VLOOKUP(C264,SCR!C263:E363,3,0),"")</f>
        <v/>
      </c>
      <c r="G264" s="43"/>
      <c r="H264" s="19"/>
      <c r="I264" s="39" t="str">
        <f>IFERROR(VLOOKUP(C264,SCR!$C:$F,4,0),"")</f>
        <v/>
      </c>
      <c r="J264" s="40"/>
    </row>
    <row r="265" spans="3:10" ht="30" customHeight="1" x14ac:dyDescent="0.25">
      <c r="C265" s="26"/>
      <c r="D265" s="63"/>
      <c r="E265" s="62"/>
      <c r="F265" s="43" t="str">
        <f>IFERROR(VLOOKUP(C265,SCR!C264:E364,3,0),"")</f>
        <v/>
      </c>
      <c r="G265" s="43"/>
      <c r="H265" s="19"/>
      <c r="I265" s="39" t="str">
        <f>IFERROR(VLOOKUP(C265,SCR!$C:$F,4,0),"")</f>
        <v/>
      </c>
      <c r="J265" s="40"/>
    </row>
    <row r="266" spans="3:10" ht="30" customHeight="1" x14ac:dyDescent="0.25">
      <c r="C266" s="26"/>
      <c r="D266" s="63"/>
      <c r="E266" s="62"/>
      <c r="F266" s="43" t="str">
        <f>IFERROR(VLOOKUP(C266,SCR!C265:E365,3,0),"")</f>
        <v/>
      </c>
      <c r="G266" s="43"/>
      <c r="H266" s="19"/>
      <c r="I266" s="39" t="str">
        <f>IFERROR(VLOOKUP(C266,SCR!$C:$F,4,0),"")</f>
        <v/>
      </c>
      <c r="J266" s="40"/>
    </row>
    <row r="267" spans="3:10" ht="30" customHeight="1" x14ac:dyDescent="0.25">
      <c r="C267" s="26"/>
      <c r="D267" s="63"/>
      <c r="E267" s="62"/>
      <c r="F267" s="43" t="str">
        <f>IFERROR(VLOOKUP(C267,SCR!C266:E366,3,0),"")</f>
        <v/>
      </c>
      <c r="G267" s="43"/>
      <c r="H267" s="19"/>
      <c r="I267" s="39" t="str">
        <f>IFERROR(VLOOKUP(C267,SCR!$C:$F,4,0),"")</f>
        <v/>
      </c>
      <c r="J267" s="40"/>
    </row>
    <row r="268" spans="3:10" ht="30" customHeight="1" x14ac:dyDescent="0.25">
      <c r="C268" s="26"/>
      <c r="D268" s="63"/>
      <c r="E268" s="62"/>
      <c r="F268" s="43" t="str">
        <f>IFERROR(VLOOKUP(C268,SCR!C267:E367,3,0),"")</f>
        <v/>
      </c>
      <c r="G268" s="43"/>
      <c r="H268" s="19"/>
      <c r="I268" s="39" t="str">
        <f>IFERROR(VLOOKUP(C268,SCR!$C:$F,4,0),"")</f>
        <v/>
      </c>
      <c r="J268" s="40"/>
    </row>
    <row r="269" spans="3:10" ht="30" customHeight="1" x14ac:dyDescent="0.25">
      <c r="C269" s="26"/>
      <c r="D269" s="63"/>
      <c r="E269" s="62"/>
      <c r="F269" s="43" t="str">
        <f>IFERROR(VLOOKUP(C269,SCR!C268:E368,3,0),"")</f>
        <v/>
      </c>
      <c r="G269" s="43"/>
      <c r="H269" s="19"/>
      <c r="I269" s="39" t="str">
        <f>IFERROR(VLOOKUP(C269,SCR!$C:$F,4,0),"")</f>
        <v/>
      </c>
      <c r="J269" s="40"/>
    </row>
    <row r="270" spans="3:10" ht="30" customHeight="1" x14ac:dyDescent="0.25">
      <c r="C270" s="26"/>
      <c r="D270" s="63"/>
      <c r="E270" s="62"/>
      <c r="F270" s="43" t="str">
        <f>IFERROR(VLOOKUP(C270,SCR!C269:E369,3,0),"")</f>
        <v/>
      </c>
      <c r="G270" s="43"/>
      <c r="H270" s="19"/>
      <c r="I270" s="39" t="str">
        <f>IFERROR(VLOOKUP(C270,SCR!$C:$F,4,0),"")</f>
        <v/>
      </c>
      <c r="J270" s="40"/>
    </row>
    <row r="271" spans="3:10" ht="30" customHeight="1" x14ac:dyDescent="0.25">
      <c r="C271" s="26"/>
      <c r="D271" s="63"/>
      <c r="E271" s="62"/>
      <c r="F271" s="43" t="str">
        <f>IFERROR(VLOOKUP(C271,SCR!C270:E370,3,0),"")</f>
        <v/>
      </c>
      <c r="G271" s="43"/>
      <c r="H271" s="19"/>
      <c r="I271" s="39" t="str">
        <f>IFERROR(VLOOKUP(C271,SCR!$C:$F,4,0),"")</f>
        <v/>
      </c>
      <c r="J271" s="40"/>
    </row>
    <row r="272" spans="3:10" ht="30" customHeight="1" x14ac:dyDescent="0.25">
      <c r="C272" s="26"/>
      <c r="D272" s="63"/>
      <c r="E272" s="62"/>
      <c r="F272" s="43" t="str">
        <f>IFERROR(VLOOKUP(C272,SCR!C271:E371,3,0),"")</f>
        <v/>
      </c>
      <c r="G272" s="43"/>
      <c r="H272" s="19"/>
      <c r="I272" s="39" t="str">
        <f>IFERROR(VLOOKUP(C272,SCR!$C:$F,4,0),"")</f>
        <v/>
      </c>
      <c r="J272" s="40"/>
    </row>
    <row r="273" spans="3:10" ht="30" customHeight="1" x14ac:dyDescent="0.25">
      <c r="C273" s="26"/>
      <c r="D273" s="63"/>
      <c r="E273" s="62"/>
      <c r="F273" s="43" t="str">
        <f>IFERROR(VLOOKUP(C273,SCR!C272:E372,3,0),"")</f>
        <v/>
      </c>
      <c r="G273" s="43"/>
      <c r="H273" s="19"/>
      <c r="I273" s="39" t="str">
        <f>IFERROR(VLOOKUP(C273,SCR!$C:$F,4,0),"")</f>
        <v/>
      </c>
      <c r="J273" s="40"/>
    </row>
    <row r="274" spans="3:10" ht="30" customHeight="1" x14ac:dyDescent="0.25">
      <c r="C274" s="26"/>
      <c r="D274" s="63"/>
      <c r="E274" s="62"/>
      <c r="F274" s="43" t="str">
        <f>IFERROR(VLOOKUP(C274,SCR!C273:E373,3,0),"")</f>
        <v/>
      </c>
      <c r="G274" s="43"/>
      <c r="H274" s="19"/>
      <c r="I274" s="39" t="str">
        <f>IFERROR(VLOOKUP(C274,SCR!$C:$F,4,0),"")</f>
        <v/>
      </c>
      <c r="J274" s="40"/>
    </row>
    <row r="275" spans="3:10" ht="30" customHeight="1" x14ac:dyDescent="0.25">
      <c r="C275" s="26"/>
      <c r="D275" s="63"/>
      <c r="E275" s="62"/>
      <c r="F275" s="43" t="str">
        <f>IFERROR(VLOOKUP(C275,SCR!C274:E374,3,0),"")</f>
        <v/>
      </c>
      <c r="G275" s="43"/>
      <c r="H275" s="19"/>
      <c r="I275" s="39" t="str">
        <f>IFERROR(VLOOKUP(C275,SCR!$C:$F,4,0),"")</f>
        <v/>
      </c>
      <c r="J275" s="40"/>
    </row>
    <row r="276" spans="3:10" ht="30" customHeight="1" x14ac:dyDescent="0.25">
      <c r="C276" s="26"/>
      <c r="D276" s="63"/>
      <c r="E276" s="62"/>
      <c r="F276" s="43" t="str">
        <f>IFERROR(VLOOKUP(C276,SCR!C275:E375,3,0),"")</f>
        <v/>
      </c>
      <c r="G276" s="43"/>
      <c r="H276" s="19"/>
      <c r="I276" s="39" t="str">
        <f>IFERROR(VLOOKUP(C276,SCR!$C:$F,4,0),"")</f>
        <v/>
      </c>
      <c r="J276" s="40"/>
    </row>
    <row r="277" spans="3:10" ht="30" customHeight="1" x14ac:dyDescent="0.25">
      <c r="C277" s="26"/>
      <c r="D277" s="63"/>
      <c r="E277" s="62"/>
      <c r="F277" s="43" t="str">
        <f>IFERROR(VLOOKUP(C277,SCR!C276:E376,3,0),"")</f>
        <v/>
      </c>
      <c r="G277" s="43"/>
      <c r="H277" s="19"/>
      <c r="I277" s="39" t="str">
        <f>IFERROR(VLOOKUP(C277,SCR!$C:$F,4,0),"")</f>
        <v/>
      </c>
      <c r="J277" s="40"/>
    </row>
    <row r="278" spans="3:10" ht="30" customHeight="1" x14ac:dyDescent="0.25">
      <c r="C278" s="26"/>
      <c r="D278" s="63"/>
      <c r="E278" s="62"/>
      <c r="F278" s="43" t="str">
        <f>IFERROR(VLOOKUP(C278,SCR!C277:E377,3,0),"")</f>
        <v/>
      </c>
      <c r="G278" s="43"/>
      <c r="H278" s="19"/>
      <c r="I278" s="39" t="str">
        <f>IFERROR(VLOOKUP(C278,SCR!$C:$F,4,0),"")</f>
        <v/>
      </c>
      <c r="J278" s="40"/>
    </row>
    <row r="279" spans="3:10" ht="30" customHeight="1" x14ac:dyDescent="0.25">
      <c r="C279" s="26"/>
      <c r="D279" s="63"/>
      <c r="E279" s="62"/>
      <c r="F279" s="43" t="str">
        <f>IFERROR(VLOOKUP(C279,SCR!C278:E378,3,0),"")</f>
        <v/>
      </c>
      <c r="G279" s="43"/>
      <c r="H279" s="19"/>
      <c r="I279" s="39" t="str">
        <f>IFERROR(VLOOKUP(C279,SCR!$C:$F,4,0),"")</f>
        <v/>
      </c>
      <c r="J279" s="40"/>
    </row>
    <row r="280" spans="3:10" ht="30" customHeight="1" x14ac:dyDescent="0.25">
      <c r="C280" s="26"/>
      <c r="D280" s="63"/>
      <c r="E280" s="62"/>
      <c r="F280" s="43" t="str">
        <f>IFERROR(VLOOKUP(C280,SCR!C279:E379,3,0),"")</f>
        <v/>
      </c>
      <c r="G280" s="43"/>
      <c r="H280" s="19"/>
      <c r="I280" s="39" t="str">
        <f>IFERROR(VLOOKUP(C280,SCR!$C:$F,4,0),"")</f>
        <v/>
      </c>
      <c r="J280" s="40"/>
    </row>
    <row r="281" spans="3:10" ht="30" customHeight="1" x14ac:dyDescent="0.25">
      <c r="C281" s="26"/>
      <c r="D281" s="63"/>
      <c r="E281" s="62"/>
      <c r="F281" s="43" t="str">
        <f>IFERROR(VLOOKUP(C281,SCR!C280:E380,3,0),"")</f>
        <v/>
      </c>
      <c r="G281" s="43"/>
      <c r="H281" s="19"/>
      <c r="I281" s="39" t="str">
        <f>IFERROR(VLOOKUP(C281,SCR!$C:$F,4,0),"")</f>
        <v/>
      </c>
      <c r="J281" s="40"/>
    </row>
    <row r="282" spans="3:10" ht="30" customHeight="1" x14ac:dyDescent="0.25">
      <c r="C282" s="26"/>
      <c r="D282" s="63"/>
      <c r="E282" s="62"/>
      <c r="F282" s="43" t="str">
        <f>IFERROR(VLOOKUP(C282,SCR!C281:E381,3,0),"")</f>
        <v/>
      </c>
      <c r="G282" s="43"/>
      <c r="H282" s="19"/>
      <c r="I282" s="39" t="str">
        <f>IFERROR(VLOOKUP(C282,SCR!$C:$F,4,0),"")</f>
        <v/>
      </c>
      <c r="J282" s="40"/>
    </row>
    <row r="283" spans="3:10" ht="30" customHeight="1" x14ac:dyDescent="0.25">
      <c r="C283" s="26"/>
      <c r="D283" s="63"/>
      <c r="E283" s="62"/>
      <c r="F283" s="43" t="str">
        <f>IFERROR(VLOOKUP(C283,SCR!C282:E382,3,0),"")</f>
        <v/>
      </c>
      <c r="G283" s="43"/>
      <c r="H283" s="19"/>
      <c r="I283" s="39" t="str">
        <f>IFERROR(VLOOKUP(C283,SCR!$C:$F,4,0),"")</f>
        <v/>
      </c>
      <c r="J283" s="40"/>
    </row>
    <row r="284" spans="3:10" ht="30" customHeight="1" x14ac:dyDescent="0.25">
      <c r="C284" s="26"/>
      <c r="D284" s="63"/>
      <c r="E284" s="62"/>
      <c r="F284" s="43" t="str">
        <f>IFERROR(VLOOKUP(C284,SCR!C283:E383,3,0),"")</f>
        <v/>
      </c>
      <c r="G284" s="43"/>
      <c r="H284" s="19"/>
      <c r="I284" s="39" t="str">
        <f>IFERROR(VLOOKUP(C284,SCR!$C:$F,4,0),"")</f>
        <v/>
      </c>
      <c r="J284" s="40"/>
    </row>
    <row r="285" spans="3:10" ht="30" customHeight="1" x14ac:dyDescent="0.25">
      <c r="C285" s="26"/>
      <c r="D285" s="63"/>
      <c r="E285" s="62"/>
      <c r="F285" s="43" t="str">
        <f>IFERROR(VLOOKUP(C285,SCR!C284:E384,3,0),"")</f>
        <v/>
      </c>
      <c r="G285" s="43"/>
      <c r="H285" s="19"/>
      <c r="I285" s="39" t="str">
        <f>IFERROR(VLOOKUP(C285,SCR!$C:$F,4,0),"")</f>
        <v/>
      </c>
      <c r="J285" s="40"/>
    </row>
    <row r="286" spans="3:10" ht="30" customHeight="1" x14ac:dyDescent="0.25">
      <c r="C286" s="26"/>
      <c r="D286" s="63"/>
      <c r="E286" s="62"/>
      <c r="F286" s="43" t="str">
        <f>IFERROR(VLOOKUP(C286,SCR!C285:E385,3,0),"")</f>
        <v/>
      </c>
      <c r="G286" s="43"/>
      <c r="H286" s="19"/>
      <c r="I286" s="39" t="str">
        <f>IFERROR(VLOOKUP(C286,SCR!$C:$F,4,0),"")</f>
        <v/>
      </c>
      <c r="J286" s="40"/>
    </row>
    <row r="287" spans="3:10" ht="30" customHeight="1" x14ac:dyDescent="0.25">
      <c r="C287" s="26"/>
      <c r="D287" s="63"/>
      <c r="E287" s="62"/>
      <c r="F287" s="43" t="str">
        <f>IFERROR(VLOOKUP(C287,SCR!C286:E386,3,0),"")</f>
        <v/>
      </c>
      <c r="G287" s="43"/>
      <c r="H287" s="19"/>
      <c r="I287" s="39" t="str">
        <f>IFERROR(VLOOKUP(C287,SCR!$C:$F,4,0),"")</f>
        <v/>
      </c>
      <c r="J287" s="40"/>
    </row>
    <row r="288" spans="3:10" ht="30" customHeight="1" x14ac:dyDescent="0.25">
      <c r="C288" s="26"/>
      <c r="D288" s="63"/>
      <c r="E288" s="62"/>
      <c r="F288" s="43" t="str">
        <f>IFERROR(VLOOKUP(C288,SCR!C287:E387,3,0),"")</f>
        <v/>
      </c>
      <c r="G288" s="43"/>
      <c r="H288" s="19"/>
      <c r="I288" s="39" t="str">
        <f>IFERROR(VLOOKUP(C288,SCR!$C:$F,4,0),"")</f>
        <v/>
      </c>
      <c r="J288" s="40"/>
    </row>
    <row r="289" spans="3:10" ht="30" customHeight="1" x14ac:dyDescent="0.25">
      <c r="C289" s="26"/>
      <c r="D289" s="63"/>
      <c r="E289" s="62"/>
      <c r="F289" s="43" t="str">
        <f>IFERROR(VLOOKUP(C289,SCR!C288:E388,3,0),"")</f>
        <v/>
      </c>
      <c r="G289" s="43"/>
      <c r="H289" s="19"/>
      <c r="I289" s="39" t="str">
        <f>IFERROR(VLOOKUP(C289,SCR!$C:$F,4,0),"")</f>
        <v/>
      </c>
      <c r="J289" s="40"/>
    </row>
    <row r="290" spans="3:10" ht="30" customHeight="1" x14ac:dyDescent="0.25">
      <c r="C290" s="26"/>
      <c r="D290" s="63"/>
      <c r="E290" s="62"/>
      <c r="F290" s="43" t="str">
        <f>IFERROR(VLOOKUP(C290,SCR!C289:E389,3,0),"")</f>
        <v/>
      </c>
      <c r="G290" s="43"/>
      <c r="H290" s="19"/>
      <c r="I290" s="39" t="str">
        <f>IFERROR(VLOOKUP(C290,SCR!$C:$F,4,0),"")</f>
        <v/>
      </c>
      <c r="J290" s="40"/>
    </row>
    <row r="291" spans="3:10" ht="30" customHeight="1" x14ac:dyDescent="0.25">
      <c r="C291" s="26"/>
      <c r="D291" s="63"/>
      <c r="E291" s="62"/>
      <c r="F291" s="43" t="str">
        <f>IFERROR(VLOOKUP(C291,SCR!C290:E390,3,0),"")</f>
        <v/>
      </c>
      <c r="G291" s="43"/>
      <c r="H291" s="19"/>
      <c r="I291" s="39" t="str">
        <f>IFERROR(VLOOKUP(C291,SCR!$C:$F,4,0),"")</f>
        <v/>
      </c>
      <c r="J291" s="40"/>
    </row>
    <row r="292" spans="3:10" ht="30" customHeight="1" x14ac:dyDescent="0.25">
      <c r="C292" s="26"/>
      <c r="D292" s="63"/>
      <c r="E292" s="62"/>
      <c r="F292" s="43" t="str">
        <f>IFERROR(VLOOKUP(C292,SCR!C291:E391,3,0),"")</f>
        <v/>
      </c>
      <c r="G292" s="43"/>
      <c r="H292" s="19"/>
      <c r="I292" s="39" t="str">
        <f>IFERROR(VLOOKUP(C292,SCR!$C:$F,4,0),"")</f>
        <v/>
      </c>
      <c r="J292" s="40"/>
    </row>
    <row r="293" spans="3:10" ht="30" customHeight="1" x14ac:dyDescent="0.25">
      <c r="C293" s="26"/>
      <c r="D293" s="63"/>
      <c r="E293" s="62"/>
      <c r="F293" s="43" t="str">
        <f>IFERROR(VLOOKUP(C293,SCR!C292:E392,3,0),"")</f>
        <v/>
      </c>
      <c r="G293" s="43"/>
      <c r="H293" s="19"/>
      <c r="I293" s="39" t="str">
        <f>IFERROR(VLOOKUP(C293,SCR!$C:$F,4,0),"")</f>
        <v/>
      </c>
      <c r="J293" s="40"/>
    </row>
    <row r="294" spans="3:10" ht="30" customHeight="1" x14ac:dyDescent="0.25">
      <c r="C294" s="26"/>
      <c r="D294" s="63"/>
      <c r="E294" s="62"/>
      <c r="F294" s="43" t="str">
        <f>IFERROR(VLOOKUP(C294,SCR!C293:E393,3,0),"")</f>
        <v/>
      </c>
      <c r="G294" s="43"/>
      <c r="H294" s="19"/>
      <c r="I294" s="39" t="str">
        <f>IFERROR(VLOOKUP(C294,SCR!$C:$F,4,0),"")</f>
        <v/>
      </c>
      <c r="J294" s="40"/>
    </row>
    <row r="295" spans="3:10" ht="30" customHeight="1" x14ac:dyDescent="0.25">
      <c r="C295" s="26"/>
      <c r="D295" s="63"/>
      <c r="E295" s="62"/>
      <c r="F295" s="43" t="str">
        <f>IFERROR(VLOOKUP(C295,SCR!C294:E394,3,0),"")</f>
        <v/>
      </c>
      <c r="G295" s="43"/>
      <c r="H295" s="19"/>
      <c r="I295" s="39" t="str">
        <f>IFERROR(VLOOKUP(C295,SCR!$C:$F,4,0),"")</f>
        <v/>
      </c>
      <c r="J295" s="40"/>
    </row>
    <row r="296" spans="3:10" ht="30" customHeight="1" x14ac:dyDescent="0.25">
      <c r="C296" s="26"/>
      <c r="D296" s="63"/>
      <c r="E296" s="62"/>
      <c r="F296" s="43" t="str">
        <f>IFERROR(VLOOKUP(C296,SCR!C295:E395,3,0),"")</f>
        <v/>
      </c>
      <c r="G296" s="43"/>
      <c r="H296" s="19"/>
      <c r="I296" s="39" t="str">
        <f>IFERROR(VLOOKUP(C296,SCR!$C:$F,4,0),"")</f>
        <v/>
      </c>
      <c r="J296" s="40"/>
    </row>
    <row r="297" spans="3:10" ht="30" customHeight="1" x14ac:dyDescent="0.25">
      <c r="C297" s="26"/>
      <c r="D297" s="63"/>
      <c r="E297" s="62"/>
      <c r="F297" s="43" t="str">
        <f>IFERROR(VLOOKUP(C297,SCR!C296:E396,3,0),"")</f>
        <v/>
      </c>
      <c r="G297" s="43"/>
      <c r="H297" s="19"/>
      <c r="I297" s="39" t="str">
        <f>IFERROR(VLOOKUP(C297,SCR!$C:$F,4,0),"")</f>
        <v/>
      </c>
      <c r="J297" s="40"/>
    </row>
    <row r="298" spans="3:10" ht="30" customHeight="1" x14ac:dyDescent="0.25">
      <c r="C298" s="26"/>
      <c r="D298" s="63"/>
      <c r="E298" s="62"/>
      <c r="F298" s="43" t="str">
        <f>IFERROR(VLOOKUP(C298,SCR!C297:E397,3,0),"")</f>
        <v/>
      </c>
      <c r="G298" s="43"/>
      <c r="H298" s="19"/>
      <c r="I298" s="39" t="str">
        <f>IFERROR(VLOOKUP(C298,SCR!$C:$F,4,0),"")</f>
        <v/>
      </c>
      <c r="J298" s="40"/>
    </row>
    <row r="299" spans="3:10" ht="30" customHeight="1" x14ac:dyDescent="0.25">
      <c r="C299" s="26"/>
      <c r="D299" s="63"/>
      <c r="E299" s="62"/>
      <c r="F299" s="43" t="str">
        <f>IFERROR(VLOOKUP(C299,SCR!C298:E398,3,0),"")</f>
        <v/>
      </c>
      <c r="G299" s="43"/>
      <c r="H299" s="19"/>
      <c r="I299" s="39" t="str">
        <f>IFERROR(VLOOKUP(C299,SCR!$C:$F,4,0),"")</f>
        <v/>
      </c>
      <c r="J299" s="40"/>
    </row>
    <row r="300" spans="3:10" ht="30" customHeight="1" x14ac:dyDescent="0.25">
      <c r="C300" s="26"/>
      <c r="D300" s="63"/>
      <c r="E300" s="62"/>
      <c r="F300" s="43" t="str">
        <f>IFERROR(VLOOKUP(C300,SCR!C299:E399,3,0),"")</f>
        <v/>
      </c>
      <c r="G300" s="43"/>
      <c r="H300" s="19"/>
      <c r="I300" s="39" t="str">
        <f>IFERROR(VLOOKUP(C300,SCR!$C:$F,4,0),"")</f>
        <v/>
      </c>
      <c r="J300" s="40"/>
    </row>
    <row r="301" spans="3:10" ht="30" customHeight="1" x14ac:dyDescent="0.25">
      <c r="C301" s="26"/>
      <c r="D301" s="63"/>
      <c r="E301" s="62"/>
      <c r="F301" s="43" t="str">
        <f>IFERROR(VLOOKUP(C301,SCR!C300:E400,3,0),"")</f>
        <v/>
      </c>
      <c r="G301" s="43"/>
      <c r="H301" s="19"/>
      <c r="I301" s="39" t="str">
        <f>IFERROR(VLOOKUP(C301,SCR!$C:$F,4,0),"")</f>
        <v/>
      </c>
      <c r="J301" s="40"/>
    </row>
    <row r="302" spans="3:10" ht="30" customHeight="1" x14ac:dyDescent="0.25">
      <c r="C302" s="26"/>
      <c r="D302" s="63"/>
      <c r="E302" s="62"/>
      <c r="F302" s="43" t="str">
        <f>IFERROR(VLOOKUP(C302,SCR!C301:E401,3,0),"")</f>
        <v/>
      </c>
      <c r="G302" s="43"/>
      <c r="H302" s="19"/>
      <c r="I302" s="39" t="str">
        <f>IFERROR(VLOOKUP(C302,SCR!$C:$F,4,0),"")</f>
        <v/>
      </c>
      <c r="J302" s="40"/>
    </row>
    <row r="303" spans="3:10" ht="30" customHeight="1" x14ac:dyDescent="0.25">
      <c r="C303" s="26"/>
      <c r="D303" s="63"/>
      <c r="E303" s="62"/>
      <c r="F303" s="43" t="str">
        <f>IFERROR(VLOOKUP(C303,SCR!C302:E402,3,0),"")</f>
        <v/>
      </c>
      <c r="G303" s="43"/>
      <c r="H303" s="19"/>
      <c r="I303" s="39" t="str">
        <f>IFERROR(VLOOKUP(C303,SCR!$C:$F,4,0),"")</f>
        <v/>
      </c>
      <c r="J303" s="40"/>
    </row>
    <row r="304" spans="3:10" ht="30" customHeight="1" x14ac:dyDescent="0.25">
      <c r="C304" s="26"/>
      <c r="D304" s="63"/>
      <c r="E304" s="62"/>
      <c r="F304" s="43" t="str">
        <f>IFERROR(VLOOKUP(C304,SCR!C303:E403,3,0),"")</f>
        <v/>
      </c>
      <c r="G304" s="43"/>
      <c r="H304" s="19"/>
      <c r="I304" s="39" t="str">
        <f>IFERROR(VLOOKUP(C304,SCR!$C:$F,4,0),"")</f>
        <v/>
      </c>
      <c r="J304" s="40"/>
    </row>
    <row r="305" spans="3:10" ht="30" customHeight="1" x14ac:dyDescent="0.25">
      <c r="C305" s="26"/>
      <c r="D305" s="63"/>
      <c r="E305" s="62"/>
      <c r="F305" s="43" t="str">
        <f>IFERROR(VLOOKUP(C305,SCR!C304:E404,3,0),"")</f>
        <v/>
      </c>
      <c r="G305" s="43"/>
      <c r="H305" s="19"/>
      <c r="I305" s="39" t="str">
        <f>IFERROR(VLOOKUP(C305,SCR!$C:$F,4,0),"")</f>
        <v/>
      </c>
      <c r="J305" s="40"/>
    </row>
    <row r="306" spans="3:10" ht="30" customHeight="1" x14ac:dyDescent="0.25">
      <c r="C306" s="26"/>
      <c r="D306" s="63"/>
      <c r="E306" s="62"/>
      <c r="F306" s="43" t="str">
        <f>IFERROR(VLOOKUP(C306,SCR!C305:E405,3,0),"")</f>
        <v/>
      </c>
      <c r="G306" s="43"/>
      <c r="H306" s="19"/>
      <c r="I306" s="39" t="str">
        <f>IFERROR(VLOOKUP(C306,SCR!$C:$F,4,0),"")</f>
        <v/>
      </c>
      <c r="J306" s="40"/>
    </row>
    <row r="307" spans="3:10" ht="30" customHeight="1" x14ac:dyDescent="0.25">
      <c r="C307" s="26"/>
      <c r="D307" s="63"/>
      <c r="E307" s="62"/>
      <c r="F307" s="43" t="str">
        <f>IFERROR(VLOOKUP(C307,SCR!C306:E406,3,0),"")</f>
        <v/>
      </c>
      <c r="G307" s="43"/>
      <c r="H307" s="19"/>
      <c r="I307" s="39" t="str">
        <f>IFERROR(VLOOKUP(C307,SCR!$C:$F,4,0),"")</f>
        <v/>
      </c>
      <c r="J307" s="40"/>
    </row>
    <row r="308" spans="3:10" ht="30" customHeight="1" x14ac:dyDescent="0.25">
      <c r="C308" s="26"/>
      <c r="D308" s="63"/>
      <c r="E308" s="62"/>
      <c r="F308" s="43" t="str">
        <f>IFERROR(VLOOKUP(C308,SCR!C307:E407,3,0),"")</f>
        <v/>
      </c>
      <c r="G308" s="43"/>
      <c r="H308" s="19"/>
      <c r="I308" s="39" t="str">
        <f>IFERROR(VLOOKUP(C308,SCR!$C:$F,4,0),"")</f>
        <v/>
      </c>
      <c r="J308" s="40"/>
    </row>
    <row r="309" spans="3:10" ht="30" customHeight="1" x14ac:dyDescent="0.25">
      <c r="C309" s="26"/>
      <c r="D309" s="63"/>
      <c r="E309" s="62"/>
      <c r="F309" s="43" t="str">
        <f>IFERROR(VLOOKUP(C309,SCR!C308:E408,3,0),"")</f>
        <v/>
      </c>
      <c r="G309" s="43"/>
      <c r="H309" s="19"/>
      <c r="I309" s="39" t="str">
        <f>IFERROR(VLOOKUP(C309,SCR!$C:$F,4,0),"")</f>
        <v/>
      </c>
      <c r="J309" s="40"/>
    </row>
    <row r="310" spans="3:10" ht="30" customHeight="1" x14ac:dyDescent="0.25">
      <c r="C310" s="26"/>
      <c r="D310" s="63"/>
      <c r="E310" s="62"/>
      <c r="F310" s="43" t="str">
        <f>IFERROR(VLOOKUP(C310,SCR!C309:E409,3,0),"")</f>
        <v/>
      </c>
      <c r="G310" s="43"/>
      <c r="H310" s="19"/>
      <c r="I310" s="39" t="str">
        <f>IFERROR(VLOOKUP(C310,SCR!$C:$F,4,0),"")</f>
        <v/>
      </c>
      <c r="J310" s="40"/>
    </row>
    <row r="311" spans="3:10" ht="30" customHeight="1" x14ac:dyDescent="0.25">
      <c r="C311" s="26"/>
      <c r="D311" s="63"/>
      <c r="E311" s="62"/>
      <c r="F311" s="43" t="str">
        <f>IFERROR(VLOOKUP(C311,SCR!C310:E410,3,0),"")</f>
        <v/>
      </c>
      <c r="G311" s="43"/>
      <c r="H311" s="19"/>
      <c r="I311" s="39" t="str">
        <f>IFERROR(VLOOKUP(C311,SCR!$C:$F,4,0),"")</f>
        <v/>
      </c>
      <c r="J311" s="40"/>
    </row>
    <row r="312" spans="3:10" ht="30" customHeight="1" x14ac:dyDescent="0.25">
      <c r="C312" s="26"/>
      <c r="D312" s="63"/>
      <c r="E312" s="62"/>
      <c r="F312" s="43" t="str">
        <f>IFERROR(VLOOKUP(C312,SCR!C311:E411,3,0),"")</f>
        <v/>
      </c>
      <c r="G312" s="43"/>
      <c r="H312" s="19"/>
      <c r="I312" s="39" t="str">
        <f>IFERROR(VLOOKUP(C312,SCR!$C:$F,4,0),"")</f>
        <v/>
      </c>
      <c r="J312" s="40"/>
    </row>
    <row r="313" spans="3:10" ht="30" customHeight="1" x14ac:dyDescent="0.25">
      <c r="C313" s="26"/>
      <c r="D313" s="63"/>
      <c r="E313" s="62"/>
      <c r="F313" s="43" t="str">
        <f>IFERROR(VLOOKUP(C313,SCR!C312:E412,3,0),"")</f>
        <v/>
      </c>
      <c r="G313" s="43"/>
      <c r="H313" s="19"/>
      <c r="I313" s="39" t="str">
        <f>IFERROR(VLOOKUP(C313,SCR!$C:$F,4,0),"")</f>
        <v/>
      </c>
      <c r="J313" s="40"/>
    </row>
    <row r="314" spans="3:10" ht="30" customHeight="1" x14ac:dyDescent="0.25">
      <c r="C314" s="26"/>
      <c r="D314" s="63"/>
      <c r="E314" s="62"/>
      <c r="F314" s="43" t="str">
        <f>IFERROR(VLOOKUP(C314,SCR!C313:E413,3,0),"")</f>
        <v/>
      </c>
      <c r="G314" s="43"/>
      <c r="H314" s="19"/>
      <c r="I314" s="39" t="str">
        <f>IFERROR(VLOOKUP(C314,SCR!$C:$F,4,0),"")</f>
        <v/>
      </c>
      <c r="J314" s="40"/>
    </row>
    <row r="315" spans="3:10" ht="30" customHeight="1" x14ac:dyDescent="0.25">
      <c r="C315" s="26"/>
      <c r="D315" s="63"/>
      <c r="E315" s="62"/>
      <c r="F315" s="43" t="str">
        <f>IFERROR(VLOOKUP(C315,SCR!C314:E414,3,0),"")</f>
        <v/>
      </c>
      <c r="G315" s="43"/>
      <c r="H315" s="19"/>
      <c r="I315" s="39" t="str">
        <f>IFERROR(VLOOKUP(C315,SCR!$C:$F,4,0),"")</f>
        <v/>
      </c>
      <c r="J315" s="40"/>
    </row>
    <row r="316" spans="3:10" ht="30" customHeight="1" x14ac:dyDescent="0.25">
      <c r="C316" s="26"/>
      <c r="D316" s="63"/>
      <c r="E316" s="62"/>
      <c r="F316" s="43" t="str">
        <f>IFERROR(VLOOKUP(C316,SCR!C315:E415,3,0),"")</f>
        <v/>
      </c>
      <c r="G316" s="43"/>
      <c r="H316" s="19"/>
      <c r="I316" s="39" t="str">
        <f>IFERROR(VLOOKUP(C316,SCR!$C:$F,4,0),"")</f>
        <v/>
      </c>
      <c r="J316" s="40"/>
    </row>
    <row r="317" spans="3:10" ht="30" customHeight="1" x14ac:dyDescent="0.25">
      <c r="C317" s="26"/>
      <c r="D317" s="63"/>
      <c r="E317" s="62"/>
      <c r="F317" s="43" t="str">
        <f>IFERROR(VLOOKUP(C317,SCR!C316:E416,3,0),"")</f>
        <v/>
      </c>
      <c r="G317" s="43"/>
      <c r="H317" s="19"/>
      <c r="I317" s="39" t="str">
        <f>IFERROR(VLOOKUP(C317,SCR!$C:$F,4,0),"")</f>
        <v/>
      </c>
      <c r="J317" s="40"/>
    </row>
    <row r="318" spans="3:10" ht="30" customHeight="1" x14ac:dyDescent="0.25">
      <c r="C318" s="26"/>
      <c r="D318" s="63"/>
      <c r="E318" s="62"/>
      <c r="F318" s="43" t="str">
        <f>IFERROR(VLOOKUP(C318,SCR!C317:E417,3,0),"")</f>
        <v/>
      </c>
      <c r="G318" s="43"/>
      <c r="H318" s="19"/>
      <c r="I318" s="39" t="str">
        <f>IFERROR(VLOOKUP(C318,SCR!$C:$F,4,0),"")</f>
        <v/>
      </c>
      <c r="J318" s="40"/>
    </row>
    <row r="319" spans="3:10" ht="30" customHeight="1" x14ac:dyDescent="0.25">
      <c r="C319" s="26"/>
      <c r="D319" s="63"/>
      <c r="E319" s="62"/>
      <c r="F319" s="43" t="str">
        <f>IFERROR(VLOOKUP(C319,SCR!C318:E418,3,0),"")</f>
        <v/>
      </c>
      <c r="G319" s="43"/>
      <c r="H319" s="19"/>
      <c r="I319" s="39" t="str">
        <f>IFERROR(VLOOKUP(C319,SCR!$C:$F,4,0),"")</f>
        <v/>
      </c>
      <c r="J319" s="40"/>
    </row>
    <row r="320" spans="3:10" ht="30" customHeight="1" x14ac:dyDescent="0.25">
      <c r="C320" s="26"/>
      <c r="D320" s="63"/>
      <c r="E320" s="62"/>
      <c r="F320" s="43" t="str">
        <f>IFERROR(VLOOKUP(C320,SCR!C319:E419,3,0),"")</f>
        <v/>
      </c>
      <c r="G320" s="43"/>
      <c r="H320" s="19"/>
      <c r="I320" s="39" t="str">
        <f>IFERROR(VLOOKUP(C320,SCR!$C:$F,4,0),"")</f>
        <v/>
      </c>
      <c r="J320" s="40"/>
    </row>
    <row r="321" spans="3:10" ht="30" customHeight="1" x14ac:dyDescent="0.25">
      <c r="C321" s="26"/>
      <c r="D321" s="63"/>
      <c r="E321" s="62"/>
      <c r="F321" s="43" t="str">
        <f>IFERROR(VLOOKUP(C321,SCR!C320:E420,3,0),"")</f>
        <v/>
      </c>
      <c r="G321" s="43"/>
      <c r="H321" s="19"/>
      <c r="I321" s="39" t="str">
        <f>IFERROR(VLOOKUP(C321,SCR!$C:$F,4,0),"")</f>
        <v/>
      </c>
      <c r="J321" s="40"/>
    </row>
    <row r="322" spans="3:10" ht="30" customHeight="1" x14ac:dyDescent="0.25">
      <c r="C322" s="26"/>
      <c r="D322" s="63"/>
      <c r="E322" s="62"/>
      <c r="F322" s="43" t="str">
        <f>IFERROR(VLOOKUP(C322,SCR!C321:E421,3,0),"")</f>
        <v/>
      </c>
      <c r="G322" s="43"/>
      <c r="H322" s="19"/>
      <c r="I322" s="39" t="str">
        <f>IFERROR(VLOOKUP(C322,SCR!$C:$F,4,0),"")</f>
        <v/>
      </c>
      <c r="J322" s="40"/>
    </row>
    <row r="323" spans="3:10" ht="30" customHeight="1" x14ac:dyDescent="0.25">
      <c r="C323" s="26"/>
      <c r="D323" s="63"/>
      <c r="E323" s="62"/>
      <c r="F323" s="43" t="str">
        <f>IFERROR(VLOOKUP(C323,SCR!C322:E422,3,0),"")</f>
        <v/>
      </c>
      <c r="G323" s="43"/>
      <c r="H323" s="19"/>
      <c r="I323" s="39" t="str">
        <f>IFERROR(VLOOKUP(C323,SCR!$C:$F,4,0),"")</f>
        <v/>
      </c>
      <c r="J323" s="40"/>
    </row>
    <row r="324" spans="3:10" ht="30" customHeight="1" x14ac:dyDescent="0.25">
      <c r="C324" s="26"/>
      <c r="D324" s="63"/>
      <c r="E324" s="62"/>
      <c r="F324" s="43" t="str">
        <f>IFERROR(VLOOKUP(C324,SCR!C323:E423,3,0),"")</f>
        <v/>
      </c>
      <c r="G324" s="43"/>
      <c r="H324" s="19"/>
      <c r="I324" s="39" t="str">
        <f>IFERROR(VLOOKUP(C324,SCR!$C:$F,4,0),"")</f>
        <v/>
      </c>
      <c r="J324" s="40"/>
    </row>
    <row r="325" spans="3:10" ht="30" customHeight="1" x14ac:dyDescent="0.25">
      <c r="C325" s="26"/>
      <c r="D325" s="63"/>
      <c r="E325" s="62"/>
      <c r="F325" s="43" t="str">
        <f>IFERROR(VLOOKUP(C325,SCR!C324:E424,3,0),"")</f>
        <v/>
      </c>
      <c r="G325" s="43"/>
      <c r="H325" s="19"/>
      <c r="I325" s="39" t="str">
        <f>IFERROR(VLOOKUP(C325,SCR!$C:$F,4,0),"")</f>
        <v/>
      </c>
      <c r="J325" s="40"/>
    </row>
    <row r="326" spans="3:10" ht="30" customHeight="1" x14ac:dyDescent="0.25">
      <c r="C326" s="26"/>
      <c r="D326" s="63"/>
      <c r="E326" s="62"/>
      <c r="F326" s="43" t="str">
        <f>IFERROR(VLOOKUP(C326,SCR!C325:E425,3,0),"")</f>
        <v/>
      </c>
      <c r="G326" s="43"/>
      <c r="H326" s="19"/>
      <c r="I326" s="39" t="str">
        <f>IFERROR(VLOOKUP(C326,SCR!$C:$F,4,0),"")</f>
        <v/>
      </c>
      <c r="J326" s="40"/>
    </row>
    <row r="327" spans="3:10" ht="30" customHeight="1" x14ac:dyDescent="0.25">
      <c r="C327" s="26"/>
      <c r="D327" s="63"/>
      <c r="E327" s="62"/>
      <c r="F327" s="43" t="str">
        <f>IFERROR(VLOOKUP(C327,SCR!C326:E426,3,0),"")</f>
        <v/>
      </c>
      <c r="G327" s="43"/>
      <c r="H327" s="19"/>
      <c r="I327" s="39" t="str">
        <f>IFERROR(VLOOKUP(C327,SCR!$C:$F,4,0),"")</f>
        <v/>
      </c>
      <c r="J327" s="40"/>
    </row>
    <row r="328" spans="3:10" ht="30" customHeight="1" x14ac:dyDescent="0.25">
      <c r="C328" s="26"/>
      <c r="D328" s="63"/>
      <c r="E328" s="62"/>
      <c r="F328" s="43" t="str">
        <f>IFERROR(VLOOKUP(C328,SCR!C327:E427,3,0),"")</f>
        <v/>
      </c>
      <c r="G328" s="43"/>
      <c r="H328" s="19"/>
      <c r="I328" s="39" t="str">
        <f>IFERROR(VLOOKUP(C328,SCR!$C:$F,4,0),"")</f>
        <v/>
      </c>
      <c r="J328" s="40"/>
    </row>
    <row r="329" spans="3:10" ht="30" customHeight="1" x14ac:dyDescent="0.25">
      <c r="C329" s="26"/>
      <c r="D329" s="63"/>
      <c r="E329" s="62"/>
      <c r="F329" s="43" t="str">
        <f>IFERROR(VLOOKUP(C329,SCR!C328:E428,3,0),"")</f>
        <v/>
      </c>
      <c r="G329" s="43"/>
      <c r="H329" s="19"/>
      <c r="I329" s="39" t="str">
        <f>IFERROR(VLOOKUP(C329,SCR!$C:$F,4,0),"")</f>
        <v/>
      </c>
      <c r="J329" s="40"/>
    </row>
    <row r="330" spans="3:10" ht="30" customHeight="1" x14ac:dyDescent="0.25">
      <c r="C330" s="26"/>
      <c r="D330" s="63"/>
      <c r="E330" s="62"/>
      <c r="F330" s="43" t="str">
        <f>IFERROR(VLOOKUP(C330,SCR!C329:E429,3,0),"")</f>
        <v/>
      </c>
      <c r="G330" s="43"/>
      <c r="H330" s="19"/>
      <c r="I330" s="39" t="str">
        <f>IFERROR(VLOOKUP(C330,SCR!$C:$F,4,0),"")</f>
        <v/>
      </c>
      <c r="J330" s="40"/>
    </row>
    <row r="331" spans="3:10" ht="30" customHeight="1" x14ac:dyDescent="0.25">
      <c r="C331" s="26"/>
      <c r="D331" s="63"/>
      <c r="E331" s="62"/>
      <c r="F331" s="43" t="str">
        <f>IFERROR(VLOOKUP(C331,SCR!C330:E430,3,0),"")</f>
        <v/>
      </c>
      <c r="G331" s="43"/>
      <c r="H331" s="19"/>
      <c r="I331" s="39" t="str">
        <f>IFERROR(VLOOKUP(C331,SCR!$C:$F,4,0),"")</f>
        <v/>
      </c>
      <c r="J331" s="40"/>
    </row>
    <row r="332" spans="3:10" ht="30" customHeight="1" x14ac:dyDescent="0.25">
      <c r="C332" s="26"/>
      <c r="D332" s="63"/>
      <c r="E332" s="62"/>
      <c r="F332" s="43" t="str">
        <f>IFERROR(VLOOKUP(C332,SCR!C331:E431,3,0),"")</f>
        <v/>
      </c>
      <c r="G332" s="43"/>
      <c r="H332" s="19"/>
      <c r="I332" s="39" t="str">
        <f>IFERROR(VLOOKUP(C332,SCR!$C:$F,4,0),"")</f>
        <v/>
      </c>
      <c r="J332" s="40"/>
    </row>
    <row r="333" spans="3:10" ht="30" customHeight="1" x14ac:dyDescent="0.25">
      <c r="C333" s="26"/>
      <c r="D333" s="63"/>
      <c r="E333" s="62"/>
      <c r="F333" s="43" t="str">
        <f>IFERROR(VLOOKUP(C333,SCR!C332:E432,3,0),"")</f>
        <v/>
      </c>
      <c r="G333" s="43"/>
      <c r="H333" s="19"/>
      <c r="I333" s="39" t="str">
        <f>IFERROR(VLOOKUP(C333,SCR!$C:$F,4,0),"")</f>
        <v/>
      </c>
      <c r="J333" s="40"/>
    </row>
    <row r="334" spans="3:10" ht="30" customHeight="1" x14ac:dyDescent="0.25">
      <c r="C334" s="26"/>
      <c r="D334" s="63"/>
      <c r="E334" s="62"/>
      <c r="F334" s="43" t="str">
        <f>IFERROR(VLOOKUP(C334,SCR!C333:E433,3,0),"")</f>
        <v/>
      </c>
      <c r="G334" s="43"/>
      <c r="H334" s="19"/>
      <c r="I334" s="39" t="str">
        <f>IFERROR(VLOOKUP(C334,SCR!$C:$F,4,0),"")</f>
        <v/>
      </c>
      <c r="J334" s="40"/>
    </row>
    <row r="335" spans="3:10" ht="30" customHeight="1" x14ac:dyDescent="0.25">
      <c r="C335" s="26"/>
      <c r="D335" s="63"/>
      <c r="E335" s="62"/>
      <c r="F335" s="43" t="str">
        <f>IFERROR(VLOOKUP(C335,SCR!C334:E434,3,0),"")</f>
        <v/>
      </c>
      <c r="G335" s="43"/>
      <c r="H335" s="19"/>
      <c r="I335" s="39" t="str">
        <f>IFERROR(VLOOKUP(C335,SCR!$C:$F,4,0),"")</f>
        <v/>
      </c>
      <c r="J335" s="40"/>
    </row>
    <row r="336" spans="3:10" ht="30" customHeight="1" x14ac:dyDescent="0.25">
      <c r="C336" s="26"/>
      <c r="D336" s="63"/>
      <c r="E336" s="62"/>
      <c r="F336" s="43" t="str">
        <f>IFERROR(VLOOKUP(C336,SCR!C335:E435,3,0),"")</f>
        <v/>
      </c>
      <c r="G336" s="43"/>
      <c r="H336" s="19"/>
      <c r="I336" s="39" t="str">
        <f>IFERROR(VLOOKUP(C336,SCR!$C:$F,4,0),"")</f>
        <v/>
      </c>
      <c r="J336" s="40"/>
    </row>
    <row r="337" spans="3:10" ht="30" customHeight="1" x14ac:dyDescent="0.25">
      <c r="C337" s="26"/>
      <c r="D337" s="63"/>
      <c r="E337" s="62"/>
      <c r="F337" s="43" t="str">
        <f>IFERROR(VLOOKUP(C337,SCR!C336:E436,3,0),"")</f>
        <v/>
      </c>
      <c r="G337" s="43"/>
      <c r="H337" s="19"/>
      <c r="I337" s="39" t="str">
        <f>IFERROR(VLOOKUP(C337,SCR!$C:$F,4,0),"")</f>
        <v/>
      </c>
      <c r="J337" s="40"/>
    </row>
    <row r="338" spans="3:10" ht="30" customHeight="1" x14ac:dyDescent="0.25">
      <c r="C338" s="26"/>
      <c r="D338" s="63"/>
      <c r="E338" s="62"/>
      <c r="F338" s="43" t="str">
        <f>IFERROR(VLOOKUP(C338,SCR!C337:E437,3,0),"")</f>
        <v/>
      </c>
      <c r="G338" s="43"/>
      <c r="H338" s="19"/>
      <c r="I338" s="39" t="str">
        <f>IFERROR(VLOOKUP(C338,SCR!$C:$F,4,0),"")</f>
        <v/>
      </c>
      <c r="J338" s="40"/>
    </row>
    <row r="339" spans="3:10" ht="30" customHeight="1" x14ac:dyDescent="0.25">
      <c r="C339" s="26"/>
      <c r="D339" s="63"/>
      <c r="E339" s="62"/>
      <c r="F339" s="43" t="str">
        <f>IFERROR(VLOOKUP(C339,SCR!C338:E438,3,0),"")</f>
        <v/>
      </c>
      <c r="G339" s="43"/>
      <c r="H339" s="19"/>
      <c r="I339" s="39" t="str">
        <f>IFERROR(VLOOKUP(C339,SCR!$C:$F,4,0),"")</f>
        <v/>
      </c>
      <c r="J339" s="40"/>
    </row>
    <row r="340" spans="3:10" ht="30" customHeight="1" x14ac:dyDescent="0.25">
      <c r="C340" s="26"/>
      <c r="D340" s="63"/>
      <c r="E340" s="62"/>
      <c r="F340" s="43" t="str">
        <f>IFERROR(VLOOKUP(C340,SCR!C339:E439,3,0),"")</f>
        <v/>
      </c>
      <c r="G340" s="43"/>
      <c r="H340" s="19"/>
      <c r="I340" s="39" t="str">
        <f>IFERROR(VLOOKUP(C340,SCR!$C:$F,4,0),"")</f>
        <v/>
      </c>
      <c r="J340" s="40"/>
    </row>
    <row r="341" spans="3:10" ht="30" customHeight="1" x14ac:dyDescent="0.25">
      <c r="C341" s="26"/>
      <c r="D341" s="63"/>
      <c r="E341" s="62"/>
      <c r="F341" s="43" t="str">
        <f>IFERROR(VLOOKUP(C341,SCR!C340:E440,3,0),"")</f>
        <v/>
      </c>
      <c r="G341" s="43"/>
      <c r="H341" s="19"/>
      <c r="I341" s="39" t="str">
        <f>IFERROR(VLOOKUP(C341,SCR!$C:$F,4,0),"")</f>
        <v/>
      </c>
      <c r="J341" s="40"/>
    </row>
    <row r="342" spans="3:10" ht="30" customHeight="1" x14ac:dyDescent="0.25">
      <c r="C342" s="26"/>
      <c r="D342" s="63"/>
      <c r="E342" s="62"/>
      <c r="F342" s="43" t="str">
        <f>IFERROR(VLOOKUP(C342,SCR!C341:E441,3,0),"")</f>
        <v/>
      </c>
      <c r="G342" s="43"/>
      <c r="H342" s="19"/>
      <c r="I342" s="39" t="str">
        <f>IFERROR(VLOOKUP(C342,SCR!$C:$F,4,0),"")</f>
        <v/>
      </c>
      <c r="J342" s="40"/>
    </row>
    <row r="343" spans="3:10" ht="30" customHeight="1" x14ac:dyDescent="0.25">
      <c r="C343" s="26"/>
      <c r="D343" s="63"/>
      <c r="E343" s="62"/>
      <c r="F343" s="43" t="str">
        <f>IFERROR(VLOOKUP(C343,SCR!C342:E442,3,0),"")</f>
        <v/>
      </c>
      <c r="G343" s="43"/>
      <c r="H343" s="19"/>
      <c r="I343" s="39" t="str">
        <f>IFERROR(VLOOKUP(C343,SCR!$C:$F,4,0),"")</f>
        <v/>
      </c>
      <c r="J343" s="40"/>
    </row>
    <row r="344" spans="3:10" ht="30" customHeight="1" x14ac:dyDescent="0.25">
      <c r="C344" s="26"/>
      <c r="D344" s="63"/>
      <c r="E344" s="62"/>
      <c r="F344" s="43" t="str">
        <f>IFERROR(VLOOKUP(C344,SCR!C343:E443,3,0),"")</f>
        <v/>
      </c>
      <c r="G344" s="43"/>
      <c r="H344" s="19"/>
      <c r="I344" s="39" t="str">
        <f>IFERROR(VLOOKUP(C344,SCR!$C:$F,4,0),"")</f>
        <v/>
      </c>
      <c r="J344" s="40"/>
    </row>
    <row r="345" spans="3:10" ht="30" customHeight="1" x14ac:dyDescent="0.25">
      <c r="C345" s="26"/>
      <c r="D345" s="63"/>
      <c r="E345" s="62"/>
      <c r="F345" s="43" t="str">
        <f>IFERROR(VLOOKUP(C345,SCR!C344:E444,3,0),"")</f>
        <v/>
      </c>
      <c r="G345" s="43"/>
      <c r="H345" s="19"/>
      <c r="I345" s="39" t="str">
        <f>IFERROR(VLOOKUP(C345,SCR!$C:$F,4,0),"")</f>
        <v/>
      </c>
      <c r="J345" s="40"/>
    </row>
    <row r="346" spans="3:10" ht="30" customHeight="1" x14ac:dyDescent="0.25">
      <c r="C346" s="26"/>
      <c r="D346" s="63"/>
      <c r="E346" s="62"/>
      <c r="F346" s="43" t="str">
        <f>IFERROR(VLOOKUP(C346,SCR!C345:E445,3,0),"")</f>
        <v/>
      </c>
      <c r="G346" s="43"/>
      <c r="H346" s="19"/>
      <c r="I346" s="39" t="str">
        <f>IFERROR(VLOOKUP(C346,SCR!$C:$F,4,0),"")</f>
        <v/>
      </c>
      <c r="J346" s="40"/>
    </row>
    <row r="347" spans="3:10" ht="30" customHeight="1" x14ac:dyDescent="0.25">
      <c r="C347" s="26"/>
      <c r="D347" s="63"/>
      <c r="E347" s="62"/>
      <c r="F347" s="43" t="str">
        <f>IFERROR(VLOOKUP(C347,SCR!C346:E446,3,0),"")</f>
        <v/>
      </c>
      <c r="G347" s="43"/>
      <c r="H347" s="19"/>
      <c r="I347" s="39" t="str">
        <f>IFERROR(VLOOKUP(C347,SCR!$C:$F,4,0),"")</f>
        <v/>
      </c>
      <c r="J347" s="40"/>
    </row>
    <row r="348" spans="3:10" ht="30" customHeight="1" x14ac:dyDescent="0.25">
      <c r="C348" s="26"/>
      <c r="D348" s="63"/>
      <c r="E348" s="62"/>
      <c r="F348" s="43" t="str">
        <f>IFERROR(VLOOKUP(C348,SCR!C347:E447,3,0),"")</f>
        <v/>
      </c>
      <c r="G348" s="43"/>
      <c r="H348" s="19"/>
      <c r="I348" s="39" t="str">
        <f>IFERROR(VLOOKUP(C348,SCR!$C:$F,4,0),"")</f>
        <v/>
      </c>
      <c r="J348" s="40"/>
    </row>
    <row r="349" spans="3:10" ht="30" customHeight="1" x14ac:dyDescent="0.25">
      <c r="C349" s="26"/>
      <c r="D349" s="63"/>
      <c r="E349" s="62"/>
      <c r="F349" s="43" t="str">
        <f>IFERROR(VLOOKUP(C349,SCR!C348:E448,3,0),"")</f>
        <v/>
      </c>
      <c r="G349" s="43"/>
      <c r="H349" s="19"/>
      <c r="I349" s="39" t="str">
        <f>IFERROR(VLOOKUP(C349,SCR!$C:$F,4,0),"")</f>
        <v/>
      </c>
      <c r="J349" s="40"/>
    </row>
    <row r="350" spans="3:10" ht="30" customHeight="1" x14ac:dyDescent="0.25">
      <c r="C350" s="26"/>
      <c r="D350" s="63"/>
      <c r="E350" s="62"/>
      <c r="F350" s="43" t="str">
        <f>IFERROR(VLOOKUP(C350,SCR!C349:E449,3,0),"")</f>
        <v/>
      </c>
      <c r="G350" s="43"/>
      <c r="H350" s="19"/>
      <c r="I350" s="39" t="str">
        <f>IFERROR(VLOOKUP(C350,SCR!$C:$F,4,0),"")</f>
        <v/>
      </c>
      <c r="J350" s="40"/>
    </row>
    <row r="351" spans="3:10" ht="30" customHeight="1" x14ac:dyDescent="0.25">
      <c r="C351" s="26"/>
      <c r="D351" s="63"/>
      <c r="E351" s="62"/>
      <c r="F351" s="43" t="str">
        <f>IFERROR(VLOOKUP(C351,SCR!C350:E450,3,0),"")</f>
        <v/>
      </c>
      <c r="G351" s="43"/>
      <c r="H351" s="19"/>
      <c r="I351" s="39" t="str">
        <f>IFERROR(VLOOKUP(C351,SCR!$C:$F,4,0),"")</f>
        <v/>
      </c>
      <c r="J351" s="40"/>
    </row>
    <row r="352" spans="3:10" ht="30" customHeight="1" x14ac:dyDescent="0.25">
      <c r="C352" s="26"/>
      <c r="D352" s="63"/>
      <c r="E352" s="62"/>
      <c r="F352" s="43" t="str">
        <f>IFERROR(VLOOKUP(C352,SCR!C351:E451,3,0),"")</f>
        <v/>
      </c>
      <c r="G352" s="43"/>
      <c r="H352" s="19"/>
      <c r="I352" s="39" t="str">
        <f>IFERROR(VLOOKUP(C352,SCR!$C:$F,4,0),"")</f>
        <v/>
      </c>
      <c r="J352" s="40"/>
    </row>
    <row r="353" spans="3:10" ht="30" customHeight="1" x14ac:dyDescent="0.25">
      <c r="C353" s="26"/>
      <c r="D353" s="63"/>
      <c r="E353" s="62"/>
      <c r="F353" s="43" t="str">
        <f>IFERROR(VLOOKUP(C353,SCR!C352:E452,3,0),"")</f>
        <v/>
      </c>
      <c r="G353" s="43"/>
      <c r="H353" s="19"/>
      <c r="I353" s="39" t="str">
        <f>IFERROR(VLOOKUP(C353,SCR!$C:$F,4,0),"")</f>
        <v/>
      </c>
      <c r="J353" s="40"/>
    </row>
    <row r="354" spans="3:10" ht="30" customHeight="1" x14ac:dyDescent="0.25">
      <c r="C354" s="26"/>
      <c r="D354" s="63"/>
      <c r="E354" s="62"/>
      <c r="F354" s="43" t="str">
        <f>IFERROR(VLOOKUP(C354,SCR!C353:E453,3,0),"")</f>
        <v/>
      </c>
      <c r="G354" s="43"/>
      <c r="H354" s="19"/>
      <c r="I354" s="39" t="str">
        <f>IFERROR(VLOOKUP(C354,SCR!$C:$F,4,0),"")</f>
        <v/>
      </c>
      <c r="J354" s="40"/>
    </row>
    <row r="355" spans="3:10" ht="30" customHeight="1" x14ac:dyDescent="0.25">
      <c r="C355" s="26"/>
      <c r="D355" s="63"/>
      <c r="E355" s="62"/>
      <c r="F355" s="43" t="str">
        <f>IFERROR(VLOOKUP(C355,SCR!C354:E454,3,0),"")</f>
        <v/>
      </c>
      <c r="G355" s="43"/>
      <c r="H355" s="19"/>
      <c r="I355" s="39" t="str">
        <f>IFERROR(VLOOKUP(C355,SCR!$C:$F,4,0),"")</f>
        <v/>
      </c>
      <c r="J355" s="40"/>
    </row>
    <row r="356" spans="3:10" ht="30" customHeight="1" x14ac:dyDescent="0.25">
      <c r="C356" s="26"/>
      <c r="D356" s="63"/>
      <c r="E356" s="62"/>
      <c r="F356" s="43" t="str">
        <f>IFERROR(VLOOKUP(C356,SCR!C355:E455,3,0),"")</f>
        <v/>
      </c>
      <c r="G356" s="43"/>
      <c r="H356" s="19"/>
      <c r="I356" s="39" t="str">
        <f>IFERROR(VLOOKUP(C356,SCR!$C:$F,4,0),"")</f>
        <v/>
      </c>
      <c r="J356" s="40"/>
    </row>
    <row r="357" spans="3:10" ht="30" customHeight="1" x14ac:dyDescent="0.25">
      <c r="C357" s="26"/>
      <c r="D357" s="63"/>
      <c r="E357" s="62"/>
      <c r="F357" s="43" t="str">
        <f>IFERROR(VLOOKUP(C357,SCR!C356:E456,3,0),"")</f>
        <v/>
      </c>
      <c r="G357" s="43"/>
      <c r="H357" s="19"/>
      <c r="I357" s="39" t="str">
        <f>IFERROR(VLOOKUP(C357,SCR!$C:$F,4,0),"")</f>
        <v/>
      </c>
      <c r="J357" s="40"/>
    </row>
    <row r="358" spans="3:10" ht="30" customHeight="1" x14ac:dyDescent="0.25">
      <c r="C358" s="26"/>
      <c r="D358" s="63"/>
      <c r="E358" s="62"/>
      <c r="F358" s="43" t="str">
        <f>IFERROR(VLOOKUP(C358,SCR!C357:E457,3,0),"")</f>
        <v/>
      </c>
      <c r="G358" s="43"/>
      <c r="H358" s="19"/>
      <c r="I358" s="39" t="str">
        <f>IFERROR(VLOOKUP(C358,SCR!$C:$F,4,0),"")</f>
        <v/>
      </c>
      <c r="J358" s="40"/>
    </row>
    <row r="359" spans="3:10" ht="30" customHeight="1" x14ac:dyDescent="0.25">
      <c r="C359" s="26"/>
      <c r="D359" s="63"/>
      <c r="E359" s="62"/>
      <c r="F359" s="43" t="str">
        <f>IFERROR(VLOOKUP(C359,SCR!C358:E458,3,0),"")</f>
        <v/>
      </c>
      <c r="G359" s="43"/>
      <c r="H359" s="19"/>
      <c r="I359" s="39" t="str">
        <f>IFERROR(VLOOKUP(C359,SCR!$C:$F,4,0),"")</f>
        <v/>
      </c>
      <c r="J359" s="40"/>
    </row>
    <row r="360" spans="3:10" ht="30" customHeight="1" x14ac:dyDescent="0.25">
      <c r="C360" s="26"/>
      <c r="D360" s="63"/>
      <c r="E360" s="62"/>
      <c r="F360" s="43" t="str">
        <f>IFERROR(VLOOKUP(C360,SCR!C359:E459,3,0),"")</f>
        <v/>
      </c>
      <c r="G360" s="43"/>
      <c r="H360" s="19"/>
      <c r="I360" s="39" t="str">
        <f>IFERROR(VLOOKUP(C360,SCR!$C:$F,4,0),"")</f>
        <v/>
      </c>
      <c r="J360" s="40"/>
    </row>
    <row r="361" spans="3:10" ht="30" customHeight="1" x14ac:dyDescent="0.25">
      <c r="C361" s="26"/>
      <c r="D361" s="63"/>
      <c r="E361" s="62"/>
      <c r="F361" s="43" t="str">
        <f>IFERROR(VLOOKUP(C361,SCR!C360:E460,3,0),"")</f>
        <v/>
      </c>
      <c r="G361" s="43"/>
      <c r="H361" s="19"/>
      <c r="I361" s="39" t="str">
        <f>IFERROR(VLOOKUP(C361,SCR!$C:$F,4,0),"")</f>
        <v/>
      </c>
      <c r="J361" s="40"/>
    </row>
    <row r="362" spans="3:10" ht="30" customHeight="1" x14ac:dyDescent="0.25">
      <c r="C362" s="26"/>
      <c r="D362" s="63"/>
      <c r="E362" s="62"/>
      <c r="F362" s="43" t="str">
        <f>IFERROR(VLOOKUP(C362,SCR!C361:E461,3,0),"")</f>
        <v/>
      </c>
      <c r="G362" s="43"/>
      <c r="H362" s="19"/>
      <c r="I362" s="39" t="str">
        <f>IFERROR(VLOOKUP(C362,SCR!$C:$F,4,0),"")</f>
        <v/>
      </c>
      <c r="J362" s="40"/>
    </row>
    <row r="363" spans="3:10" ht="30" customHeight="1" x14ac:dyDescent="0.25">
      <c r="C363" s="26"/>
      <c r="D363" s="63"/>
      <c r="E363" s="62"/>
      <c r="F363" s="43" t="str">
        <f>IFERROR(VLOOKUP(C363,SCR!C362:E462,3,0),"")</f>
        <v/>
      </c>
      <c r="G363" s="43"/>
      <c r="H363" s="19"/>
      <c r="I363" s="39" t="str">
        <f>IFERROR(VLOOKUP(C363,SCR!$C:$F,4,0),"")</f>
        <v/>
      </c>
      <c r="J363" s="40"/>
    </row>
    <row r="364" spans="3:10" ht="30" customHeight="1" x14ac:dyDescent="0.25">
      <c r="C364" s="26"/>
      <c r="D364" s="63"/>
      <c r="E364" s="62"/>
      <c r="F364" s="43" t="str">
        <f>IFERROR(VLOOKUP(C364,SCR!C363:E463,3,0),"")</f>
        <v/>
      </c>
      <c r="G364" s="43"/>
      <c r="H364" s="19"/>
      <c r="I364" s="39" t="str">
        <f>IFERROR(VLOOKUP(C364,SCR!$C:$F,4,0),"")</f>
        <v/>
      </c>
      <c r="J364" s="40"/>
    </row>
    <row r="365" spans="3:10" ht="30" customHeight="1" x14ac:dyDescent="0.25">
      <c r="C365" s="26"/>
      <c r="D365" s="63"/>
      <c r="E365" s="62"/>
      <c r="F365" s="43" t="str">
        <f>IFERROR(VLOOKUP(C365,SCR!C364:E464,3,0),"")</f>
        <v/>
      </c>
      <c r="G365" s="43"/>
      <c r="H365" s="19"/>
      <c r="I365" s="39" t="str">
        <f>IFERROR(VLOOKUP(C365,SCR!$C:$F,4,0),"")</f>
        <v/>
      </c>
      <c r="J365" s="40"/>
    </row>
    <row r="366" spans="3:10" ht="30" customHeight="1" x14ac:dyDescent="0.25">
      <c r="C366" s="26"/>
      <c r="D366" s="63"/>
      <c r="E366" s="62"/>
      <c r="F366" s="43" t="str">
        <f>IFERROR(VLOOKUP(C366,SCR!C365:E465,3,0),"")</f>
        <v/>
      </c>
      <c r="G366" s="43"/>
      <c r="H366" s="19"/>
      <c r="I366" s="39" t="str">
        <f>IFERROR(VLOOKUP(C366,SCR!$C:$F,4,0),"")</f>
        <v/>
      </c>
      <c r="J366" s="40"/>
    </row>
    <row r="367" spans="3:10" ht="30" customHeight="1" x14ac:dyDescent="0.25">
      <c r="C367" s="26"/>
      <c r="D367" s="63"/>
      <c r="E367" s="62"/>
      <c r="F367" s="43" t="str">
        <f>IFERROR(VLOOKUP(C367,SCR!C366:E466,3,0),"")</f>
        <v/>
      </c>
      <c r="G367" s="43"/>
      <c r="H367" s="19"/>
      <c r="I367" s="39" t="str">
        <f>IFERROR(VLOOKUP(C367,SCR!$C:$F,4,0),"")</f>
        <v/>
      </c>
      <c r="J367" s="40"/>
    </row>
    <row r="368" spans="3:10" ht="30" customHeight="1" x14ac:dyDescent="0.25">
      <c r="C368" s="26"/>
      <c r="D368" s="63"/>
      <c r="E368" s="62"/>
      <c r="F368" s="43" t="str">
        <f>IFERROR(VLOOKUP(C368,SCR!C367:E467,3,0),"")</f>
        <v/>
      </c>
      <c r="G368" s="43"/>
      <c r="H368" s="19"/>
      <c r="I368" s="39" t="str">
        <f>IFERROR(VLOOKUP(C368,SCR!$C:$F,4,0),"")</f>
        <v/>
      </c>
      <c r="J368" s="40"/>
    </row>
    <row r="369" spans="3:10" ht="30" customHeight="1" x14ac:dyDescent="0.25">
      <c r="C369" s="26"/>
      <c r="D369" s="63"/>
      <c r="E369" s="62"/>
      <c r="F369" s="43" t="str">
        <f>IFERROR(VLOOKUP(C369,SCR!C368:E468,3,0),"")</f>
        <v/>
      </c>
      <c r="G369" s="43"/>
      <c r="H369" s="19"/>
      <c r="I369" s="39" t="str">
        <f>IFERROR(VLOOKUP(C369,SCR!$C:$F,4,0),"")</f>
        <v/>
      </c>
      <c r="J369" s="40"/>
    </row>
    <row r="370" spans="3:10" ht="30" customHeight="1" x14ac:dyDescent="0.25">
      <c r="C370" s="26"/>
      <c r="D370" s="63"/>
      <c r="E370" s="62"/>
      <c r="F370" s="43" t="str">
        <f>IFERROR(VLOOKUP(C370,SCR!C369:E469,3,0),"")</f>
        <v/>
      </c>
      <c r="G370" s="43"/>
      <c r="H370" s="19"/>
      <c r="I370" s="39" t="str">
        <f>IFERROR(VLOOKUP(C370,SCR!$C:$F,4,0),"")</f>
        <v/>
      </c>
      <c r="J370" s="40"/>
    </row>
    <row r="371" spans="3:10" ht="30" customHeight="1" x14ac:dyDescent="0.25">
      <c r="C371" s="26"/>
      <c r="D371" s="63"/>
      <c r="E371" s="62"/>
      <c r="F371" s="43" t="str">
        <f>IFERROR(VLOOKUP(C371,SCR!C370:E470,3,0),"")</f>
        <v/>
      </c>
      <c r="G371" s="43"/>
      <c r="H371" s="19"/>
      <c r="I371" s="39" t="str">
        <f>IFERROR(VLOOKUP(C371,SCR!$C:$F,4,0),"")</f>
        <v/>
      </c>
      <c r="J371" s="40"/>
    </row>
    <row r="372" spans="3:10" ht="30" customHeight="1" x14ac:dyDescent="0.25">
      <c r="C372" s="26"/>
      <c r="D372" s="63"/>
      <c r="E372" s="62"/>
      <c r="F372" s="43" t="str">
        <f>IFERROR(VLOOKUP(C372,SCR!C371:E471,3,0),"")</f>
        <v/>
      </c>
      <c r="G372" s="43"/>
      <c r="H372" s="19"/>
      <c r="I372" s="39" t="str">
        <f>IFERROR(VLOOKUP(C372,SCR!$C:$F,4,0),"")</f>
        <v/>
      </c>
      <c r="J372" s="40"/>
    </row>
    <row r="373" spans="3:10" ht="30" customHeight="1" x14ac:dyDescent="0.25">
      <c r="C373" s="26"/>
      <c r="D373" s="63"/>
      <c r="E373" s="62"/>
      <c r="F373" s="43" t="str">
        <f>IFERROR(VLOOKUP(C373,SCR!C372:E472,3,0),"")</f>
        <v/>
      </c>
      <c r="G373" s="43"/>
      <c r="H373" s="19"/>
      <c r="I373" s="39" t="str">
        <f>IFERROR(VLOOKUP(C373,SCR!$C:$F,4,0),"")</f>
        <v/>
      </c>
      <c r="J373" s="40"/>
    </row>
    <row r="374" spans="3:10" ht="30" customHeight="1" x14ac:dyDescent="0.25">
      <c r="C374" s="26"/>
      <c r="D374" s="63"/>
      <c r="E374" s="62"/>
      <c r="F374" s="43" t="str">
        <f>IFERROR(VLOOKUP(C374,SCR!C373:E473,3,0),"")</f>
        <v/>
      </c>
      <c r="G374" s="43"/>
      <c r="H374" s="19"/>
      <c r="I374" s="39" t="str">
        <f>IFERROR(VLOOKUP(C374,SCR!$C:$F,4,0),"")</f>
        <v/>
      </c>
      <c r="J374" s="40"/>
    </row>
    <row r="375" spans="3:10" ht="30" customHeight="1" x14ac:dyDescent="0.25">
      <c r="C375" s="26"/>
      <c r="D375" s="63"/>
      <c r="E375" s="62"/>
      <c r="F375" s="43" t="str">
        <f>IFERROR(VLOOKUP(C375,SCR!C374:E474,3,0),"")</f>
        <v/>
      </c>
      <c r="G375" s="43"/>
      <c r="H375" s="19"/>
      <c r="I375" s="39" t="str">
        <f>IFERROR(VLOOKUP(C375,SCR!$C:$F,4,0),"")</f>
        <v/>
      </c>
      <c r="J375" s="40"/>
    </row>
    <row r="376" spans="3:10" ht="30" customHeight="1" x14ac:dyDescent="0.25">
      <c r="C376" s="26"/>
      <c r="D376" s="63"/>
      <c r="E376" s="62"/>
      <c r="F376" s="43" t="str">
        <f>IFERROR(VLOOKUP(C376,SCR!C375:E475,3,0),"")</f>
        <v/>
      </c>
      <c r="G376" s="43"/>
      <c r="H376" s="19"/>
      <c r="I376" s="39" t="str">
        <f>IFERROR(VLOOKUP(C376,SCR!$C:$F,4,0),"")</f>
        <v/>
      </c>
      <c r="J376" s="40"/>
    </row>
    <row r="377" spans="3:10" ht="30" customHeight="1" x14ac:dyDescent="0.25">
      <c r="C377" s="26"/>
      <c r="D377" s="63"/>
      <c r="E377" s="62"/>
      <c r="F377" s="43" t="str">
        <f>IFERROR(VLOOKUP(C377,SCR!C376:E476,3,0),"")</f>
        <v/>
      </c>
      <c r="G377" s="43"/>
      <c r="H377" s="19"/>
      <c r="I377" s="39" t="str">
        <f>IFERROR(VLOOKUP(C377,SCR!$C:$F,4,0),"")</f>
        <v/>
      </c>
      <c r="J377" s="40"/>
    </row>
    <row r="378" spans="3:10" ht="30" customHeight="1" x14ac:dyDescent="0.25">
      <c r="C378" s="26"/>
      <c r="D378" s="63"/>
      <c r="E378" s="62"/>
      <c r="F378" s="43" t="str">
        <f>IFERROR(VLOOKUP(C378,SCR!C377:E477,3,0),"")</f>
        <v/>
      </c>
      <c r="G378" s="43"/>
      <c r="H378" s="19"/>
      <c r="I378" s="39" t="str">
        <f>IFERROR(VLOOKUP(C378,SCR!$C:$F,4,0),"")</f>
        <v/>
      </c>
      <c r="J378" s="40"/>
    </row>
    <row r="379" spans="3:10" ht="30" customHeight="1" x14ac:dyDescent="0.25">
      <c r="C379" s="26"/>
      <c r="D379" s="63"/>
      <c r="E379" s="62"/>
      <c r="F379" s="43" t="str">
        <f>IFERROR(VLOOKUP(C379,SCR!C378:E478,3,0),"")</f>
        <v/>
      </c>
      <c r="G379" s="43"/>
      <c r="H379" s="19"/>
      <c r="I379" s="39" t="str">
        <f>IFERROR(VLOOKUP(C379,SCR!$C:$F,4,0),"")</f>
        <v/>
      </c>
      <c r="J379" s="40"/>
    </row>
    <row r="380" spans="3:10" ht="30" customHeight="1" x14ac:dyDescent="0.25">
      <c r="C380" s="26"/>
      <c r="D380" s="63"/>
      <c r="E380" s="62"/>
      <c r="F380" s="43" t="str">
        <f>IFERROR(VLOOKUP(C380,SCR!C379:E479,3,0),"")</f>
        <v/>
      </c>
      <c r="G380" s="43"/>
      <c r="H380" s="19"/>
      <c r="I380" s="39" t="str">
        <f>IFERROR(VLOOKUP(C380,SCR!$C:$F,4,0),"")</f>
        <v/>
      </c>
      <c r="J380" s="40"/>
    </row>
    <row r="381" spans="3:10" ht="30" customHeight="1" x14ac:dyDescent="0.25">
      <c r="C381" s="26"/>
      <c r="D381" s="63"/>
      <c r="E381" s="62"/>
      <c r="F381" s="43" t="str">
        <f>IFERROR(VLOOKUP(C381,SCR!C380:E480,3,0),"")</f>
        <v/>
      </c>
      <c r="G381" s="43"/>
      <c r="H381" s="19"/>
      <c r="I381" s="39" t="str">
        <f>IFERROR(VLOOKUP(C381,SCR!$C:$F,4,0),"")</f>
        <v/>
      </c>
      <c r="J381" s="40"/>
    </row>
    <row r="382" spans="3:10" ht="30" customHeight="1" x14ac:dyDescent="0.25">
      <c r="C382" s="26"/>
      <c r="D382" s="63"/>
      <c r="E382" s="62"/>
      <c r="F382" s="43" t="str">
        <f>IFERROR(VLOOKUP(C382,SCR!C381:E481,3,0),"")</f>
        <v/>
      </c>
      <c r="G382" s="43"/>
      <c r="H382" s="19"/>
      <c r="I382" s="39" t="str">
        <f>IFERROR(VLOOKUP(C382,SCR!$C:$F,4,0),"")</f>
        <v/>
      </c>
      <c r="J382" s="40"/>
    </row>
    <row r="383" spans="3:10" ht="30" customHeight="1" x14ac:dyDescent="0.25">
      <c r="C383" s="26"/>
      <c r="D383" s="63"/>
      <c r="E383" s="62"/>
      <c r="F383" s="43" t="str">
        <f>IFERROR(VLOOKUP(C383,SCR!C382:E482,3,0),"")</f>
        <v/>
      </c>
      <c r="G383" s="43"/>
      <c r="H383" s="19"/>
      <c r="I383" s="39" t="str">
        <f>IFERROR(VLOOKUP(C383,SCR!$C:$F,4,0),"")</f>
        <v/>
      </c>
      <c r="J383" s="40"/>
    </row>
    <row r="384" spans="3:10" ht="30" customHeight="1" x14ac:dyDescent="0.25">
      <c r="C384" s="26"/>
      <c r="D384" s="63"/>
      <c r="E384" s="62"/>
      <c r="F384" s="43" t="str">
        <f>IFERROR(VLOOKUP(C384,SCR!C383:E483,3,0),"")</f>
        <v/>
      </c>
      <c r="G384" s="43"/>
      <c r="H384" s="19"/>
      <c r="I384" s="39" t="str">
        <f>IFERROR(VLOOKUP(C384,SCR!$C:$F,4,0),"")</f>
        <v/>
      </c>
      <c r="J384" s="40"/>
    </row>
    <row r="385" spans="3:10" ht="30" customHeight="1" x14ac:dyDescent="0.25">
      <c r="C385" s="26"/>
      <c r="D385" s="63"/>
      <c r="E385" s="62"/>
      <c r="F385" s="43" t="str">
        <f>IFERROR(VLOOKUP(C385,SCR!C384:E484,3,0),"")</f>
        <v/>
      </c>
      <c r="G385" s="43"/>
      <c r="H385" s="19"/>
      <c r="I385" s="39" t="str">
        <f>IFERROR(VLOOKUP(C385,SCR!$C:$F,4,0),"")</f>
        <v/>
      </c>
      <c r="J385" s="40"/>
    </row>
    <row r="386" spans="3:10" ht="30" customHeight="1" x14ac:dyDescent="0.25">
      <c r="C386" s="26"/>
      <c r="D386" s="63"/>
      <c r="E386" s="62"/>
      <c r="F386" s="43" t="str">
        <f>IFERROR(VLOOKUP(C386,SCR!C385:E485,3,0),"")</f>
        <v/>
      </c>
      <c r="G386" s="43"/>
      <c r="H386" s="19"/>
      <c r="I386" s="39" t="str">
        <f>IFERROR(VLOOKUP(C386,SCR!$C:$F,4,0),"")</f>
        <v/>
      </c>
      <c r="J386" s="40"/>
    </row>
    <row r="387" spans="3:10" ht="30" customHeight="1" x14ac:dyDescent="0.25">
      <c r="C387" s="26"/>
      <c r="D387" s="63"/>
      <c r="E387" s="62"/>
      <c r="F387" s="43" t="str">
        <f>IFERROR(VLOOKUP(C387,SCR!C386:E486,3,0),"")</f>
        <v/>
      </c>
      <c r="G387" s="43"/>
      <c r="H387" s="19"/>
      <c r="I387" s="39" t="str">
        <f>IFERROR(VLOOKUP(C387,SCR!$C:$F,4,0),"")</f>
        <v/>
      </c>
      <c r="J387" s="40"/>
    </row>
    <row r="388" spans="3:10" ht="30" customHeight="1" x14ac:dyDescent="0.25">
      <c r="C388" s="26"/>
      <c r="D388" s="63"/>
      <c r="E388" s="62"/>
      <c r="F388" s="43" t="str">
        <f>IFERROR(VLOOKUP(C388,SCR!C387:E487,3,0),"")</f>
        <v/>
      </c>
      <c r="G388" s="43"/>
      <c r="H388" s="19"/>
      <c r="I388" s="39" t="str">
        <f>IFERROR(VLOOKUP(C388,SCR!$C:$F,4,0),"")</f>
        <v/>
      </c>
      <c r="J388" s="40"/>
    </row>
    <row r="389" spans="3:10" ht="30" customHeight="1" x14ac:dyDescent="0.25">
      <c r="C389" s="26"/>
      <c r="D389" s="63"/>
      <c r="E389" s="62"/>
      <c r="F389" s="43" t="str">
        <f>IFERROR(VLOOKUP(C389,SCR!C388:E488,3,0),"")</f>
        <v/>
      </c>
      <c r="G389" s="43"/>
      <c r="H389" s="19"/>
      <c r="I389" s="39" t="str">
        <f>IFERROR(VLOOKUP(C389,SCR!$C:$F,4,0),"")</f>
        <v/>
      </c>
      <c r="J389" s="40"/>
    </row>
    <row r="390" spans="3:10" ht="30" customHeight="1" x14ac:dyDescent="0.25">
      <c r="C390" s="26"/>
      <c r="D390" s="63"/>
      <c r="E390" s="62"/>
      <c r="F390" s="43" t="str">
        <f>IFERROR(VLOOKUP(C390,SCR!C389:E489,3,0),"")</f>
        <v/>
      </c>
      <c r="G390" s="43"/>
      <c r="H390" s="19"/>
      <c r="I390" s="39" t="str">
        <f>IFERROR(VLOOKUP(C390,SCR!$C:$F,4,0),"")</f>
        <v/>
      </c>
      <c r="J390" s="40"/>
    </row>
    <row r="391" spans="3:10" ht="30" customHeight="1" x14ac:dyDescent="0.25">
      <c r="C391" s="26"/>
      <c r="D391" s="63"/>
      <c r="E391" s="62"/>
      <c r="F391" s="43" t="str">
        <f>IFERROR(VLOOKUP(C391,SCR!C390:E490,3,0),"")</f>
        <v/>
      </c>
      <c r="G391" s="43"/>
      <c r="H391" s="19"/>
      <c r="I391" s="39" t="str">
        <f>IFERROR(VLOOKUP(C391,SCR!$C:$F,4,0),"")</f>
        <v/>
      </c>
      <c r="J391" s="40"/>
    </row>
    <row r="392" spans="3:10" ht="30" customHeight="1" x14ac:dyDescent="0.25">
      <c r="C392" s="26"/>
      <c r="D392" s="63"/>
      <c r="E392" s="62"/>
      <c r="F392" s="43" t="str">
        <f>IFERROR(VLOOKUP(C392,SCR!C391:E491,3,0),"")</f>
        <v/>
      </c>
      <c r="G392" s="43"/>
      <c r="H392" s="19"/>
      <c r="I392" s="39" t="str">
        <f>IFERROR(VLOOKUP(C392,SCR!$C:$F,4,0),"")</f>
        <v/>
      </c>
      <c r="J392" s="40"/>
    </row>
    <row r="393" spans="3:10" ht="30" customHeight="1" x14ac:dyDescent="0.25">
      <c r="C393" s="26"/>
      <c r="D393" s="63"/>
      <c r="E393" s="62"/>
      <c r="F393" s="43" t="str">
        <f>IFERROR(VLOOKUP(C393,SCR!C392:E492,3,0),"")</f>
        <v/>
      </c>
      <c r="G393" s="43"/>
      <c r="H393" s="19"/>
      <c r="I393" s="39" t="str">
        <f>IFERROR(VLOOKUP(C393,SCR!$C:$F,4,0),"")</f>
        <v/>
      </c>
      <c r="J393" s="40"/>
    </row>
    <row r="394" spans="3:10" ht="30" customHeight="1" x14ac:dyDescent="0.25">
      <c r="C394" s="26"/>
      <c r="D394" s="63"/>
      <c r="E394" s="62"/>
      <c r="F394" s="43" t="str">
        <f>IFERROR(VLOOKUP(C394,SCR!C393:E493,3,0),"")</f>
        <v/>
      </c>
      <c r="G394" s="43"/>
      <c r="H394" s="19"/>
      <c r="I394" s="39" t="str">
        <f>IFERROR(VLOOKUP(C394,SCR!$C:$F,4,0),"")</f>
        <v/>
      </c>
      <c r="J394" s="40"/>
    </row>
    <row r="395" spans="3:10" ht="30" customHeight="1" x14ac:dyDescent="0.25">
      <c r="C395" s="26"/>
      <c r="D395" s="63"/>
      <c r="E395" s="62"/>
      <c r="F395" s="43" t="str">
        <f>IFERROR(VLOOKUP(C395,SCR!C394:E494,3,0),"")</f>
        <v/>
      </c>
      <c r="G395" s="43"/>
      <c r="H395" s="19"/>
      <c r="I395" s="39" t="str">
        <f>IFERROR(VLOOKUP(C395,SCR!$C:$F,4,0),"")</f>
        <v/>
      </c>
      <c r="J395" s="40"/>
    </row>
    <row r="396" spans="3:10" ht="30" customHeight="1" x14ac:dyDescent="0.25">
      <c r="C396" s="26"/>
      <c r="D396" s="63"/>
      <c r="E396" s="62"/>
      <c r="F396" s="43" t="str">
        <f>IFERROR(VLOOKUP(C396,SCR!C395:E495,3,0),"")</f>
        <v/>
      </c>
      <c r="G396" s="43"/>
      <c r="H396" s="19"/>
      <c r="I396" s="39" t="str">
        <f>IFERROR(VLOOKUP(C396,SCR!$C:$F,4,0),"")</f>
        <v/>
      </c>
      <c r="J396" s="40"/>
    </row>
    <row r="397" spans="3:10" ht="30" customHeight="1" x14ac:dyDescent="0.25">
      <c r="C397" s="26"/>
      <c r="D397" s="63"/>
      <c r="E397" s="62"/>
      <c r="F397" s="43" t="str">
        <f>IFERROR(VLOOKUP(C397,SCR!C396:E496,3,0),"")</f>
        <v/>
      </c>
      <c r="G397" s="43"/>
      <c r="H397" s="19"/>
      <c r="I397" s="39" t="str">
        <f>IFERROR(VLOOKUP(C397,SCR!$C:$F,4,0),"")</f>
        <v/>
      </c>
      <c r="J397" s="40"/>
    </row>
    <row r="398" spans="3:10" ht="30" customHeight="1" x14ac:dyDescent="0.25">
      <c r="C398" s="26"/>
      <c r="D398" s="63"/>
      <c r="E398" s="62"/>
      <c r="F398" s="43" t="str">
        <f>IFERROR(VLOOKUP(C398,SCR!C397:E497,3,0),"")</f>
        <v/>
      </c>
      <c r="G398" s="43"/>
      <c r="H398" s="19"/>
      <c r="I398" s="39" t="str">
        <f>IFERROR(VLOOKUP(C398,SCR!$C:$F,4,0),"")</f>
        <v/>
      </c>
      <c r="J398" s="40"/>
    </row>
    <row r="399" spans="3:10" ht="30" customHeight="1" x14ac:dyDescent="0.25">
      <c r="C399" s="26"/>
      <c r="D399" s="63"/>
      <c r="E399" s="62"/>
      <c r="F399" s="43" t="str">
        <f>IFERROR(VLOOKUP(C399,SCR!C398:E498,3,0),"")</f>
        <v/>
      </c>
      <c r="G399" s="43"/>
      <c r="H399" s="19"/>
      <c r="I399" s="39" t="str">
        <f>IFERROR(VLOOKUP(C399,SCR!$C:$F,4,0),"")</f>
        <v/>
      </c>
      <c r="J399" s="40"/>
    </row>
    <row r="400" spans="3:10" ht="30" customHeight="1" x14ac:dyDescent="0.25">
      <c r="C400" s="26"/>
      <c r="D400" s="63"/>
      <c r="E400" s="62"/>
      <c r="F400" s="43" t="str">
        <f>IFERROR(VLOOKUP(C400,SCR!C399:E499,3,0),"")</f>
        <v/>
      </c>
      <c r="G400" s="43"/>
      <c r="H400" s="19"/>
      <c r="I400" s="39" t="str">
        <f>IFERROR(VLOOKUP(C400,SCR!$C:$F,4,0),"")</f>
        <v/>
      </c>
      <c r="J400" s="40"/>
    </row>
    <row r="401" spans="3:10" ht="30" customHeight="1" x14ac:dyDescent="0.25">
      <c r="C401" s="26"/>
      <c r="D401" s="63"/>
      <c r="E401" s="62"/>
      <c r="F401" s="43" t="str">
        <f>IFERROR(VLOOKUP(C401,SCR!C400:E500,3,0),"")</f>
        <v/>
      </c>
      <c r="G401" s="43"/>
      <c r="H401" s="19"/>
      <c r="I401" s="39" t="str">
        <f>IFERROR(VLOOKUP(C401,SCR!$C:$F,4,0),"")</f>
        <v/>
      </c>
      <c r="J401" s="40"/>
    </row>
    <row r="402" spans="3:10" ht="30" customHeight="1" x14ac:dyDescent="0.25">
      <c r="C402" s="26"/>
      <c r="D402" s="63"/>
      <c r="E402" s="62"/>
      <c r="F402" s="43" t="str">
        <f>IFERROR(VLOOKUP(C402,SCR!C401:E501,3,0),"")</f>
        <v/>
      </c>
      <c r="G402" s="43"/>
      <c r="H402" s="19"/>
      <c r="I402" s="39" t="str">
        <f>IFERROR(VLOOKUP(C402,SCR!$C:$F,4,0),"")</f>
        <v/>
      </c>
      <c r="J402" s="40"/>
    </row>
    <row r="403" spans="3:10" ht="30" customHeight="1" x14ac:dyDescent="0.25">
      <c r="C403" s="26"/>
      <c r="D403" s="63"/>
      <c r="E403" s="62"/>
      <c r="F403" s="43" t="str">
        <f>IFERROR(VLOOKUP(C403,SCR!C402:E502,3,0),"")</f>
        <v/>
      </c>
      <c r="G403" s="43"/>
      <c r="H403" s="19"/>
      <c r="I403" s="39" t="str">
        <f>IFERROR(VLOOKUP(C403,SCR!$C:$F,4,0),"")</f>
        <v/>
      </c>
      <c r="J403" s="40"/>
    </row>
    <row r="404" spans="3:10" ht="30" customHeight="1" x14ac:dyDescent="0.25">
      <c r="C404" s="26"/>
      <c r="D404" s="63"/>
      <c r="E404" s="62"/>
      <c r="F404" s="43" t="str">
        <f>IFERROR(VLOOKUP(C404,SCR!C403:E503,3,0),"")</f>
        <v/>
      </c>
      <c r="G404" s="43"/>
      <c r="H404" s="19"/>
      <c r="I404" s="39" t="str">
        <f>IFERROR(VLOOKUP(C404,SCR!$C:$F,4,0),"")</f>
        <v/>
      </c>
      <c r="J404" s="40"/>
    </row>
    <row r="405" spans="3:10" ht="30" customHeight="1" x14ac:dyDescent="0.25">
      <c r="C405" s="26"/>
      <c r="D405" s="63"/>
      <c r="E405" s="62"/>
      <c r="F405" s="43" t="str">
        <f>IFERROR(VLOOKUP(C405,SCR!C404:E504,3,0),"")</f>
        <v/>
      </c>
      <c r="G405" s="43"/>
      <c r="H405" s="19"/>
      <c r="I405" s="39" t="str">
        <f>IFERROR(VLOOKUP(C405,SCR!$C:$F,4,0),"")</f>
        <v/>
      </c>
      <c r="J405" s="40"/>
    </row>
    <row r="406" spans="3:10" ht="30" customHeight="1" x14ac:dyDescent="0.25">
      <c r="C406" s="26"/>
      <c r="D406" s="63"/>
      <c r="E406" s="62"/>
      <c r="F406" s="43" t="str">
        <f>IFERROR(VLOOKUP(C406,SCR!C405:E505,3,0),"")</f>
        <v/>
      </c>
      <c r="G406" s="43"/>
      <c r="H406" s="19"/>
      <c r="I406" s="39" t="str">
        <f>IFERROR(VLOOKUP(C406,SCR!$C:$F,4,0),"")</f>
        <v/>
      </c>
      <c r="J406" s="40"/>
    </row>
    <row r="407" spans="3:10" ht="30" customHeight="1" x14ac:dyDescent="0.25">
      <c r="C407" s="26"/>
      <c r="D407" s="63"/>
      <c r="E407" s="62"/>
      <c r="F407" s="43" t="str">
        <f>IFERROR(VLOOKUP(C407,SCR!C406:E506,3,0),"")</f>
        <v/>
      </c>
      <c r="G407" s="43"/>
      <c r="H407" s="19"/>
      <c r="I407" s="39" t="str">
        <f>IFERROR(VLOOKUP(C407,SCR!$C:$F,4,0),"")</f>
        <v/>
      </c>
      <c r="J407" s="40"/>
    </row>
    <row r="408" spans="3:10" ht="30" customHeight="1" x14ac:dyDescent="0.25">
      <c r="C408" s="26"/>
      <c r="D408" s="63"/>
      <c r="E408" s="62"/>
      <c r="F408" s="43" t="str">
        <f>IFERROR(VLOOKUP(C408,SCR!C407:E507,3,0),"")</f>
        <v/>
      </c>
      <c r="G408" s="43"/>
      <c r="H408" s="19"/>
      <c r="I408" s="39" t="str">
        <f>IFERROR(VLOOKUP(C408,SCR!$C:$F,4,0),"")</f>
        <v/>
      </c>
      <c r="J408" s="40"/>
    </row>
    <row r="409" spans="3:10" ht="30" customHeight="1" x14ac:dyDescent="0.25">
      <c r="C409" s="26"/>
      <c r="D409" s="63"/>
      <c r="E409" s="62"/>
      <c r="F409" s="43" t="str">
        <f>IFERROR(VLOOKUP(C409,SCR!C408:E508,3,0),"")</f>
        <v/>
      </c>
      <c r="G409" s="43"/>
      <c r="H409" s="19"/>
      <c r="I409" s="39" t="str">
        <f>IFERROR(VLOOKUP(C409,SCR!$C:$F,4,0),"")</f>
        <v/>
      </c>
      <c r="J409" s="40"/>
    </row>
    <row r="410" spans="3:10" ht="30" customHeight="1" x14ac:dyDescent="0.25">
      <c r="C410" s="26"/>
      <c r="D410" s="63"/>
      <c r="E410" s="62"/>
      <c r="F410" s="43" t="str">
        <f>IFERROR(VLOOKUP(C410,SCR!C409:E509,3,0),"")</f>
        <v/>
      </c>
      <c r="G410" s="43"/>
      <c r="H410" s="19"/>
      <c r="I410" s="39" t="str">
        <f>IFERROR(VLOOKUP(C410,SCR!$C:$F,4,0),"")</f>
        <v/>
      </c>
      <c r="J410" s="40"/>
    </row>
    <row r="411" spans="3:10" ht="30" customHeight="1" x14ac:dyDescent="0.25">
      <c r="C411" s="26"/>
      <c r="D411" s="63"/>
      <c r="E411" s="62"/>
      <c r="F411" s="43" t="str">
        <f>IFERROR(VLOOKUP(C411,SCR!C410:E510,3,0),"")</f>
        <v/>
      </c>
      <c r="G411" s="43"/>
      <c r="H411" s="19"/>
      <c r="I411" s="39" t="str">
        <f>IFERROR(VLOOKUP(C411,SCR!$C:$F,4,0),"")</f>
        <v/>
      </c>
      <c r="J411" s="40"/>
    </row>
    <row r="412" spans="3:10" ht="30" customHeight="1" x14ac:dyDescent="0.25">
      <c r="C412" s="26"/>
      <c r="D412" s="63"/>
      <c r="E412" s="62"/>
      <c r="F412" s="43" t="str">
        <f>IFERROR(VLOOKUP(C412,SCR!C411:E511,3,0),"")</f>
        <v/>
      </c>
      <c r="G412" s="43"/>
      <c r="H412" s="19"/>
      <c r="I412" s="39" t="str">
        <f>IFERROR(VLOOKUP(C412,SCR!$C:$F,4,0),"")</f>
        <v/>
      </c>
      <c r="J412" s="40"/>
    </row>
    <row r="413" spans="3:10" ht="30" customHeight="1" x14ac:dyDescent="0.25">
      <c r="C413" s="26"/>
      <c r="D413" s="63"/>
      <c r="E413" s="62"/>
      <c r="F413" s="43" t="str">
        <f>IFERROR(VLOOKUP(C413,SCR!C412:E512,3,0),"")</f>
        <v/>
      </c>
      <c r="G413" s="43"/>
      <c r="H413" s="19"/>
      <c r="I413" s="39" t="str">
        <f>IFERROR(VLOOKUP(C413,SCR!$C:$F,4,0),"")</f>
        <v/>
      </c>
      <c r="J413" s="40"/>
    </row>
    <row r="414" spans="3:10" ht="30" customHeight="1" x14ac:dyDescent="0.25">
      <c r="C414" s="26"/>
      <c r="D414" s="63"/>
      <c r="E414" s="62"/>
      <c r="F414" s="43" t="str">
        <f>IFERROR(VLOOKUP(C414,SCR!C413:E513,3,0),"")</f>
        <v/>
      </c>
      <c r="G414" s="43"/>
      <c r="H414" s="19"/>
      <c r="I414" s="39" t="str">
        <f>IFERROR(VLOOKUP(C414,SCR!$C:$F,4,0),"")</f>
        <v/>
      </c>
      <c r="J414" s="40"/>
    </row>
    <row r="415" spans="3:10" ht="30" customHeight="1" x14ac:dyDescent="0.25">
      <c r="C415" s="26"/>
      <c r="D415" s="63"/>
      <c r="E415" s="62"/>
      <c r="F415" s="43" t="str">
        <f>IFERROR(VLOOKUP(C415,SCR!C414:E514,3,0),"")</f>
        <v/>
      </c>
      <c r="G415" s="43"/>
      <c r="H415" s="19"/>
      <c r="I415" s="39" t="str">
        <f>IFERROR(VLOOKUP(C415,SCR!$C:$F,4,0),"")</f>
        <v/>
      </c>
      <c r="J415" s="40"/>
    </row>
    <row r="416" spans="3:10" ht="30" customHeight="1" x14ac:dyDescent="0.25">
      <c r="C416" s="26"/>
      <c r="D416" s="63"/>
      <c r="E416" s="62"/>
      <c r="F416" s="43" t="str">
        <f>IFERROR(VLOOKUP(C416,SCR!C415:E515,3,0),"")</f>
        <v/>
      </c>
      <c r="G416" s="43"/>
      <c r="H416" s="19"/>
      <c r="I416" s="39" t="str">
        <f>IFERROR(VLOOKUP(C416,SCR!$C:$F,4,0),"")</f>
        <v/>
      </c>
      <c r="J416" s="40"/>
    </row>
    <row r="417" spans="3:10" ht="30" customHeight="1" x14ac:dyDescent="0.25">
      <c r="C417" s="26"/>
      <c r="D417" s="63"/>
      <c r="E417" s="62"/>
      <c r="F417" s="43" t="str">
        <f>IFERROR(VLOOKUP(C417,SCR!C416:E516,3,0),"")</f>
        <v/>
      </c>
      <c r="G417" s="43"/>
      <c r="H417" s="19"/>
      <c r="I417" s="39" t="str">
        <f>IFERROR(VLOOKUP(C417,SCR!$C:$F,4,0),"")</f>
        <v/>
      </c>
      <c r="J417" s="40"/>
    </row>
    <row r="418" spans="3:10" ht="30" customHeight="1" x14ac:dyDescent="0.25">
      <c r="C418" s="26"/>
      <c r="D418" s="63"/>
      <c r="E418" s="62"/>
      <c r="F418" s="43" t="str">
        <f>IFERROR(VLOOKUP(C418,SCR!C417:E517,3,0),"")</f>
        <v/>
      </c>
      <c r="G418" s="43"/>
      <c r="H418" s="19"/>
      <c r="I418" s="39" t="str">
        <f>IFERROR(VLOOKUP(C418,SCR!$C:$F,4,0),"")</f>
        <v/>
      </c>
      <c r="J418" s="40"/>
    </row>
    <row r="419" spans="3:10" ht="30" customHeight="1" x14ac:dyDescent="0.25">
      <c r="C419" s="26"/>
      <c r="D419" s="63"/>
      <c r="E419" s="62"/>
      <c r="F419" s="43" t="str">
        <f>IFERROR(VLOOKUP(C419,SCR!C418:E518,3,0),"")</f>
        <v/>
      </c>
      <c r="G419" s="43"/>
      <c r="H419" s="19"/>
      <c r="I419" s="39" t="str">
        <f>IFERROR(VLOOKUP(C419,SCR!$C:$F,4,0),"")</f>
        <v/>
      </c>
      <c r="J419" s="40"/>
    </row>
    <row r="420" spans="3:10" ht="30" customHeight="1" x14ac:dyDescent="0.25">
      <c r="C420" s="26"/>
      <c r="D420" s="63"/>
      <c r="E420" s="62"/>
      <c r="F420" s="43" t="str">
        <f>IFERROR(VLOOKUP(C420,SCR!C419:E519,3,0),"")</f>
        <v/>
      </c>
      <c r="G420" s="43"/>
      <c r="H420" s="19"/>
      <c r="I420" s="39" t="str">
        <f>IFERROR(VLOOKUP(C420,SCR!$C:$F,4,0),"")</f>
        <v/>
      </c>
      <c r="J420" s="40"/>
    </row>
    <row r="421" spans="3:10" ht="30" customHeight="1" x14ac:dyDescent="0.25">
      <c r="C421" s="26"/>
      <c r="D421" s="63"/>
      <c r="E421" s="62"/>
      <c r="F421" s="43" t="str">
        <f>IFERROR(VLOOKUP(C421,SCR!C420:E520,3,0),"")</f>
        <v/>
      </c>
      <c r="G421" s="43"/>
      <c r="H421" s="19"/>
      <c r="I421" s="39" t="str">
        <f>IFERROR(VLOOKUP(C421,SCR!$C:$F,4,0),"")</f>
        <v/>
      </c>
      <c r="J421" s="40"/>
    </row>
    <row r="422" spans="3:10" ht="30" customHeight="1" x14ac:dyDescent="0.25">
      <c r="C422" s="26"/>
      <c r="D422" s="63"/>
      <c r="E422" s="62"/>
      <c r="F422" s="43" t="str">
        <f>IFERROR(VLOOKUP(C422,SCR!C421:E521,3,0),"")</f>
        <v/>
      </c>
      <c r="G422" s="43"/>
      <c r="H422" s="19"/>
      <c r="I422" s="39" t="str">
        <f>IFERROR(VLOOKUP(C422,SCR!$C:$F,4,0),"")</f>
        <v/>
      </c>
      <c r="J422" s="40"/>
    </row>
    <row r="423" spans="3:10" ht="30" customHeight="1" x14ac:dyDescent="0.25">
      <c r="C423" s="26"/>
      <c r="D423" s="63"/>
      <c r="E423" s="62"/>
      <c r="F423" s="43" t="str">
        <f>IFERROR(VLOOKUP(C423,SCR!C422:E522,3,0),"")</f>
        <v/>
      </c>
      <c r="G423" s="43"/>
      <c r="H423" s="19"/>
      <c r="I423" s="39" t="str">
        <f>IFERROR(VLOOKUP(C423,SCR!$C:$F,4,0),"")</f>
        <v/>
      </c>
      <c r="J423" s="40"/>
    </row>
    <row r="424" spans="3:10" ht="30" customHeight="1" x14ac:dyDescent="0.25">
      <c r="C424" s="26"/>
      <c r="D424" s="63"/>
      <c r="E424" s="62"/>
      <c r="F424" s="43" t="str">
        <f>IFERROR(VLOOKUP(C424,SCR!C423:E523,3,0),"")</f>
        <v/>
      </c>
      <c r="G424" s="43"/>
      <c r="H424" s="19"/>
      <c r="I424" s="39" t="str">
        <f>IFERROR(VLOOKUP(C424,SCR!$C:$F,4,0),"")</f>
        <v/>
      </c>
      <c r="J424" s="40"/>
    </row>
    <row r="425" spans="3:10" ht="30" customHeight="1" x14ac:dyDescent="0.25">
      <c r="C425" s="26"/>
      <c r="D425" s="63"/>
      <c r="E425" s="62"/>
      <c r="F425" s="43" t="str">
        <f>IFERROR(VLOOKUP(C425,SCR!C424:E524,3,0),"")</f>
        <v/>
      </c>
      <c r="G425" s="43"/>
      <c r="H425" s="19"/>
      <c r="I425" s="39" t="str">
        <f>IFERROR(VLOOKUP(C425,SCR!$C:$F,4,0),"")</f>
        <v/>
      </c>
      <c r="J425" s="40"/>
    </row>
    <row r="426" spans="3:10" ht="30" customHeight="1" x14ac:dyDescent="0.25">
      <c r="C426" s="26"/>
      <c r="D426" s="63"/>
      <c r="E426" s="62"/>
      <c r="F426" s="43" t="str">
        <f>IFERROR(VLOOKUP(C426,SCR!C425:E525,3,0),"")</f>
        <v/>
      </c>
      <c r="G426" s="43"/>
      <c r="H426" s="19"/>
      <c r="I426" s="39" t="str">
        <f>IFERROR(VLOOKUP(C426,SCR!$C:$F,4,0),"")</f>
        <v/>
      </c>
      <c r="J426" s="40"/>
    </row>
    <row r="427" spans="3:10" ht="30" customHeight="1" x14ac:dyDescent="0.25">
      <c r="C427" s="26"/>
      <c r="D427" s="63"/>
      <c r="E427" s="62"/>
      <c r="F427" s="43" t="str">
        <f>IFERROR(VLOOKUP(C427,SCR!C426:E526,3,0),"")</f>
        <v/>
      </c>
      <c r="G427" s="43"/>
      <c r="H427" s="19"/>
      <c r="I427" s="39" t="str">
        <f>IFERROR(VLOOKUP(C427,SCR!$C:$F,4,0),"")</f>
        <v/>
      </c>
      <c r="J427" s="40"/>
    </row>
    <row r="428" spans="3:10" ht="30" customHeight="1" x14ac:dyDescent="0.25">
      <c r="C428" s="26"/>
      <c r="D428" s="63"/>
      <c r="E428" s="62"/>
      <c r="F428" s="43" t="str">
        <f>IFERROR(VLOOKUP(C428,SCR!C427:E527,3,0),"")</f>
        <v/>
      </c>
      <c r="G428" s="43"/>
      <c r="H428" s="19"/>
      <c r="I428" s="39" t="str">
        <f>IFERROR(VLOOKUP(C428,SCR!$C:$F,4,0),"")</f>
        <v/>
      </c>
      <c r="J428" s="40"/>
    </row>
    <row r="429" spans="3:10" ht="30" customHeight="1" x14ac:dyDescent="0.25">
      <c r="C429" s="26"/>
      <c r="D429" s="63"/>
      <c r="E429" s="62"/>
      <c r="F429" s="43" t="str">
        <f>IFERROR(VLOOKUP(C429,SCR!C428:E528,3,0),"")</f>
        <v/>
      </c>
      <c r="G429" s="43"/>
      <c r="H429" s="19"/>
      <c r="I429" s="39" t="str">
        <f>IFERROR(VLOOKUP(C429,SCR!$C:$F,4,0),"")</f>
        <v/>
      </c>
      <c r="J429" s="40"/>
    </row>
    <row r="430" spans="3:10" ht="30" customHeight="1" x14ac:dyDescent="0.25">
      <c r="C430" s="26"/>
      <c r="D430" s="63"/>
      <c r="E430" s="62"/>
      <c r="F430" s="43" t="str">
        <f>IFERROR(VLOOKUP(C430,SCR!C429:E529,3,0),"")</f>
        <v/>
      </c>
      <c r="G430" s="43"/>
      <c r="H430" s="19"/>
      <c r="I430" s="39" t="str">
        <f>IFERROR(VLOOKUP(C430,SCR!$C:$F,4,0),"")</f>
        <v/>
      </c>
      <c r="J430" s="40"/>
    </row>
    <row r="431" spans="3:10" ht="30" customHeight="1" x14ac:dyDescent="0.25">
      <c r="C431" s="26"/>
      <c r="D431" s="63"/>
      <c r="E431" s="62"/>
      <c r="F431" s="43" t="str">
        <f>IFERROR(VLOOKUP(C431,SCR!C430:E530,3,0),"")</f>
        <v/>
      </c>
      <c r="G431" s="43"/>
      <c r="H431" s="19"/>
      <c r="I431" s="39" t="str">
        <f>IFERROR(VLOOKUP(C431,SCR!$C:$F,4,0),"")</f>
        <v/>
      </c>
      <c r="J431" s="40"/>
    </row>
    <row r="432" spans="3:10" ht="30" customHeight="1" x14ac:dyDescent="0.25">
      <c r="C432" s="26"/>
      <c r="D432" s="63"/>
      <c r="E432" s="62"/>
      <c r="F432" s="43" t="str">
        <f>IFERROR(VLOOKUP(C432,SCR!C431:E531,3,0),"")</f>
        <v/>
      </c>
      <c r="G432" s="43"/>
      <c r="H432" s="19"/>
      <c r="I432" s="39" t="str">
        <f>IFERROR(VLOOKUP(C432,SCR!$C:$F,4,0),"")</f>
        <v/>
      </c>
      <c r="J432" s="40"/>
    </row>
    <row r="433" spans="3:10" ht="30" customHeight="1" x14ac:dyDescent="0.25">
      <c r="C433" s="26"/>
      <c r="D433" s="63"/>
      <c r="E433" s="62"/>
      <c r="F433" s="43" t="str">
        <f>IFERROR(VLOOKUP(C433,SCR!C432:E532,3,0),"")</f>
        <v/>
      </c>
      <c r="G433" s="43"/>
      <c r="H433" s="19"/>
      <c r="I433" s="39" t="str">
        <f>IFERROR(VLOOKUP(C433,SCR!$C:$F,4,0),"")</f>
        <v/>
      </c>
      <c r="J433" s="40"/>
    </row>
    <row r="434" spans="3:10" ht="30" customHeight="1" x14ac:dyDescent="0.25">
      <c r="C434" s="26"/>
      <c r="D434" s="63"/>
      <c r="E434" s="62"/>
      <c r="F434" s="43" t="str">
        <f>IFERROR(VLOOKUP(C434,SCR!C433:E533,3,0),"")</f>
        <v/>
      </c>
      <c r="G434" s="43"/>
      <c r="H434" s="19"/>
      <c r="I434" s="39" t="str">
        <f>IFERROR(VLOOKUP(C434,SCR!$C:$F,4,0),"")</f>
        <v/>
      </c>
      <c r="J434" s="40"/>
    </row>
    <row r="435" spans="3:10" ht="30" customHeight="1" x14ac:dyDescent="0.25">
      <c r="C435" s="26"/>
      <c r="D435" s="63"/>
      <c r="E435" s="62"/>
      <c r="F435" s="43" t="str">
        <f>IFERROR(VLOOKUP(C435,SCR!C434:E534,3,0),"")</f>
        <v/>
      </c>
      <c r="G435" s="43"/>
      <c r="H435" s="19"/>
      <c r="I435" s="39" t="str">
        <f>IFERROR(VLOOKUP(C435,SCR!$C:$F,4,0),"")</f>
        <v/>
      </c>
      <c r="J435" s="40"/>
    </row>
    <row r="436" spans="3:10" ht="30" customHeight="1" x14ac:dyDescent="0.25">
      <c r="C436" s="26"/>
      <c r="D436" s="63"/>
      <c r="E436" s="62"/>
      <c r="F436" s="43" t="str">
        <f>IFERROR(VLOOKUP(C436,SCR!C435:E535,3,0),"")</f>
        <v/>
      </c>
      <c r="G436" s="43"/>
      <c r="H436" s="19"/>
      <c r="I436" s="39" t="str">
        <f>IFERROR(VLOOKUP(C436,SCR!$C:$F,4,0),"")</f>
        <v/>
      </c>
      <c r="J436" s="40"/>
    </row>
    <row r="437" spans="3:10" ht="30" customHeight="1" x14ac:dyDescent="0.25">
      <c r="C437" s="26"/>
      <c r="D437" s="63"/>
      <c r="E437" s="62"/>
      <c r="F437" s="43" t="str">
        <f>IFERROR(VLOOKUP(C437,SCR!C436:E536,3,0),"")</f>
        <v/>
      </c>
      <c r="G437" s="43"/>
      <c r="H437" s="19"/>
      <c r="I437" s="39" t="str">
        <f>IFERROR(VLOOKUP(C437,SCR!$C:$F,4,0),"")</f>
        <v/>
      </c>
      <c r="J437" s="40"/>
    </row>
    <row r="438" spans="3:10" ht="30" customHeight="1" x14ac:dyDescent="0.25">
      <c r="C438" s="26"/>
      <c r="D438" s="63"/>
      <c r="E438" s="62"/>
      <c r="F438" s="43" t="str">
        <f>IFERROR(VLOOKUP(C438,SCR!C437:E537,3,0),"")</f>
        <v/>
      </c>
      <c r="G438" s="43"/>
      <c r="H438" s="19"/>
      <c r="I438" s="39" t="str">
        <f>IFERROR(VLOOKUP(C438,SCR!$C:$F,4,0),"")</f>
        <v/>
      </c>
      <c r="J438" s="40"/>
    </row>
    <row r="439" spans="3:10" ht="30" customHeight="1" x14ac:dyDescent="0.25">
      <c r="C439" s="26"/>
      <c r="D439" s="63"/>
      <c r="E439" s="62"/>
      <c r="F439" s="43" t="str">
        <f>IFERROR(VLOOKUP(C439,SCR!C438:E538,3,0),"")</f>
        <v/>
      </c>
      <c r="G439" s="43"/>
      <c r="H439" s="19"/>
      <c r="I439" s="39" t="str">
        <f>IFERROR(VLOOKUP(C439,SCR!$C:$F,4,0),"")</f>
        <v/>
      </c>
      <c r="J439" s="40"/>
    </row>
    <row r="440" spans="3:10" ht="30" customHeight="1" x14ac:dyDescent="0.25">
      <c r="C440" s="26"/>
      <c r="D440" s="63"/>
      <c r="E440" s="62"/>
      <c r="F440" s="43" t="str">
        <f>IFERROR(VLOOKUP(C440,SCR!C439:E539,3,0),"")</f>
        <v/>
      </c>
      <c r="G440" s="43"/>
      <c r="H440" s="19"/>
      <c r="I440" s="39" t="str">
        <f>IFERROR(VLOOKUP(C440,SCR!$C:$F,4,0),"")</f>
        <v/>
      </c>
      <c r="J440" s="40"/>
    </row>
    <row r="441" spans="3:10" ht="30" customHeight="1" x14ac:dyDescent="0.25">
      <c r="C441" s="26"/>
      <c r="D441" s="63"/>
      <c r="E441" s="62"/>
      <c r="F441" s="43" t="str">
        <f>IFERROR(VLOOKUP(C441,SCR!C440:E540,3,0),"")</f>
        <v/>
      </c>
      <c r="G441" s="43"/>
      <c r="H441" s="19"/>
      <c r="I441" s="39" t="str">
        <f>IFERROR(VLOOKUP(C441,SCR!$C:$F,4,0),"")</f>
        <v/>
      </c>
      <c r="J441" s="40"/>
    </row>
    <row r="442" spans="3:10" ht="30" customHeight="1" x14ac:dyDescent="0.25">
      <c r="C442" s="26"/>
      <c r="D442" s="63"/>
      <c r="E442" s="62"/>
      <c r="F442" s="43" t="str">
        <f>IFERROR(VLOOKUP(C442,SCR!C441:E541,3,0),"")</f>
        <v/>
      </c>
      <c r="G442" s="43"/>
      <c r="H442" s="19"/>
      <c r="I442" s="39" t="str">
        <f>IFERROR(VLOOKUP(C442,SCR!$C:$F,4,0),"")</f>
        <v/>
      </c>
      <c r="J442" s="40"/>
    </row>
    <row r="443" spans="3:10" ht="30" customHeight="1" x14ac:dyDescent="0.25">
      <c r="C443" s="26"/>
      <c r="D443" s="63"/>
      <c r="E443" s="62"/>
      <c r="F443" s="43" t="str">
        <f>IFERROR(VLOOKUP(C443,SCR!C442:E542,3,0),"")</f>
        <v/>
      </c>
      <c r="G443" s="43"/>
      <c r="H443" s="19"/>
      <c r="I443" s="39" t="str">
        <f>IFERROR(VLOOKUP(C443,SCR!$C:$F,4,0),"")</f>
        <v/>
      </c>
      <c r="J443" s="40"/>
    </row>
    <row r="444" spans="3:10" ht="30" customHeight="1" x14ac:dyDescent="0.25">
      <c r="C444" s="26"/>
      <c r="D444" s="63"/>
      <c r="E444" s="62"/>
      <c r="F444" s="43" t="str">
        <f>IFERROR(VLOOKUP(C444,SCR!C443:E543,3,0),"")</f>
        <v/>
      </c>
      <c r="G444" s="43"/>
      <c r="H444" s="19"/>
      <c r="I444" s="39" t="str">
        <f>IFERROR(VLOOKUP(C444,SCR!$C:$F,4,0),"")</f>
        <v/>
      </c>
      <c r="J444" s="40"/>
    </row>
    <row r="445" spans="3:10" ht="30" customHeight="1" x14ac:dyDescent="0.25">
      <c r="C445" s="26"/>
      <c r="D445" s="63"/>
      <c r="E445" s="62"/>
      <c r="F445" s="43" t="str">
        <f>IFERROR(VLOOKUP(C445,SCR!C444:E544,3,0),"")</f>
        <v/>
      </c>
      <c r="G445" s="43"/>
      <c r="H445" s="19"/>
      <c r="I445" s="39" t="str">
        <f>IFERROR(VLOOKUP(C445,SCR!$C:$F,4,0),"")</f>
        <v/>
      </c>
      <c r="J445" s="40"/>
    </row>
    <row r="446" spans="3:10" ht="30" customHeight="1" x14ac:dyDescent="0.25">
      <c r="C446" s="26"/>
      <c r="D446" s="63"/>
      <c r="E446" s="62"/>
      <c r="F446" s="43" t="str">
        <f>IFERROR(VLOOKUP(C446,SCR!C445:E545,3,0),"")</f>
        <v/>
      </c>
      <c r="G446" s="43"/>
      <c r="H446" s="19"/>
      <c r="I446" s="39" t="str">
        <f>IFERROR(VLOOKUP(C446,SCR!$C:$F,4,0),"")</f>
        <v/>
      </c>
      <c r="J446" s="40"/>
    </row>
    <row r="447" spans="3:10" ht="30" customHeight="1" x14ac:dyDescent="0.25">
      <c r="C447" s="26"/>
      <c r="D447" s="63"/>
      <c r="E447" s="62"/>
      <c r="F447" s="43" t="str">
        <f>IFERROR(VLOOKUP(C447,SCR!C446:E546,3,0),"")</f>
        <v/>
      </c>
      <c r="G447" s="43"/>
      <c r="H447" s="19"/>
      <c r="I447" s="39" t="str">
        <f>IFERROR(VLOOKUP(C447,SCR!$C:$F,4,0),"")</f>
        <v/>
      </c>
      <c r="J447" s="40"/>
    </row>
    <row r="448" spans="3:10" ht="30" customHeight="1" x14ac:dyDescent="0.25">
      <c r="C448" s="26"/>
      <c r="D448" s="63"/>
      <c r="E448" s="62"/>
      <c r="F448" s="43" t="str">
        <f>IFERROR(VLOOKUP(C448,SCR!C447:E547,3,0),"")</f>
        <v/>
      </c>
      <c r="G448" s="43"/>
      <c r="H448" s="19"/>
      <c r="I448" s="39" t="str">
        <f>IFERROR(VLOOKUP(C448,SCR!$C:$F,4,0),"")</f>
        <v/>
      </c>
      <c r="J448" s="40"/>
    </row>
    <row r="449" spans="3:10" ht="30" customHeight="1" x14ac:dyDescent="0.25">
      <c r="C449" s="26"/>
      <c r="D449" s="63"/>
      <c r="E449" s="62"/>
      <c r="F449" s="43" t="str">
        <f>IFERROR(VLOOKUP(C449,SCR!C448:E548,3,0),"")</f>
        <v/>
      </c>
      <c r="G449" s="43"/>
      <c r="H449" s="19"/>
      <c r="I449" s="39" t="str">
        <f>IFERROR(VLOOKUP(C449,SCR!$C:$F,4,0),"")</f>
        <v/>
      </c>
      <c r="J449" s="40"/>
    </row>
    <row r="450" spans="3:10" ht="30" customHeight="1" x14ac:dyDescent="0.25">
      <c r="C450" s="26"/>
      <c r="D450" s="63"/>
      <c r="E450" s="62"/>
      <c r="F450" s="43" t="str">
        <f>IFERROR(VLOOKUP(C450,SCR!C449:E549,3,0),"")</f>
        <v/>
      </c>
      <c r="G450" s="43"/>
      <c r="H450" s="19"/>
      <c r="I450" s="39" t="str">
        <f>IFERROR(VLOOKUP(C450,SCR!$C:$F,4,0),"")</f>
        <v/>
      </c>
      <c r="J450" s="40"/>
    </row>
    <row r="451" spans="3:10" ht="30" customHeight="1" x14ac:dyDescent="0.25">
      <c r="C451" s="26"/>
      <c r="D451" s="63"/>
      <c r="E451" s="62"/>
      <c r="F451" s="43" t="str">
        <f>IFERROR(VLOOKUP(C451,SCR!C450:E550,3,0),"")</f>
        <v/>
      </c>
      <c r="G451" s="43"/>
      <c r="H451" s="19"/>
      <c r="I451" s="39" t="str">
        <f>IFERROR(VLOOKUP(C451,SCR!$C:$F,4,0),"")</f>
        <v/>
      </c>
      <c r="J451" s="40"/>
    </row>
    <row r="452" spans="3:10" ht="30" customHeight="1" x14ac:dyDescent="0.25">
      <c r="C452" s="26"/>
      <c r="D452" s="63"/>
      <c r="E452" s="62"/>
      <c r="F452" s="43" t="str">
        <f>IFERROR(VLOOKUP(C452,SCR!C451:E551,3,0),"")</f>
        <v/>
      </c>
      <c r="G452" s="43"/>
      <c r="H452" s="19"/>
      <c r="I452" s="39" t="str">
        <f>IFERROR(VLOOKUP(C452,SCR!$C:$F,4,0),"")</f>
        <v/>
      </c>
      <c r="J452" s="40"/>
    </row>
    <row r="453" spans="3:10" ht="30" customHeight="1" x14ac:dyDescent="0.25">
      <c r="C453" s="26"/>
      <c r="D453" s="63"/>
      <c r="E453" s="62"/>
      <c r="F453" s="43" t="str">
        <f>IFERROR(VLOOKUP(C453,SCR!C452:E552,3,0),"")</f>
        <v/>
      </c>
      <c r="G453" s="43"/>
      <c r="H453" s="19"/>
      <c r="I453" s="39" t="str">
        <f>IFERROR(VLOOKUP(C453,SCR!$C:$F,4,0),"")</f>
        <v/>
      </c>
      <c r="J453" s="40"/>
    </row>
    <row r="454" spans="3:10" ht="30" customHeight="1" x14ac:dyDescent="0.25">
      <c r="C454" s="26"/>
      <c r="D454" s="63"/>
      <c r="E454" s="62"/>
      <c r="F454" s="43" t="str">
        <f>IFERROR(VLOOKUP(C454,SCR!C453:E553,3,0),"")</f>
        <v/>
      </c>
      <c r="G454" s="43"/>
      <c r="H454" s="19"/>
      <c r="I454" s="39" t="str">
        <f>IFERROR(VLOOKUP(C454,SCR!$C:$F,4,0),"")</f>
        <v/>
      </c>
      <c r="J454" s="40"/>
    </row>
    <row r="455" spans="3:10" ht="30" customHeight="1" x14ac:dyDescent="0.25">
      <c r="C455" s="26"/>
      <c r="D455" s="63"/>
      <c r="E455" s="62"/>
      <c r="F455" s="43" t="str">
        <f>IFERROR(VLOOKUP(C455,SCR!C454:E554,3,0),"")</f>
        <v/>
      </c>
      <c r="G455" s="43"/>
      <c r="H455" s="19"/>
      <c r="I455" s="39" t="str">
        <f>IFERROR(VLOOKUP(C455,SCR!$C:$F,4,0),"")</f>
        <v/>
      </c>
      <c r="J455" s="40"/>
    </row>
    <row r="456" spans="3:10" ht="30" customHeight="1" x14ac:dyDescent="0.25">
      <c r="C456" s="26"/>
      <c r="D456" s="63"/>
      <c r="E456" s="62"/>
      <c r="F456" s="43" t="str">
        <f>IFERROR(VLOOKUP(C456,SCR!C455:E555,3,0),"")</f>
        <v/>
      </c>
      <c r="G456" s="43"/>
      <c r="H456" s="19"/>
      <c r="I456" s="39" t="str">
        <f>IFERROR(VLOOKUP(C456,SCR!$C:$F,4,0),"")</f>
        <v/>
      </c>
      <c r="J456" s="40"/>
    </row>
    <row r="457" spans="3:10" ht="30" customHeight="1" x14ac:dyDescent="0.25">
      <c r="C457" s="26"/>
      <c r="D457" s="63"/>
      <c r="E457" s="62"/>
      <c r="F457" s="43" t="str">
        <f>IFERROR(VLOOKUP(C457,SCR!C456:E556,3,0),"")</f>
        <v/>
      </c>
      <c r="G457" s="43"/>
      <c r="H457" s="19"/>
      <c r="I457" s="39" t="str">
        <f>IFERROR(VLOOKUP(C457,SCR!$C:$F,4,0),"")</f>
        <v/>
      </c>
      <c r="J457" s="40"/>
    </row>
    <row r="458" spans="3:10" ht="30" customHeight="1" x14ac:dyDescent="0.25">
      <c r="C458" s="26"/>
      <c r="D458" s="63"/>
      <c r="E458" s="62"/>
      <c r="F458" s="43" t="str">
        <f>IFERROR(VLOOKUP(C458,SCR!C457:E557,3,0),"")</f>
        <v/>
      </c>
      <c r="G458" s="43"/>
      <c r="H458" s="19"/>
      <c r="I458" s="39" t="str">
        <f>IFERROR(VLOOKUP(C458,SCR!$C:$F,4,0),"")</f>
        <v/>
      </c>
      <c r="J458" s="40"/>
    </row>
    <row r="459" spans="3:10" ht="30" customHeight="1" x14ac:dyDescent="0.25">
      <c r="C459" s="26"/>
      <c r="D459" s="63"/>
      <c r="E459" s="62"/>
      <c r="F459" s="43" t="str">
        <f>IFERROR(VLOOKUP(C459,SCR!C458:E558,3,0),"")</f>
        <v/>
      </c>
      <c r="G459" s="43"/>
      <c r="H459" s="19"/>
      <c r="I459" s="39" t="str">
        <f>IFERROR(VLOOKUP(C459,SCR!$C:$F,4,0),"")</f>
        <v/>
      </c>
      <c r="J459" s="40"/>
    </row>
    <row r="460" spans="3:10" ht="30" customHeight="1" x14ac:dyDescent="0.25">
      <c r="C460" s="26"/>
      <c r="D460" s="63"/>
      <c r="E460" s="62"/>
      <c r="F460" s="43" t="str">
        <f>IFERROR(VLOOKUP(C460,SCR!C459:E559,3,0),"")</f>
        <v/>
      </c>
      <c r="G460" s="43"/>
      <c r="H460" s="19"/>
      <c r="I460" s="39" t="str">
        <f>IFERROR(VLOOKUP(C460,SCR!$C:$F,4,0),"")</f>
        <v/>
      </c>
      <c r="J460" s="40"/>
    </row>
    <row r="461" spans="3:10" ht="30" customHeight="1" x14ac:dyDescent="0.25">
      <c r="C461" s="26"/>
      <c r="D461" s="63"/>
      <c r="E461" s="62"/>
      <c r="F461" s="43" t="str">
        <f>IFERROR(VLOOKUP(C461,SCR!C460:E560,3,0),"")</f>
        <v/>
      </c>
      <c r="G461" s="43"/>
      <c r="H461" s="19"/>
      <c r="I461" s="39" t="str">
        <f>IFERROR(VLOOKUP(C461,SCR!$C:$F,4,0),"")</f>
        <v/>
      </c>
      <c r="J461" s="40"/>
    </row>
    <row r="462" spans="3:10" ht="30" customHeight="1" x14ac:dyDescent="0.25">
      <c r="C462" s="26"/>
      <c r="D462" s="63"/>
      <c r="E462" s="62"/>
      <c r="F462" s="43" t="str">
        <f>IFERROR(VLOOKUP(C462,SCR!C461:E561,3,0),"")</f>
        <v/>
      </c>
      <c r="G462" s="43"/>
      <c r="H462" s="19"/>
      <c r="I462" s="39" t="str">
        <f>IFERROR(VLOOKUP(C462,SCR!$C:$F,4,0),"")</f>
        <v/>
      </c>
      <c r="J462" s="40"/>
    </row>
    <row r="463" spans="3:10" ht="30" customHeight="1" x14ac:dyDescent="0.25">
      <c r="C463" s="26"/>
      <c r="D463" s="63"/>
      <c r="E463" s="62"/>
      <c r="F463" s="43" t="str">
        <f>IFERROR(VLOOKUP(C463,SCR!C462:E562,3,0),"")</f>
        <v/>
      </c>
      <c r="G463" s="43"/>
      <c r="H463" s="19"/>
      <c r="I463" s="39" t="str">
        <f>IFERROR(VLOOKUP(C463,SCR!$C:$F,4,0),"")</f>
        <v/>
      </c>
      <c r="J463" s="40"/>
    </row>
    <row r="464" spans="3:10" ht="30" customHeight="1" x14ac:dyDescent="0.25">
      <c r="C464" s="26"/>
      <c r="D464" s="63"/>
      <c r="E464" s="62"/>
      <c r="F464" s="43" t="str">
        <f>IFERROR(VLOOKUP(C464,SCR!C463:E563,3,0),"")</f>
        <v/>
      </c>
      <c r="G464" s="43"/>
      <c r="H464" s="19"/>
      <c r="I464" s="39" t="str">
        <f>IFERROR(VLOOKUP(C464,SCR!$C:$F,4,0),"")</f>
        <v/>
      </c>
      <c r="J464" s="40"/>
    </row>
    <row r="465" spans="3:10" ht="30" customHeight="1" x14ac:dyDescent="0.25">
      <c r="C465" s="26"/>
      <c r="D465" s="63"/>
      <c r="E465" s="62"/>
      <c r="F465" s="43" t="str">
        <f>IFERROR(VLOOKUP(C465,SCR!C464:E564,3,0),"")</f>
        <v/>
      </c>
      <c r="G465" s="43"/>
      <c r="H465" s="19"/>
      <c r="I465" s="39" t="str">
        <f>IFERROR(VLOOKUP(C465,SCR!$C:$F,4,0),"")</f>
        <v/>
      </c>
      <c r="J465" s="40"/>
    </row>
    <row r="466" spans="3:10" ht="30" customHeight="1" x14ac:dyDescent="0.25">
      <c r="C466" s="26"/>
      <c r="D466" s="63"/>
      <c r="E466" s="62"/>
      <c r="F466" s="43" t="str">
        <f>IFERROR(VLOOKUP(C466,SCR!C465:E565,3,0),"")</f>
        <v/>
      </c>
      <c r="G466" s="43"/>
      <c r="H466" s="19"/>
      <c r="I466" s="39" t="str">
        <f>IFERROR(VLOOKUP(C466,SCR!$C:$F,4,0),"")</f>
        <v/>
      </c>
      <c r="J466" s="40"/>
    </row>
    <row r="467" spans="3:10" ht="30" customHeight="1" x14ac:dyDescent="0.25">
      <c r="C467" s="26"/>
      <c r="D467" s="63"/>
      <c r="E467" s="62"/>
      <c r="F467" s="43" t="str">
        <f>IFERROR(VLOOKUP(C467,SCR!C466:E566,3,0),"")</f>
        <v/>
      </c>
      <c r="G467" s="43"/>
      <c r="H467" s="19"/>
      <c r="I467" s="39" t="str">
        <f>IFERROR(VLOOKUP(C467,SCR!$C:$F,4,0),"")</f>
        <v/>
      </c>
      <c r="J467" s="40"/>
    </row>
    <row r="468" spans="3:10" ht="30" customHeight="1" x14ac:dyDescent="0.25">
      <c r="C468" s="26"/>
      <c r="D468" s="63"/>
      <c r="E468" s="62"/>
      <c r="F468" s="43" t="str">
        <f>IFERROR(VLOOKUP(C468,SCR!C467:E567,3,0),"")</f>
        <v/>
      </c>
      <c r="G468" s="43"/>
      <c r="H468" s="19"/>
      <c r="I468" s="39" t="str">
        <f>IFERROR(VLOOKUP(C468,SCR!$C:$F,4,0),"")</f>
        <v/>
      </c>
      <c r="J468" s="40"/>
    </row>
    <row r="469" spans="3:10" ht="30" customHeight="1" x14ac:dyDescent="0.25">
      <c r="C469" s="26"/>
      <c r="D469" s="63"/>
      <c r="E469" s="62"/>
      <c r="F469" s="43" t="str">
        <f>IFERROR(VLOOKUP(C469,SCR!C468:E568,3,0),"")</f>
        <v/>
      </c>
      <c r="G469" s="43"/>
      <c r="H469" s="19"/>
      <c r="I469" s="39" t="str">
        <f>IFERROR(VLOOKUP(C469,SCR!$C:$F,4,0),"")</f>
        <v/>
      </c>
      <c r="J469" s="40"/>
    </row>
    <row r="470" spans="3:10" ht="30" customHeight="1" x14ac:dyDescent="0.25">
      <c r="C470" s="26"/>
      <c r="D470" s="63"/>
      <c r="E470" s="62"/>
      <c r="F470" s="43" t="str">
        <f>IFERROR(VLOOKUP(C470,SCR!C469:E569,3,0),"")</f>
        <v/>
      </c>
      <c r="G470" s="43"/>
      <c r="H470" s="19"/>
      <c r="I470" s="39" t="str">
        <f>IFERROR(VLOOKUP(C470,SCR!$C:$F,4,0),"")</f>
        <v/>
      </c>
      <c r="J470" s="40"/>
    </row>
    <row r="471" spans="3:10" ht="30" customHeight="1" x14ac:dyDescent="0.25">
      <c r="C471" s="26"/>
      <c r="D471" s="63"/>
      <c r="E471" s="62"/>
      <c r="F471" s="43" t="str">
        <f>IFERROR(VLOOKUP(C471,SCR!C470:E570,3,0),"")</f>
        <v/>
      </c>
      <c r="G471" s="43"/>
      <c r="H471" s="19"/>
      <c r="I471" s="39" t="str">
        <f>IFERROR(VLOOKUP(C471,SCR!$C:$F,4,0),"")</f>
        <v/>
      </c>
      <c r="J471" s="40"/>
    </row>
    <row r="472" spans="3:10" ht="30" customHeight="1" x14ac:dyDescent="0.25">
      <c r="C472" s="26"/>
      <c r="D472" s="63"/>
      <c r="E472" s="62"/>
      <c r="F472" s="43" t="str">
        <f>IFERROR(VLOOKUP(C472,SCR!C471:E571,3,0),"")</f>
        <v/>
      </c>
      <c r="G472" s="43"/>
      <c r="H472" s="19"/>
      <c r="I472" s="39" t="str">
        <f>IFERROR(VLOOKUP(C472,SCR!$C:$F,4,0),"")</f>
        <v/>
      </c>
      <c r="J472" s="40"/>
    </row>
    <row r="473" spans="3:10" ht="30" customHeight="1" x14ac:dyDescent="0.25">
      <c r="C473" s="26"/>
      <c r="D473" s="63"/>
      <c r="E473" s="62"/>
      <c r="F473" s="43" t="str">
        <f>IFERROR(VLOOKUP(C473,SCR!C472:E572,3,0),"")</f>
        <v/>
      </c>
      <c r="G473" s="43"/>
      <c r="H473" s="19"/>
      <c r="I473" s="39" t="str">
        <f>IFERROR(VLOOKUP(C473,SCR!$C:$F,4,0),"")</f>
        <v/>
      </c>
      <c r="J473" s="40"/>
    </row>
    <row r="474" spans="3:10" ht="30" customHeight="1" x14ac:dyDescent="0.25">
      <c r="C474" s="26"/>
      <c r="D474" s="63"/>
      <c r="E474" s="62"/>
      <c r="F474" s="43" t="str">
        <f>IFERROR(VLOOKUP(C474,SCR!C473:E573,3,0),"")</f>
        <v/>
      </c>
      <c r="G474" s="43"/>
      <c r="H474" s="19"/>
      <c r="I474" s="39" t="str">
        <f>IFERROR(VLOOKUP(C474,SCR!$C:$F,4,0),"")</f>
        <v/>
      </c>
      <c r="J474" s="40"/>
    </row>
    <row r="475" spans="3:10" ht="30" customHeight="1" x14ac:dyDescent="0.25">
      <c r="C475" s="26"/>
      <c r="D475" s="63"/>
      <c r="E475" s="62"/>
      <c r="F475" s="43" t="str">
        <f>IFERROR(VLOOKUP(C475,SCR!C474:E574,3,0),"")</f>
        <v/>
      </c>
      <c r="G475" s="43"/>
      <c r="H475" s="19"/>
      <c r="I475" s="39" t="str">
        <f>IFERROR(VLOOKUP(C475,SCR!$C:$F,4,0),"")</f>
        <v/>
      </c>
      <c r="J475" s="40"/>
    </row>
    <row r="476" spans="3:10" ht="30" customHeight="1" x14ac:dyDescent="0.25">
      <c r="C476" s="26"/>
      <c r="D476" s="63"/>
      <c r="E476" s="62"/>
      <c r="F476" s="43" t="str">
        <f>IFERROR(VLOOKUP(C476,SCR!C475:E575,3,0),"")</f>
        <v/>
      </c>
      <c r="G476" s="43"/>
      <c r="H476" s="19"/>
      <c r="I476" s="39" t="str">
        <f>IFERROR(VLOOKUP(C476,SCR!$C:$F,4,0),"")</f>
        <v/>
      </c>
      <c r="J476" s="40"/>
    </row>
    <row r="477" spans="3:10" ht="30" customHeight="1" x14ac:dyDescent="0.25">
      <c r="C477" s="26"/>
      <c r="D477" s="63"/>
      <c r="E477" s="62"/>
      <c r="F477" s="43" t="str">
        <f>IFERROR(VLOOKUP(C477,SCR!C476:E576,3,0),"")</f>
        <v/>
      </c>
      <c r="G477" s="43"/>
      <c r="H477" s="19"/>
      <c r="I477" s="39" t="str">
        <f>IFERROR(VLOOKUP(C477,SCR!$C:$F,4,0),"")</f>
        <v/>
      </c>
      <c r="J477" s="40"/>
    </row>
    <row r="478" spans="3:10" ht="30" customHeight="1" x14ac:dyDescent="0.25">
      <c r="C478" s="26"/>
      <c r="D478" s="63"/>
      <c r="E478" s="62"/>
      <c r="F478" s="43" t="str">
        <f>IFERROR(VLOOKUP(C478,SCR!C477:E577,3,0),"")</f>
        <v/>
      </c>
      <c r="G478" s="43"/>
      <c r="H478" s="19"/>
      <c r="I478" s="39" t="str">
        <f>IFERROR(VLOOKUP(C478,SCR!$C:$F,4,0),"")</f>
        <v/>
      </c>
      <c r="J478" s="40"/>
    </row>
    <row r="479" spans="3:10" ht="30" customHeight="1" x14ac:dyDescent="0.25">
      <c r="C479" s="26"/>
      <c r="D479" s="63"/>
      <c r="E479" s="62"/>
      <c r="F479" s="43" t="str">
        <f>IFERROR(VLOOKUP(C479,SCR!C478:E578,3,0),"")</f>
        <v/>
      </c>
      <c r="G479" s="43"/>
      <c r="H479" s="19"/>
      <c r="I479" s="39" t="str">
        <f>IFERROR(VLOOKUP(C479,SCR!$C:$F,4,0),"")</f>
        <v/>
      </c>
      <c r="J479" s="40"/>
    </row>
    <row r="480" spans="3:10" ht="30" customHeight="1" x14ac:dyDescent="0.25">
      <c r="C480" s="26"/>
      <c r="D480" s="63"/>
      <c r="E480" s="62"/>
      <c r="F480" s="43" t="str">
        <f>IFERROR(VLOOKUP(C480,SCR!C479:E579,3,0),"")</f>
        <v/>
      </c>
      <c r="G480" s="43"/>
      <c r="H480" s="19"/>
      <c r="I480" s="39" t="str">
        <f>IFERROR(VLOOKUP(C480,SCR!$C:$F,4,0),"")</f>
        <v/>
      </c>
      <c r="J480" s="40"/>
    </row>
    <row r="481" spans="3:10" ht="30" customHeight="1" x14ac:dyDescent="0.25">
      <c r="C481" s="26"/>
      <c r="D481" s="63"/>
      <c r="E481" s="62"/>
      <c r="F481" s="43" t="str">
        <f>IFERROR(VLOOKUP(C481,SCR!C480:E580,3,0),"")</f>
        <v/>
      </c>
      <c r="G481" s="43"/>
      <c r="H481" s="19"/>
      <c r="I481" s="39" t="str">
        <f>IFERROR(VLOOKUP(C481,SCR!$C:$F,4,0),"")</f>
        <v/>
      </c>
      <c r="J481" s="40"/>
    </row>
    <row r="482" spans="3:10" ht="30" customHeight="1" x14ac:dyDescent="0.25">
      <c r="C482" s="26"/>
      <c r="D482" s="63"/>
      <c r="E482" s="62"/>
      <c r="F482" s="43" t="str">
        <f>IFERROR(VLOOKUP(C482,SCR!C481:E581,3,0),"")</f>
        <v/>
      </c>
      <c r="G482" s="43"/>
      <c r="H482" s="19"/>
      <c r="I482" s="39" t="str">
        <f>IFERROR(VLOOKUP(C482,SCR!$C:$F,4,0),"")</f>
        <v/>
      </c>
      <c r="J482" s="40"/>
    </row>
    <row r="483" spans="3:10" ht="30" customHeight="1" x14ac:dyDescent="0.25">
      <c r="C483" s="26"/>
      <c r="D483" s="63"/>
      <c r="E483" s="62"/>
      <c r="F483" s="43" t="str">
        <f>IFERROR(VLOOKUP(C483,SCR!C482:E582,3,0),"")</f>
        <v/>
      </c>
      <c r="G483" s="43"/>
      <c r="H483" s="19"/>
      <c r="I483" s="39" t="str">
        <f>IFERROR(VLOOKUP(C483,SCR!$C:$F,4,0),"")</f>
        <v/>
      </c>
      <c r="J483" s="40"/>
    </row>
    <row r="484" spans="3:10" ht="30" customHeight="1" x14ac:dyDescent="0.25">
      <c r="C484" s="26"/>
      <c r="D484" s="63"/>
      <c r="E484" s="62"/>
      <c r="F484" s="43" t="str">
        <f>IFERROR(VLOOKUP(C484,SCR!C483:E583,3,0),"")</f>
        <v/>
      </c>
      <c r="G484" s="43"/>
      <c r="H484" s="19"/>
      <c r="I484" s="39" t="str">
        <f>IFERROR(VLOOKUP(C484,SCR!$C:$F,4,0),"")</f>
        <v/>
      </c>
      <c r="J484" s="40"/>
    </row>
    <row r="485" spans="3:10" ht="30" customHeight="1" x14ac:dyDescent="0.25">
      <c r="C485" s="26"/>
      <c r="D485" s="63"/>
      <c r="E485" s="62"/>
      <c r="F485" s="43" t="str">
        <f>IFERROR(VLOOKUP(C485,SCR!C484:E584,3,0),"")</f>
        <v/>
      </c>
      <c r="G485" s="43"/>
      <c r="H485" s="19"/>
      <c r="I485" s="39" t="str">
        <f>IFERROR(VLOOKUP(C485,SCR!$C:$F,4,0),"")</f>
        <v/>
      </c>
      <c r="J485" s="40"/>
    </row>
    <row r="486" spans="3:10" ht="30" customHeight="1" x14ac:dyDescent="0.25">
      <c r="C486" s="26"/>
      <c r="D486" s="63"/>
      <c r="E486" s="62"/>
      <c r="F486" s="43" t="str">
        <f>IFERROR(VLOOKUP(C486,SCR!C485:E585,3,0),"")</f>
        <v/>
      </c>
      <c r="G486" s="43"/>
      <c r="H486" s="19"/>
      <c r="I486" s="39" t="str">
        <f>IFERROR(VLOOKUP(C486,SCR!$C:$F,4,0),"")</f>
        <v/>
      </c>
      <c r="J486" s="40"/>
    </row>
    <row r="487" spans="3:10" ht="30" customHeight="1" x14ac:dyDescent="0.25">
      <c r="C487" s="26"/>
      <c r="D487" s="63"/>
      <c r="E487" s="62"/>
      <c r="F487" s="43" t="str">
        <f>IFERROR(VLOOKUP(C487,SCR!C486:E586,3,0),"")</f>
        <v/>
      </c>
      <c r="G487" s="43"/>
      <c r="H487" s="19"/>
      <c r="I487" s="39" t="str">
        <f>IFERROR(VLOOKUP(C487,SCR!$C:$F,4,0),"")</f>
        <v/>
      </c>
      <c r="J487" s="40"/>
    </row>
    <row r="488" spans="3:10" ht="30" customHeight="1" x14ac:dyDescent="0.25">
      <c r="C488" s="26"/>
      <c r="D488" s="63"/>
      <c r="E488" s="62"/>
      <c r="F488" s="43" t="str">
        <f>IFERROR(VLOOKUP(C488,SCR!C487:E587,3,0),"")</f>
        <v/>
      </c>
      <c r="G488" s="43"/>
      <c r="H488" s="19"/>
      <c r="I488" s="39" t="str">
        <f>IFERROR(VLOOKUP(C488,SCR!$C:$F,4,0),"")</f>
        <v/>
      </c>
      <c r="J488" s="40"/>
    </row>
    <row r="489" spans="3:10" ht="30" customHeight="1" x14ac:dyDescent="0.25">
      <c r="C489" s="26"/>
      <c r="D489" s="63"/>
      <c r="E489" s="62"/>
      <c r="F489" s="43" t="str">
        <f>IFERROR(VLOOKUP(C489,SCR!C488:E588,3,0),"")</f>
        <v/>
      </c>
      <c r="G489" s="43"/>
      <c r="H489" s="19"/>
      <c r="I489" s="39" t="str">
        <f>IFERROR(VLOOKUP(C489,SCR!$C:$F,4,0),"")</f>
        <v/>
      </c>
      <c r="J489" s="40"/>
    </row>
    <row r="490" spans="3:10" ht="30" customHeight="1" x14ac:dyDescent="0.25">
      <c r="C490" s="26"/>
      <c r="D490" s="63"/>
      <c r="E490" s="62"/>
      <c r="F490" s="43" t="str">
        <f>IFERROR(VLOOKUP(C490,SCR!C489:E589,3,0),"")</f>
        <v/>
      </c>
      <c r="G490" s="43"/>
      <c r="H490" s="19"/>
      <c r="I490" s="39" t="str">
        <f>IFERROR(VLOOKUP(C490,SCR!$C:$F,4,0),"")</f>
        <v/>
      </c>
      <c r="J490" s="40"/>
    </row>
    <row r="491" spans="3:10" ht="30" customHeight="1" x14ac:dyDescent="0.25">
      <c r="C491" s="26"/>
      <c r="D491" s="63"/>
      <c r="E491" s="62"/>
      <c r="F491" s="43" t="str">
        <f>IFERROR(VLOOKUP(C491,SCR!C490:E590,3,0),"")</f>
        <v/>
      </c>
      <c r="G491" s="43"/>
      <c r="H491" s="19"/>
      <c r="I491" s="39" t="str">
        <f>IFERROR(VLOOKUP(C491,SCR!$C:$F,4,0),"")</f>
        <v/>
      </c>
      <c r="J491" s="40"/>
    </row>
    <row r="492" spans="3:10" ht="30" customHeight="1" x14ac:dyDescent="0.25">
      <c r="C492" s="26"/>
      <c r="D492" s="63"/>
      <c r="E492" s="62"/>
      <c r="F492" s="43" t="str">
        <f>IFERROR(VLOOKUP(C492,SCR!C491:E591,3,0),"")</f>
        <v/>
      </c>
      <c r="G492" s="43"/>
      <c r="H492" s="19"/>
      <c r="I492" s="39" t="str">
        <f>IFERROR(VLOOKUP(C492,SCR!$C:$F,4,0),"")</f>
        <v/>
      </c>
      <c r="J492" s="40"/>
    </row>
    <row r="493" spans="3:10" ht="30" customHeight="1" x14ac:dyDescent="0.25">
      <c r="C493" s="26"/>
      <c r="D493" s="63"/>
      <c r="E493" s="62"/>
      <c r="F493" s="43" t="str">
        <f>IFERROR(VLOOKUP(C493,SCR!C492:E592,3,0),"")</f>
        <v/>
      </c>
      <c r="G493" s="43"/>
      <c r="H493" s="19"/>
      <c r="I493" s="39" t="str">
        <f>IFERROR(VLOOKUP(C493,SCR!$C:$F,4,0),"")</f>
        <v/>
      </c>
      <c r="J493" s="40"/>
    </row>
    <row r="494" spans="3:10" ht="30" customHeight="1" x14ac:dyDescent="0.25">
      <c r="C494" s="26"/>
      <c r="D494" s="63"/>
      <c r="E494" s="62"/>
      <c r="F494" s="43" t="str">
        <f>IFERROR(VLOOKUP(C494,SCR!C493:E593,3,0),"")</f>
        <v/>
      </c>
      <c r="G494" s="43"/>
      <c r="H494" s="19"/>
      <c r="I494" s="39" t="str">
        <f>IFERROR(VLOOKUP(C494,SCR!$C:$F,4,0),"")</f>
        <v/>
      </c>
      <c r="J494" s="40"/>
    </row>
    <row r="495" spans="3:10" ht="30" customHeight="1" x14ac:dyDescent="0.25">
      <c r="C495" s="26"/>
      <c r="D495" s="63"/>
      <c r="E495" s="62"/>
      <c r="F495" s="43" t="str">
        <f>IFERROR(VLOOKUP(C495,SCR!C494:E594,3,0),"")</f>
        <v/>
      </c>
      <c r="G495" s="43"/>
      <c r="H495" s="19"/>
      <c r="I495" s="39" t="str">
        <f>IFERROR(VLOOKUP(C495,SCR!$C:$F,4,0),"")</f>
        <v/>
      </c>
      <c r="J495" s="40"/>
    </row>
    <row r="496" spans="3:10" ht="30" customHeight="1" x14ac:dyDescent="0.25">
      <c r="C496" s="26"/>
      <c r="D496" s="63"/>
      <c r="E496" s="62"/>
      <c r="F496" s="43" t="str">
        <f>IFERROR(VLOOKUP(C496,SCR!C495:E595,3,0),"")</f>
        <v/>
      </c>
      <c r="G496" s="43"/>
      <c r="H496" s="19"/>
      <c r="I496" s="39" t="str">
        <f>IFERROR(VLOOKUP(C496,SCR!$C:$F,4,0),"")</f>
        <v/>
      </c>
      <c r="J496" s="40"/>
    </row>
    <row r="497" spans="3:10" ht="30" customHeight="1" x14ac:dyDescent="0.25">
      <c r="C497" s="26"/>
      <c r="D497" s="63"/>
      <c r="E497" s="62"/>
      <c r="F497" s="43" t="str">
        <f>IFERROR(VLOOKUP(C497,SCR!C496:E596,3,0),"")</f>
        <v/>
      </c>
      <c r="G497" s="43"/>
      <c r="H497" s="19"/>
      <c r="I497" s="39" t="str">
        <f>IFERROR(VLOOKUP(C497,SCR!$C:$F,4,0),"")</f>
        <v/>
      </c>
      <c r="J497" s="40"/>
    </row>
    <row r="498" spans="3:10" ht="30" customHeight="1" x14ac:dyDescent="0.25">
      <c r="C498" s="26"/>
      <c r="D498" s="63"/>
      <c r="E498" s="62"/>
      <c r="F498" s="43" t="str">
        <f>IFERROR(VLOOKUP(C498,SCR!C497:E597,3,0),"")</f>
        <v/>
      </c>
      <c r="G498" s="43"/>
      <c r="H498" s="19"/>
      <c r="I498" s="39" t="str">
        <f>IFERROR(VLOOKUP(C498,SCR!$C:$F,4,0),"")</f>
        <v/>
      </c>
      <c r="J498" s="40"/>
    </row>
    <row r="499" spans="3:10" ht="30" customHeight="1" x14ac:dyDescent="0.25">
      <c r="C499" s="26"/>
      <c r="D499" s="63"/>
      <c r="E499" s="62"/>
      <c r="F499" s="43" t="str">
        <f>IFERROR(VLOOKUP(C499,SCR!C498:E598,3,0),"")</f>
        <v/>
      </c>
      <c r="G499" s="43"/>
      <c r="H499" s="19"/>
      <c r="I499" s="39" t="str">
        <f>IFERROR(VLOOKUP(C499,SCR!$C:$F,4,0),"")</f>
        <v/>
      </c>
      <c r="J499" s="40"/>
    </row>
    <row r="500" spans="3:10" ht="30" customHeight="1" x14ac:dyDescent="0.25">
      <c r="C500" s="26"/>
      <c r="D500" s="63"/>
      <c r="E500" s="62"/>
      <c r="F500" s="43" t="str">
        <f>IFERROR(VLOOKUP(C500,SCR!C499:E599,3,0),"")</f>
        <v/>
      </c>
      <c r="G500" s="43"/>
      <c r="H500" s="19"/>
      <c r="I500" s="39" t="str">
        <f>IFERROR(VLOOKUP(C500,SCR!$C:$F,4,0),"")</f>
        <v/>
      </c>
      <c r="J500" s="40"/>
    </row>
    <row r="501" spans="3:10" ht="30" customHeight="1" x14ac:dyDescent="0.25">
      <c r="C501" s="26"/>
      <c r="D501" s="63"/>
      <c r="E501" s="62"/>
      <c r="F501" s="43" t="str">
        <f>IFERROR(VLOOKUP(C501,SCR!C500:E600,3,0),"")</f>
        <v/>
      </c>
      <c r="G501" s="43"/>
      <c r="H501" s="19"/>
      <c r="I501" s="39" t="str">
        <f>IFERROR(VLOOKUP(C501,SCR!$C:$F,4,0),"")</f>
        <v/>
      </c>
      <c r="J501" s="40"/>
    </row>
    <row r="502" spans="3:10" ht="30" customHeight="1" x14ac:dyDescent="0.25">
      <c r="C502" s="26"/>
      <c r="D502" s="63"/>
      <c r="E502" s="62"/>
      <c r="F502" s="43" t="str">
        <f>IFERROR(VLOOKUP(C502,SCR!C501:E601,3,0),"")</f>
        <v/>
      </c>
      <c r="G502" s="43"/>
      <c r="H502" s="19"/>
      <c r="I502" s="39" t="str">
        <f>IFERROR(VLOOKUP(C502,SCR!$C:$F,4,0),"")</f>
        <v/>
      </c>
      <c r="J502" s="40"/>
    </row>
    <row r="503" spans="3:10" ht="30" customHeight="1" x14ac:dyDescent="0.25">
      <c r="C503" s="26"/>
      <c r="D503" s="63"/>
      <c r="E503" s="62"/>
      <c r="F503" s="43" t="str">
        <f>IFERROR(VLOOKUP(C503,SCR!C502:E602,3,0),"")</f>
        <v/>
      </c>
      <c r="G503" s="43"/>
      <c r="H503" s="19"/>
      <c r="I503" s="39" t="str">
        <f>IFERROR(VLOOKUP(C503,SCR!$C:$F,4,0),"")</f>
        <v/>
      </c>
      <c r="J503" s="40"/>
    </row>
    <row r="504" spans="3:10" ht="30" customHeight="1" x14ac:dyDescent="0.25">
      <c r="C504" s="26"/>
      <c r="D504" s="63"/>
      <c r="E504" s="62"/>
      <c r="F504" s="43" t="str">
        <f>IFERROR(VLOOKUP(C504,SCR!C503:E603,3,0),"")</f>
        <v/>
      </c>
      <c r="G504" s="43"/>
      <c r="H504" s="19"/>
      <c r="I504" s="39" t="str">
        <f>IFERROR(VLOOKUP(C504,SCR!$C:$F,4,0),"")</f>
        <v/>
      </c>
      <c r="J504" s="40"/>
    </row>
    <row r="505" spans="3:10" ht="30" customHeight="1" x14ac:dyDescent="0.25">
      <c r="C505" s="26"/>
      <c r="D505" s="63"/>
      <c r="E505" s="62"/>
      <c r="F505" s="43" t="str">
        <f>IFERROR(VLOOKUP(C505,SCR!C504:E604,3,0),"")</f>
        <v/>
      </c>
      <c r="G505" s="43"/>
      <c r="H505" s="19"/>
      <c r="I505" s="39" t="str">
        <f>IFERROR(VLOOKUP(C505,SCR!$C:$F,4,0),"")</f>
        <v/>
      </c>
      <c r="J505" s="40"/>
    </row>
    <row r="506" spans="3:10" ht="30" customHeight="1" x14ac:dyDescent="0.25">
      <c r="C506" s="26"/>
      <c r="D506" s="63"/>
      <c r="E506" s="62"/>
      <c r="F506" s="43" t="str">
        <f>IFERROR(VLOOKUP(C506,SCR!C505:E605,3,0),"")</f>
        <v/>
      </c>
      <c r="G506" s="43"/>
      <c r="H506" s="19"/>
      <c r="I506" s="39" t="str">
        <f>IFERROR(VLOOKUP(C506,SCR!$C:$F,4,0),"")</f>
        <v/>
      </c>
      <c r="J506" s="40"/>
    </row>
    <row r="507" spans="3:10" ht="30" customHeight="1" x14ac:dyDescent="0.25">
      <c r="C507" s="26"/>
      <c r="D507" s="63"/>
      <c r="E507" s="62"/>
      <c r="F507" s="43" t="str">
        <f>IFERROR(VLOOKUP(C507,SCR!C506:E606,3,0),"")</f>
        <v/>
      </c>
      <c r="G507" s="43"/>
      <c r="H507" s="19"/>
      <c r="I507" s="39" t="str">
        <f>IFERROR(VLOOKUP(C507,SCR!$C:$F,4,0),"")</f>
        <v/>
      </c>
      <c r="J507" s="40"/>
    </row>
    <row r="508" spans="3:10" ht="30" customHeight="1" x14ac:dyDescent="0.25">
      <c r="C508" s="26"/>
      <c r="D508" s="63"/>
      <c r="E508" s="62"/>
      <c r="F508" s="43" t="str">
        <f>IFERROR(VLOOKUP(C508,SCR!C507:E607,3,0),"")</f>
        <v/>
      </c>
      <c r="G508" s="43"/>
      <c r="H508" s="19"/>
      <c r="I508" s="39" t="str">
        <f>IFERROR(VLOOKUP(C508,SCR!$C:$F,4,0),"")</f>
        <v/>
      </c>
      <c r="J508" s="40"/>
    </row>
    <row r="509" spans="3:10" ht="30" customHeight="1" x14ac:dyDescent="0.25">
      <c r="C509" s="26"/>
      <c r="D509" s="63"/>
      <c r="E509" s="62"/>
      <c r="F509" s="43" t="str">
        <f>IFERROR(VLOOKUP(C509,SCR!C508:E608,3,0),"")</f>
        <v/>
      </c>
      <c r="G509" s="43"/>
      <c r="H509" s="19"/>
      <c r="I509" s="39" t="str">
        <f>IFERROR(VLOOKUP(C509,SCR!$C:$F,4,0),"")</f>
        <v/>
      </c>
      <c r="J509" s="40"/>
    </row>
    <row r="510" spans="3:10" ht="30" customHeight="1" x14ac:dyDescent="0.25">
      <c r="C510" s="26"/>
      <c r="D510" s="63"/>
      <c r="E510" s="62"/>
      <c r="F510" s="43" t="str">
        <f>IFERROR(VLOOKUP(C510,SCR!C509:E609,3,0),"")</f>
        <v/>
      </c>
      <c r="G510" s="43"/>
      <c r="H510" s="19"/>
      <c r="I510" s="39" t="str">
        <f>IFERROR(VLOOKUP(C510,SCR!$C:$F,4,0),"")</f>
        <v/>
      </c>
      <c r="J510" s="40"/>
    </row>
    <row r="511" spans="3:10" ht="30" customHeight="1" x14ac:dyDescent="0.25">
      <c r="C511" s="26"/>
      <c r="D511" s="63"/>
      <c r="E511" s="62"/>
      <c r="F511" s="43" t="str">
        <f>IFERROR(VLOOKUP(C511,SCR!C510:E610,3,0),"")</f>
        <v/>
      </c>
      <c r="G511" s="43"/>
      <c r="H511" s="19"/>
      <c r="I511" s="39" t="str">
        <f>IFERROR(VLOOKUP(C511,SCR!$C:$F,4,0),"")</f>
        <v/>
      </c>
      <c r="J511" s="40"/>
    </row>
    <row r="512" spans="3:10" ht="30" customHeight="1" x14ac:dyDescent="0.25">
      <c r="C512" s="26"/>
      <c r="D512" s="63"/>
      <c r="E512" s="62"/>
      <c r="F512" s="43" t="str">
        <f>IFERROR(VLOOKUP(C512,SCR!C511:E611,3,0),"")</f>
        <v/>
      </c>
      <c r="G512" s="43"/>
      <c r="H512" s="19"/>
      <c r="I512" s="39" t="str">
        <f>IFERROR(VLOOKUP(C512,SCR!$C:$F,4,0),"")</f>
        <v/>
      </c>
      <c r="J512" s="40"/>
    </row>
    <row r="513" spans="3:10" ht="30" customHeight="1" x14ac:dyDescent="0.25">
      <c r="C513" s="26"/>
      <c r="D513" s="63"/>
      <c r="E513" s="62"/>
      <c r="F513" s="43" t="str">
        <f>IFERROR(VLOOKUP(C513,SCR!C512:E612,3,0),"")</f>
        <v/>
      </c>
      <c r="G513" s="43"/>
      <c r="H513" s="19"/>
      <c r="I513" s="39" t="str">
        <f>IFERROR(VLOOKUP(C513,SCR!$C:$F,4,0),"")</f>
        <v/>
      </c>
      <c r="J513" s="40"/>
    </row>
    <row r="514" spans="3:10" ht="30" customHeight="1" x14ac:dyDescent="0.25">
      <c r="C514" s="26"/>
      <c r="D514" s="63"/>
      <c r="E514" s="62"/>
      <c r="F514" s="43" t="str">
        <f>IFERROR(VLOOKUP(C514,SCR!C513:E613,3,0),"")</f>
        <v/>
      </c>
      <c r="G514" s="43"/>
      <c r="H514" s="19"/>
      <c r="I514" s="39" t="str">
        <f>IFERROR(VLOOKUP(C514,SCR!$C:$F,4,0),"")</f>
        <v/>
      </c>
      <c r="J514" s="40"/>
    </row>
    <row r="515" spans="3:10" ht="30" customHeight="1" x14ac:dyDescent="0.25">
      <c r="C515" s="26"/>
      <c r="D515" s="63"/>
      <c r="E515" s="62"/>
      <c r="F515" s="43" t="str">
        <f>IFERROR(VLOOKUP(C515,SCR!C514:E614,3,0),"")</f>
        <v/>
      </c>
      <c r="G515" s="43"/>
      <c r="H515" s="19"/>
      <c r="I515" s="39" t="str">
        <f>IFERROR(VLOOKUP(C515,SCR!$C:$F,4,0),"")</f>
        <v/>
      </c>
      <c r="J515" s="40"/>
    </row>
    <row r="516" spans="3:10" ht="30" customHeight="1" x14ac:dyDescent="0.25">
      <c r="C516" s="26"/>
      <c r="D516" s="63"/>
      <c r="E516" s="62"/>
      <c r="F516" s="43" t="str">
        <f>IFERROR(VLOOKUP(C516,SCR!C515:E615,3,0),"")</f>
        <v/>
      </c>
      <c r="G516" s="43"/>
      <c r="H516" s="19"/>
      <c r="I516" s="39" t="str">
        <f>IFERROR(VLOOKUP(C516,SCR!$C:$F,4,0),"")</f>
        <v/>
      </c>
      <c r="J516" s="40"/>
    </row>
    <row r="517" spans="3:10" ht="30" customHeight="1" x14ac:dyDescent="0.25">
      <c r="C517" s="26"/>
      <c r="D517" s="63"/>
      <c r="E517" s="62"/>
      <c r="F517" s="43" t="str">
        <f>IFERROR(VLOOKUP(C517,SCR!C516:E616,3,0),"")</f>
        <v/>
      </c>
      <c r="G517" s="43"/>
      <c r="H517" s="19"/>
      <c r="I517" s="39" t="str">
        <f>IFERROR(VLOOKUP(C517,SCR!$C:$F,4,0),"")</f>
        <v/>
      </c>
      <c r="J517" s="40"/>
    </row>
    <row r="518" spans="3:10" ht="30" customHeight="1" x14ac:dyDescent="0.25">
      <c r="C518" s="26"/>
      <c r="D518" s="63"/>
      <c r="E518" s="62"/>
      <c r="F518" s="43" t="str">
        <f>IFERROR(VLOOKUP(C518,SCR!C517:E617,3,0),"")</f>
        <v/>
      </c>
      <c r="G518" s="43"/>
      <c r="H518" s="19"/>
      <c r="I518" s="39" t="str">
        <f>IFERROR(VLOOKUP(C518,SCR!$C:$F,4,0),"")</f>
        <v/>
      </c>
      <c r="J518" s="40"/>
    </row>
    <row r="519" spans="3:10" ht="30" customHeight="1" x14ac:dyDescent="0.25">
      <c r="C519" s="26"/>
      <c r="D519" s="63"/>
      <c r="E519" s="62"/>
      <c r="F519" s="43" t="str">
        <f>IFERROR(VLOOKUP(C519,SCR!C518:E618,3,0),"")</f>
        <v/>
      </c>
      <c r="G519" s="43"/>
      <c r="H519" s="19"/>
      <c r="I519" s="39" t="str">
        <f>IFERROR(VLOOKUP(C519,SCR!$C:$F,4,0),"")</f>
        <v/>
      </c>
      <c r="J519" s="40"/>
    </row>
    <row r="520" spans="3:10" ht="30" customHeight="1" x14ac:dyDescent="0.25">
      <c r="C520" s="26"/>
      <c r="D520" s="63"/>
      <c r="E520" s="62"/>
      <c r="F520" s="43" t="str">
        <f>IFERROR(VLOOKUP(C520,SCR!C519:E619,3,0),"")</f>
        <v/>
      </c>
      <c r="G520" s="43"/>
      <c r="H520" s="19"/>
      <c r="I520" s="39" t="str">
        <f>IFERROR(VLOOKUP(C520,SCR!$C:$F,4,0),"")</f>
        <v/>
      </c>
      <c r="J520" s="40"/>
    </row>
    <row r="521" spans="3:10" ht="30" customHeight="1" x14ac:dyDescent="0.25">
      <c r="C521" s="26"/>
      <c r="D521" s="63"/>
      <c r="E521" s="62"/>
      <c r="F521" s="43" t="str">
        <f>IFERROR(VLOOKUP(C521,SCR!C520:E620,3,0),"")</f>
        <v/>
      </c>
      <c r="G521" s="43"/>
      <c r="H521" s="19"/>
      <c r="I521" s="39" t="str">
        <f>IFERROR(VLOOKUP(C521,SCR!$C:$F,4,0),"")</f>
        <v/>
      </c>
      <c r="J521" s="40"/>
    </row>
    <row r="522" spans="3:10" ht="30" customHeight="1" x14ac:dyDescent="0.25">
      <c r="C522" s="26"/>
      <c r="D522" s="63"/>
      <c r="E522" s="62"/>
      <c r="F522" s="43" t="str">
        <f>IFERROR(VLOOKUP(C522,SCR!C521:E621,3,0),"")</f>
        <v/>
      </c>
      <c r="G522" s="43"/>
      <c r="H522" s="19"/>
      <c r="I522" s="39" t="str">
        <f>IFERROR(VLOOKUP(C522,SCR!$C:$F,4,0),"")</f>
        <v/>
      </c>
      <c r="J522" s="40"/>
    </row>
    <row r="523" spans="3:10" ht="30" customHeight="1" x14ac:dyDescent="0.25">
      <c r="C523" s="26"/>
      <c r="D523" s="63"/>
      <c r="E523" s="62"/>
      <c r="F523" s="43" t="str">
        <f>IFERROR(VLOOKUP(C523,SCR!C522:E622,3,0),"")</f>
        <v/>
      </c>
      <c r="G523" s="43"/>
      <c r="H523" s="19"/>
      <c r="I523" s="39" t="str">
        <f>IFERROR(VLOOKUP(C523,SCR!$C:$F,4,0),"")</f>
        <v/>
      </c>
      <c r="J523" s="40"/>
    </row>
    <row r="524" spans="3:10" ht="30" customHeight="1" x14ac:dyDescent="0.25">
      <c r="C524" s="26"/>
      <c r="D524" s="63"/>
      <c r="E524" s="62"/>
      <c r="F524" s="43" t="str">
        <f>IFERROR(VLOOKUP(C524,SCR!C523:E623,3,0),"")</f>
        <v/>
      </c>
      <c r="G524" s="43"/>
      <c r="H524" s="19"/>
      <c r="I524" s="39" t="str">
        <f>IFERROR(VLOOKUP(C524,SCR!$C:$F,4,0),"")</f>
        <v/>
      </c>
      <c r="J524" s="40"/>
    </row>
    <row r="525" spans="3:10" ht="30" customHeight="1" x14ac:dyDescent="0.25">
      <c r="C525" s="26"/>
      <c r="D525" s="63"/>
      <c r="E525" s="62"/>
      <c r="F525" s="43" t="str">
        <f>IFERROR(VLOOKUP(C525,SCR!C524:E624,3,0),"")</f>
        <v/>
      </c>
      <c r="G525" s="43"/>
      <c r="H525" s="19"/>
      <c r="I525" s="39" t="str">
        <f>IFERROR(VLOOKUP(C525,SCR!$C:$F,4,0),"")</f>
        <v/>
      </c>
      <c r="J525" s="40"/>
    </row>
    <row r="526" spans="3:10" ht="30" customHeight="1" x14ac:dyDescent="0.25">
      <c r="C526" s="26"/>
      <c r="D526" s="63"/>
      <c r="E526" s="62"/>
      <c r="F526" s="43" t="str">
        <f>IFERROR(VLOOKUP(C526,SCR!C525:E625,3,0),"")</f>
        <v/>
      </c>
      <c r="G526" s="43"/>
      <c r="H526" s="19"/>
      <c r="I526" s="39" t="str">
        <f>IFERROR(VLOOKUP(C526,SCR!$C:$F,4,0),"")</f>
        <v/>
      </c>
      <c r="J526" s="40"/>
    </row>
    <row r="527" spans="3:10" ht="30" customHeight="1" x14ac:dyDescent="0.25">
      <c r="C527" s="26"/>
      <c r="D527" s="63"/>
      <c r="E527" s="62"/>
      <c r="F527" s="43" t="str">
        <f>IFERROR(VLOOKUP(C527,SCR!C526:E626,3,0),"")</f>
        <v/>
      </c>
      <c r="G527" s="43"/>
      <c r="H527" s="19"/>
      <c r="I527" s="39" t="str">
        <f>IFERROR(VLOOKUP(C527,SCR!$C:$F,4,0),"")</f>
        <v/>
      </c>
      <c r="J527" s="40"/>
    </row>
    <row r="528" spans="3:10" ht="30" customHeight="1" x14ac:dyDescent="0.25">
      <c r="C528" s="26"/>
      <c r="D528" s="63"/>
      <c r="E528" s="62"/>
      <c r="F528" s="43" t="str">
        <f>IFERROR(VLOOKUP(C528,SCR!C527:E627,3,0),"")</f>
        <v/>
      </c>
      <c r="G528" s="43"/>
      <c r="H528" s="19"/>
      <c r="I528" s="39" t="str">
        <f>IFERROR(VLOOKUP(C528,SCR!$C:$F,4,0),"")</f>
        <v/>
      </c>
      <c r="J528" s="40"/>
    </row>
    <row r="529" spans="3:10" ht="30" customHeight="1" x14ac:dyDescent="0.25">
      <c r="C529" s="26"/>
      <c r="D529" s="63"/>
      <c r="E529" s="62"/>
      <c r="F529" s="43" t="str">
        <f>IFERROR(VLOOKUP(C529,SCR!C528:E628,3,0),"")</f>
        <v/>
      </c>
      <c r="G529" s="43"/>
      <c r="H529" s="19"/>
      <c r="I529" s="39" t="str">
        <f>IFERROR(VLOOKUP(C529,SCR!$C:$F,4,0),"")</f>
        <v/>
      </c>
      <c r="J529" s="40"/>
    </row>
    <row r="530" spans="3:10" ht="30" customHeight="1" x14ac:dyDescent="0.25">
      <c r="C530" s="26"/>
      <c r="D530" s="63"/>
      <c r="E530" s="62"/>
      <c r="F530" s="43" t="str">
        <f>IFERROR(VLOOKUP(C530,SCR!C529:E629,3,0),"")</f>
        <v/>
      </c>
      <c r="G530" s="43"/>
      <c r="H530" s="19"/>
      <c r="I530" s="39" t="str">
        <f>IFERROR(VLOOKUP(C530,SCR!$C:$F,4,0),"")</f>
        <v/>
      </c>
      <c r="J530" s="40"/>
    </row>
    <row r="531" spans="3:10" ht="30" customHeight="1" x14ac:dyDescent="0.25">
      <c r="C531" s="26"/>
      <c r="D531" s="63"/>
      <c r="E531" s="62"/>
      <c r="F531" s="43" t="str">
        <f>IFERROR(VLOOKUP(C531,SCR!C530:E630,3,0),"")</f>
        <v/>
      </c>
      <c r="G531" s="43"/>
      <c r="H531" s="19"/>
      <c r="I531" s="39" t="str">
        <f>IFERROR(VLOOKUP(C531,SCR!$C:$F,4,0),"")</f>
        <v/>
      </c>
      <c r="J531" s="40"/>
    </row>
    <row r="532" spans="3:10" ht="30" customHeight="1" x14ac:dyDescent="0.25">
      <c r="C532" s="26"/>
      <c r="D532" s="63"/>
      <c r="E532" s="62"/>
      <c r="F532" s="43" t="str">
        <f>IFERROR(VLOOKUP(C532,SCR!C531:E631,3,0),"")</f>
        <v/>
      </c>
      <c r="G532" s="43"/>
      <c r="H532" s="19"/>
      <c r="I532" s="39" t="str">
        <f>IFERROR(VLOOKUP(C532,SCR!$C:$F,4,0),"")</f>
        <v/>
      </c>
      <c r="J532" s="40"/>
    </row>
    <row r="533" spans="3:10" ht="30" customHeight="1" x14ac:dyDescent="0.25">
      <c r="C533" s="26"/>
      <c r="D533" s="63"/>
      <c r="E533" s="62"/>
      <c r="F533" s="43" t="str">
        <f>IFERROR(VLOOKUP(C533,SCR!C532:E632,3,0),"")</f>
        <v/>
      </c>
      <c r="G533" s="43"/>
      <c r="H533" s="19"/>
      <c r="I533" s="39" t="str">
        <f>IFERROR(VLOOKUP(C533,SCR!$C:$F,4,0),"")</f>
        <v/>
      </c>
      <c r="J533" s="40"/>
    </row>
    <row r="534" spans="3:10" ht="30" customHeight="1" x14ac:dyDescent="0.25">
      <c r="C534" s="26"/>
      <c r="D534" s="63"/>
      <c r="E534" s="62"/>
      <c r="F534" s="43" t="str">
        <f>IFERROR(VLOOKUP(C534,SCR!C533:E633,3,0),"")</f>
        <v/>
      </c>
      <c r="G534" s="43"/>
      <c r="H534" s="19"/>
      <c r="I534" s="39" t="str">
        <f>IFERROR(VLOOKUP(C534,SCR!$C:$F,4,0),"")</f>
        <v/>
      </c>
      <c r="J534" s="40"/>
    </row>
    <row r="535" spans="3:10" ht="30" customHeight="1" x14ac:dyDescent="0.25">
      <c r="C535" s="26"/>
      <c r="D535" s="63"/>
      <c r="E535" s="62"/>
      <c r="F535" s="43" t="str">
        <f>IFERROR(VLOOKUP(C535,SCR!C534:E634,3,0),"")</f>
        <v/>
      </c>
      <c r="G535" s="43"/>
      <c r="H535" s="19"/>
      <c r="I535" s="39" t="str">
        <f>IFERROR(VLOOKUP(C535,SCR!$C:$F,4,0),"")</f>
        <v/>
      </c>
      <c r="J535" s="40"/>
    </row>
    <row r="536" spans="3:10" ht="30" customHeight="1" x14ac:dyDescent="0.25">
      <c r="C536" s="26"/>
      <c r="D536" s="63"/>
      <c r="E536" s="62"/>
      <c r="F536" s="43" t="str">
        <f>IFERROR(VLOOKUP(C536,SCR!C535:E635,3,0),"")</f>
        <v/>
      </c>
      <c r="G536" s="43"/>
      <c r="H536" s="19"/>
      <c r="I536" s="39" t="str">
        <f>IFERROR(VLOOKUP(C536,SCR!$C:$F,4,0),"")</f>
        <v/>
      </c>
      <c r="J536" s="40"/>
    </row>
    <row r="537" spans="3:10" ht="30" customHeight="1" x14ac:dyDescent="0.25">
      <c r="C537" s="26"/>
      <c r="D537" s="63"/>
      <c r="E537" s="62"/>
      <c r="F537" s="43" t="str">
        <f>IFERROR(VLOOKUP(C537,SCR!C536:E636,3,0),"")</f>
        <v/>
      </c>
      <c r="G537" s="43"/>
      <c r="H537" s="19"/>
      <c r="I537" s="39" t="str">
        <f>IFERROR(VLOOKUP(C537,SCR!$C:$F,4,0),"")</f>
        <v/>
      </c>
      <c r="J537" s="40"/>
    </row>
    <row r="538" spans="3:10" ht="30" customHeight="1" x14ac:dyDescent="0.25">
      <c r="C538" s="26"/>
      <c r="D538" s="63"/>
      <c r="E538" s="62"/>
      <c r="F538" s="43" t="str">
        <f>IFERROR(VLOOKUP(C538,SCR!C537:E637,3,0),"")</f>
        <v/>
      </c>
      <c r="G538" s="43"/>
      <c r="H538" s="19"/>
      <c r="I538" s="39" t="str">
        <f>IFERROR(VLOOKUP(C538,SCR!$C:$F,4,0),"")</f>
        <v/>
      </c>
      <c r="J538" s="40"/>
    </row>
    <row r="539" spans="3:10" ht="30" customHeight="1" x14ac:dyDescent="0.25">
      <c r="C539" s="26"/>
      <c r="D539" s="63"/>
      <c r="E539" s="62"/>
      <c r="F539" s="43" t="str">
        <f>IFERROR(VLOOKUP(C539,SCR!C538:E638,3,0),"")</f>
        <v/>
      </c>
      <c r="G539" s="43"/>
      <c r="H539" s="19"/>
      <c r="I539" s="39" t="str">
        <f>IFERROR(VLOOKUP(C539,SCR!$C:$F,4,0),"")</f>
        <v/>
      </c>
      <c r="J539" s="40"/>
    </row>
    <row r="540" spans="3:10" ht="30" customHeight="1" x14ac:dyDescent="0.25">
      <c r="C540" s="26"/>
      <c r="D540" s="63"/>
      <c r="E540" s="62"/>
      <c r="F540" s="43" t="str">
        <f>IFERROR(VLOOKUP(C540,SCR!C539:E639,3,0),"")</f>
        <v/>
      </c>
      <c r="G540" s="43"/>
      <c r="H540" s="19"/>
      <c r="I540" s="39" t="str">
        <f>IFERROR(VLOOKUP(C540,SCR!$C:$F,4,0),"")</f>
        <v/>
      </c>
      <c r="J540" s="40"/>
    </row>
    <row r="541" spans="3:10" ht="30" customHeight="1" x14ac:dyDescent="0.25">
      <c r="C541" s="26"/>
      <c r="D541" s="63"/>
      <c r="E541" s="62"/>
      <c r="F541" s="43" t="str">
        <f>IFERROR(VLOOKUP(C541,SCR!C540:E640,3,0),"")</f>
        <v/>
      </c>
      <c r="G541" s="43"/>
      <c r="H541" s="19"/>
      <c r="I541" s="39" t="str">
        <f>IFERROR(VLOOKUP(C541,SCR!$C:$F,4,0),"")</f>
        <v/>
      </c>
      <c r="J541" s="40"/>
    </row>
    <row r="542" spans="3:10" ht="30" customHeight="1" x14ac:dyDescent="0.25">
      <c r="C542" s="26"/>
      <c r="D542" s="63"/>
      <c r="E542" s="62"/>
      <c r="F542" s="43" t="str">
        <f>IFERROR(VLOOKUP(C542,SCR!C541:E641,3,0),"")</f>
        <v/>
      </c>
      <c r="G542" s="43"/>
      <c r="H542" s="19"/>
      <c r="I542" s="39" t="str">
        <f>IFERROR(VLOOKUP(C542,SCR!$C:$F,4,0),"")</f>
        <v/>
      </c>
      <c r="J542" s="40"/>
    </row>
    <row r="543" spans="3:10" ht="30" customHeight="1" x14ac:dyDescent="0.25">
      <c r="C543" s="26"/>
      <c r="D543" s="63"/>
      <c r="E543" s="62"/>
      <c r="F543" s="43" t="str">
        <f>IFERROR(VLOOKUP(C543,SCR!C542:E642,3,0),"")</f>
        <v/>
      </c>
      <c r="G543" s="43"/>
      <c r="H543" s="19"/>
      <c r="I543" s="39" t="str">
        <f>IFERROR(VLOOKUP(C543,SCR!$C:$F,4,0),"")</f>
        <v/>
      </c>
      <c r="J543" s="40"/>
    </row>
    <row r="544" spans="3:10" ht="30" customHeight="1" x14ac:dyDescent="0.25">
      <c r="C544" s="26"/>
      <c r="D544" s="63"/>
      <c r="E544" s="62"/>
      <c r="F544" s="43" t="str">
        <f>IFERROR(VLOOKUP(C544,SCR!C543:E643,3,0),"")</f>
        <v/>
      </c>
      <c r="G544" s="43"/>
      <c r="H544" s="19"/>
      <c r="I544" s="39" t="str">
        <f>IFERROR(VLOOKUP(C544,SCR!$C:$F,4,0),"")</f>
        <v/>
      </c>
      <c r="J544" s="40"/>
    </row>
    <row r="545" spans="3:10" ht="30" customHeight="1" x14ac:dyDescent="0.25">
      <c r="C545" s="26"/>
      <c r="D545" s="63"/>
      <c r="E545" s="62"/>
      <c r="F545" s="43" t="str">
        <f>IFERROR(VLOOKUP(C545,SCR!C544:E644,3,0),"")</f>
        <v/>
      </c>
      <c r="G545" s="43"/>
      <c r="H545" s="19"/>
      <c r="I545" s="39" t="str">
        <f>IFERROR(VLOOKUP(C545,SCR!$C:$F,4,0),"")</f>
        <v/>
      </c>
      <c r="J545" s="40"/>
    </row>
    <row r="546" spans="3:10" ht="30" customHeight="1" x14ac:dyDescent="0.25">
      <c r="C546" s="26"/>
      <c r="D546" s="63"/>
      <c r="E546" s="62"/>
      <c r="F546" s="43" t="str">
        <f>IFERROR(VLOOKUP(C546,SCR!C545:E645,3,0),"")</f>
        <v/>
      </c>
      <c r="G546" s="43"/>
      <c r="H546" s="19"/>
      <c r="I546" s="39" t="str">
        <f>IFERROR(VLOOKUP(C546,SCR!$C:$F,4,0),"")</f>
        <v/>
      </c>
      <c r="J546" s="40"/>
    </row>
    <row r="547" spans="3:10" ht="30" customHeight="1" x14ac:dyDescent="0.25">
      <c r="C547" s="26"/>
      <c r="D547" s="63"/>
      <c r="E547" s="62"/>
      <c r="F547" s="43" t="str">
        <f>IFERROR(VLOOKUP(C547,SCR!C546:E646,3,0),"")</f>
        <v/>
      </c>
      <c r="G547" s="43"/>
      <c r="H547" s="19"/>
      <c r="I547" s="39" t="str">
        <f>IFERROR(VLOOKUP(C547,SCR!$C:$F,4,0),"")</f>
        <v/>
      </c>
      <c r="J547" s="40"/>
    </row>
    <row r="548" spans="3:10" ht="30" customHeight="1" x14ac:dyDescent="0.25">
      <c r="C548" s="26"/>
      <c r="D548" s="63"/>
      <c r="E548" s="62"/>
      <c r="F548" s="43" t="str">
        <f>IFERROR(VLOOKUP(C548,SCR!C547:E647,3,0),"")</f>
        <v/>
      </c>
      <c r="G548" s="43"/>
      <c r="H548" s="19"/>
      <c r="I548" s="39" t="str">
        <f>IFERROR(VLOOKUP(C548,SCR!$C:$F,4,0),"")</f>
        <v/>
      </c>
      <c r="J548" s="40"/>
    </row>
    <row r="549" spans="3:10" ht="30" customHeight="1" x14ac:dyDescent="0.25">
      <c r="C549" s="26"/>
      <c r="D549" s="63"/>
      <c r="E549" s="62"/>
      <c r="F549" s="43" t="str">
        <f>IFERROR(VLOOKUP(C549,SCR!C548:E648,3,0),"")</f>
        <v/>
      </c>
      <c r="G549" s="43"/>
      <c r="H549" s="19"/>
      <c r="I549" s="39" t="str">
        <f>IFERROR(VLOOKUP(C549,SCR!$C:$F,4,0),"")</f>
        <v/>
      </c>
      <c r="J549" s="40"/>
    </row>
    <row r="550" spans="3:10" ht="30" customHeight="1" x14ac:dyDescent="0.25">
      <c r="C550" s="26"/>
      <c r="D550" s="63"/>
      <c r="E550" s="62"/>
      <c r="F550" s="43" t="str">
        <f>IFERROR(VLOOKUP(C550,SCR!C549:E649,3,0),"")</f>
        <v/>
      </c>
      <c r="G550" s="43"/>
      <c r="H550" s="19"/>
      <c r="I550" s="39" t="str">
        <f>IFERROR(VLOOKUP(C550,SCR!$C:$F,4,0),"")</f>
        <v/>
      </c>
      <c r="J550" s="40"/>
    </row>
    <row r="551" spans="3:10" ht="30" customHeight="1" x14ac:dyDescent="0.25">
      <c r="C551" s="26"/>
      <c r="D551" s="63"/>
      <c r="E551" s="62"/>
      <c r="F551" s="43" t="str">
        <f>IFERROR(VLOOKUP(C551,SCR!C550:E650,3,0),"")</f>
        <v/>
      </c>
      <c r="G551" s="43"/>
      <c r="H551" s="19"/>
      <c r="I551" s="39" t="str">
        <f>IFERROR(VLOOKUP(C551,SCR!$C:$F,4,0),"")</f>
        <v/>
      </c>
      <c r="J551" s="40"/>
    </row>
    <row r="552" spans="3:10" ht="30" customHeight="1" x14ac:dyDescent="0.25">
      <c r="C552" s="26"/>
      <c r="D552" s="63"/>
      <c r="E552" s="62"/>
      <c r="F552" s="43" t="str">
        <f>IFERROR(VLOOKUP(C552,SCR!C551:E651,3,0),"")</f>
        <v/>
      </c>
      <c r="G552" s="43"/>
      <c r="H552" s="19"/>
      <c r="I552" s="39" t="str">
        <f>IFERROR(VLOOKUP(C552,SCR!$C:$F,4,0),"")</f>
        <v/>
      </c>
      <c r="J552" s="40"/>
    </row>
    <row r="553" spans="3:10" ht="30" customHeight="1" x14ac:dyDescent="0.25">
      <c r="C553" s="26"/>
      <c r="D553" s="63"/>
      <c r="E553" s="62"/>
      <c r="F553" s="43" t="str">
        <f>IFERROR(VLOOKUP(C553,SCR!C552:E652,3,0),"")</f>
        <v/>
      </c>
      <c r="G553" s="43"/>
      <c r="H553" s="19"/>
      <c r="I553" s="39" t="str">
        <f>IFERROR(VLOOKUP(C553,SCR!$C:$F,4,0),"")</f>
        <v/>
      </c>
      <c r="J553" s="40"/>
    </row>
    <row r="554" spans="3:10" ht="30" customHeight="1" x14ac:dyDescent="0.25">
      <c r="C554" s="26"/>
      <c r="D554" s="63"/>
      <c r="E554" s="62"/>
      <c r="F554" s="43" t="str">
        <f>IFERROR(VLOOKUP(C554,SCR!C553:E653,3,0),"")</f>
        <v/>
      </c>
      <c r="G554" s="43"/>
      <c r="H554" s="19"/>
      <c r="I554" s="39" t="str">
        <f>IFERROR(VLOOKUP(C554,SCR!$C:$F,4,0),"")</f>
        <v/>
      </c>
      <c r="J554" s="40"/>
    </row>
    <row r="555" spans="3:10" ht="30" customHeight="1" x14ac:dyDescent="0.25">
      <c r="C555" s="26"/>
      <c r="D555" s="63"/>
      <c r="E555" s="62"/>
      <c r="F555" s="43" t="str">
        <f>IFERROR(VLOOKUP(C555,SCR!C554:E654,3,0),"")</f>
        <v/>
      </c>
      <c r="G555" s="43"/>
      <c r="H555" s="19"/>
      <c r="I555" s="39" t="str">
        <f>IFERROR(VLOOKUP(C555,SCR!$C:$F,4,0),"")</f>
        <v/>
      </c>
      <c r="J555" s="40"/>
    </row>
    <row r="556" spans="3:10" ht="30" customHeight="1" x14ac:dyDescent="0.25">
      <c r="C556" s="26"/>
      <c r="D556" s="63"/>
      <c r="E556" s="62"/>
      <c r="F556" s="43" t="str">
        <f>IFERROR(VLOOKUP(C556,SCR!C555:E655,3,0),"")</f>
        <v/>
      </c>
      <c r="G556" s="43"/>
      <c r="H556" s="19"/>
      <c r="I556" s="39" t="str">
        <f>IFERROR(VLOOKUP(C556,SCR!$C:$F,4,0),"")</f>
        <v/>
      </c>
      <c r="J556" s="40"/>
    </row>
    <row r="557" spans="3:10" ht="30" customHeight="1" x14ac:dyDescent="0.25">
      <c r="C557" s="26"/>
      <c r="D557" s="63"/>
      <c r="E557" s="62"/>
      <c r="F557" s="43" t="str">
        <f>IFERROR(VLOOKUP(C557,SCR!C556:E656,3,0),"")</f>
        <v/>
      </c>
      <c r="G557" s="43"/>
      <c r="H557" s="19"/>
      <c r="I557" s="39" t="str">
        <f>IFERROR(VLOOKUP(C557,SCR!$C:$F,4,0),"")</f>
        <v/>
      </c>
      <c r="J557" s="40"/>
    </row>
    <row r="558" spans="3:10" ht="30" customHeight="1" x14ac:dyDescent="0.25">
      <c r="C558" s="26"/>
      <c r="D558" s="63"/>
      <c r="E558" s="62"/>
      <c r="F558" s="43" t="str">
        <f>IFERROR(VLOOKUP(C558,SCR!C557:E657,3,0),"")</f>
        <v/>
      </c>
      <c r="G558" s="43"/>
      <c r="H558" s="19"/>
      <c r="I558" s="39" t="str">
        <f>IFERROR(VLOOKUP(C558,SCR!$C:$F,4,0),"")</f>
        <v/>
      </c>
      <c r="J558" s="40"/>
    </row>
    <row r="559" spans="3:10" ht="30" customHeight="1" x14ac:dyDescent="0.25">
      <c r="C559" s="26"/>
      <c r="D559" s="63"/>
      <c r="E559" s="62"/>
      <c r="F559" s="43" t="str">
        <f>IFERROR(VLOOKUP(C559,SCR!C558:E658,3,0),"")</f>
        <v/>
      </c>
      <c r="G559" s="43"/>
      <c r="H559" s="19"/>
      <c r="I559" s="39" t="str">
        <f>IFERROR(VLOOKUP(C559,SCR!$C:$F,4,0),"")</f>
        <v/>
      </c>
      <c r="J559" s="40"/>
    </row>
    <row r="560" spans="3:10" ht="30" customHeight="1" x14ac:dyDescent="0.25">
      <c r="C560" s="26"/>
      <c r="D560" s="63"/>
      <c r="E560" s="62"/>
      <c r="F560" s="43" t="str">
        <f>IFERROR(VLOOKUP(C560,SCR!C559:E659,3,0),"")</f>
        <v/>
      </c>
      <c r="G560" s="43"/>
      <c r="H560" s="19"/>
      <c r="I560" s="39" t="str">
        <f>IFERROR(VLOOKUP(C560,SCR!$C:$F,4,0),"")</f>
        <v/>
      </c>
      <c r="J560" s="40"/>
    </row>
    <row r="561" spans="3:10" ht="30" customHeight="1" x14ac:dyDescent="0.25">
      <c r="C561" s="26"/>
      <c r="D561" s="63"/>
      <c r="E561" s="62"/>
      <c r="F561" s="43" t="str">
        <f>IFERROR(VLOOKUP(C561,SCR!C560:E660,3,0),"")</f>
        <v/>
      </c>
      <c r="G561" s="43"/>
      <c r="H561" s="19"/>
      <c r="I561" s="39" t="str">
        <f>IFERROR(VLOOKUP(C561,SCR!$C:$F,4,0),"")</f>
        <v/>
      </c>
      <c r="J561" s="40"/>
    </row>
    <row r="562" spans="3:10" ht="30" customHeight="1" x14ac:dyDescent="0.25">
      <c r="C562" s="26"/>
      <c r="D562" s="63"/>
      <c r="E562" s="62"/>
      <c r="F562" s="43" t="str">
        <f>IFERROR(VLOOKUP(C562,SCR!C561:E661,3,0),"")</f>
        <v/>
      </c>
      <c r="G562" s="43"/>
      <c r="H562" s="19"/>
      <c r="I562" s="39" t="str">
        <f>IFERROR(VLOOKUP(C562,SCR!$C:$F,4,0),"")</f>
        <v/>
      </c>
      <c r="J562" s="40"/>
    </row>
    <row r="563" spans="3:10" ht="30" customHeight="1" x14ac:dyDescent="0.25">
      <c r="C563" s="26"/>
      <c r="D563" s="63"/>
      <c r="E563" s="62"/>
      <c r="F563" s="43" t="str">
        <f>IFERROR(VLOOKUP(C563,SCR!C562:E662,3,0),"")</f>
        <v/>
      </c>
      <c r="G563" s="43"/>
      <c r="H563" s="19"/>
      <c r="I563" s="39" t="str">
        <f>IFERROR(VLOOKUP(C563,SCR!$C:$F,4,0),"")</f>
        <v/>
      </c>
      <c r="J563" s="40"/>
    </row>
    <row r="564" spans="3:10" ht="30" customHeight="1" x14ac:dyDescent="0.25">
      <c r="C564" s="26"/>
      <c r="D564" s="63"/>
      <c r="E564" s="62"/>
      <c r="F564" s="43" t="str">
        <f>IFERROR(VLOOKUP(C564,SCR!C563:E663,3,0),"")</f>
        <v/>
      </c>
      <c r="G564" s="43"/>
      <c r="H564" s="19"/>
      <c r="I564" s="39" t="str">
        <f>IFERROR(VLOOKUP(C564,SCR!$C:$F,4,0),"")</f>
        <v/>
      </c>
      <c r="J564" s="40"/>
    </row>
    <row r="565" spans="3:10" ht="30" customHeight="1" x14ac:dyDescent="0.25">
      <c r="C565" s="26"/>
      <c r="D565" s="63"/>
      <c r="E565" s="62"/>
      <c r="F565" s="43" t="str">
        <f>IFERROR(VLOOKUP(C565,SCR!C564:E664,3,0),"")</f>
        <v/>
      </c>
      <c r="G565" s="43"/>
      <c r="H565" s="19"/>
      <c r="I565" s="39" t="str">
        <f>IFERROR(VLOOKUP(C565,SCR!$C:$F,4,0),"")</f>
        <v/>
      </c>
      <c r="J565" s="40"/>
    </row>
    <row r="566" spans="3:10" ht="30" customHeight="1" x14ac:dyDescent="0.25">
      <c r="C566" s="26"/>
      <c r="D566" s="63"/>
      <c r="E566" s="62"/>
      <c r="F566" s="43" t="str">
        <f>IFERROR(VLOOKUP(C566,SCR!C565:E665,3,0),"")</f>
        <v/>
      </c>
      <c r="G566" s="43"/>
      <c r="H566" s="19"/>
      <c r="I566" s="39" t="str">
        <f>IFERROR(VLOOKUP(C566,SCR!$C:$F,4,0),"")</f>
        <v/>
      </c>
      <c r="J566" s="40"/>
    </row>
    <row r="567" spans="3:10" ht="30" customHeight="1" x14ac:dyDescent="0.25">
      <c r="C567" s="26"/>
      <c r="D567" s="63"/>
      <c r="E567" s="62"/>
      <c r="F567" s="43" t="str">
        <f>IFERROR(VLOOKUP(C567,SCR!C566:E666,3,0),"")</f>
        <v/>
      </c>
      <c r="G567" s="43"/>
      <c r="H567" s="19"/>
      <c r="I567" s="39" t="str">
        <f>IFERROR(VLOOKUP(C567,SCR!$C:$F,4,0),"")</f>
        <v/>
      </c>
      <c r="J567" s="40"/>
    </row>
    <row r="568" spans="3:10" ht="30" customHeight="1" x14ac:dyDescent="0.25">
      <c r="C568" s="26"/>
      <c r="D568" s="63"/>
      <c r="E568" s="62"/>
      <c r="F568" s="43" t="str">
        <f>IFERROR(VLOOKUP(C568,SCR!C567:E667,3,0),"")</f>
        <v/>
      </c>
      <c r="G568" s="43"/>
      <c r="H568" s="19"/>
      <c r="I568" s="39" t="str">
        <f>IFERROR(VLOOKUP(C568,SCR!$C:$F,4,0),"")</f>
        <v/>
      </c>
      <c r="J568" s="40"/>
    </row>
    <row r="569" spans="3:10" ht="30" customHeight="1" x14ac:dyDescent="0.25">
      <c r="C569" s="26"/>
      <c r="D569" s="63"/>
      <c r="E569" s="62"/>
      <c r="F569" s="43" t="str">
        <f>IFERROR(VLOOKUP(C569,SCR!C568:E668,3,0),"")</f>
        <v/>
      </c>
      <c r="G569" s="43"/>
      <c r="H569" s="19"/>
      <c r="I569" s="39" t="str">
        <f>IFERROR(VLOOKUP(C569,SCR!$C:$F,4,0),"")</f>
        <v/>
      </c>
      <c r="J569" s="40"/>
    </row>
    <row r="570" spans="3:10" ht="30" customHeight="1" x14ac:dyDescent="0.25">
      <c r="C570" s="26"/>
      <c r="D570" s="63"/>
      <c r="E570" s="62"/>
      <c r="F570" s="43" t="str">
        <f>IFERROR(VLOOKUP(C570,SCR!C569:E669,3,0),"")</f>
        <v/>
      </c>
      <c r="G570" s="43"/>
      <c r="H570" s="19"/>
      <c r="I570" s="39" t="str">
        <f>IFERROR(VLOOKUP(C570,SCR!$C:$F,4,0),"")</f>
        <v/>
      </c>
      <c r="J570" s="40"/>
    </row>
    <row r="571" spans="3:10" ht="30" customHeight="1" x14ac:dyDescent="0.25">
      <c r="C571" s="26"/>
      <c r="D571" s="63"/>
      <c r="E571" s="62"/>
      <c r="F571" s="43" t="str">
        <f>IFERROR(VLOOKUP(C571,SCR!C570:E670,3,0),"")</f>
        <v/>
      </c>
      <c r="G571" s="43"/>
      <c r="H571" s="19"/>
      <c r="I571" s="39" t="str">
        <f>IFERROR(VLOOKUP(C571,SCR!$C:$F,4,0),"")</f>
        <v/>
      </c>
      <c r="J571" s="40"/>
    </row>
    <row r="572" spans="3:10" ht="30" customHeight="1" x14ac:dyDescent="0.25">
      <c r="C572" s="26"/>
      <c r="D572" s="63"/>
      <c r="E572" s="62"/>
      <c r="F572" s="43" t="str">
        <f>IFERROR(VLOOKUP(C572,SCR!C571:E671,3,0),"")</f>
        <v/>
      </c>
      <c r="G572" s="43"/>
      <c r="H572" s="19"/>
      <c r="I572" s="39" t="str">
        <f>IFERROR(VLOOKUP(C572,SCR!$C:$F,4,0),"")</f>
        <v/>
      </c>
      <c r="J572" s="40"/>
    </row>
    <row r="573" spans="3:10" ht="30" customHeight="1" x14ac:dyDescent="0.25">
      <c r="C573" s="26"/>
      <c r="D573" s="63"/>
      <c r="E573" s="62"/>
      <c r="F573" s="43" t="str">
        <f>IFERROR(VLOOKUP(C573,SCR!C572:E672,3,0),"")</f>
        <v/>
      </c>
      <c r="G573" s="43"/>
      <c r="H573" s="19"/>
      <c r="I573" s="39" t="str">
        <f>IFERROR(VLOOKUP(C573,SCR!$C:$F,4,0),"")</f>
        <v/>
      </c>
      <c r="J573" s="40"/>
    </row>
    <row r="574" spans="3:10" ht="30" customHeight="1" x14ac:dyDescent="0.25">
      <c r="C574" s="26"/>
      <c r="D574" s="63"/>
      <c r="E574" s="62"/>
      <c r="F574" s="43" t="str">
        <f>IFERROR(VLOOKUP(C574,SCR!C573:E673,3,0),"")</f>
        <v/>
      </c>
      <c r="G574" s="43"/>
      <c r="H574" s="19"/>
      <c r="I574" s="39" t="str">
        <f>IFERROR(VLOOKUP(C574,SCR!$C:$F,4,0),"")</f>
        <v/>
      </c>
      <c r="J574" s="40"/>
    </row>
    <row r="575" spans="3:10" ht="30" customHeight="1" x14ac:dyDescent="0.25">
      <c r="C575" s="26"/>
      <c r="D575" s="63"/>
      <c r="E575" s="62"/>
      <c r="F575" s="43" t="str">
        <f>IFERROR(VLOOKUP(C575,SCR!C574:E674,3,0),"")</f>
        <v/>
      </c>
      <c r="G575" s="43"/>
      <c r="H575" s="19"/>
      <c r="I575" s="39" t="str">
        <f>IFERROR(VLOOKUP(C575,SCR!$C:$F,4,0),"")</f>
        <v/>
      </c>
      <c r="J575" s="40"/>
    </row>
    <row r="576" spans="3:10" ht="30" customHeight="1" x14ac:dyDescent="0.25">
      <c r="C576" s="26"/>
      <c r="D576" s="63"/>
      <c r="E576" s="62"/>
      <c r="F576" s="43" t="str">
        <f>IFERROR(VLOOKUP(C576,SCR!C575:E675,3,0),"")</f>
        <v/>
      </c>
      <c r="G576" s="43"/>
      <c r="H576" s="19"/>
      <c r="I576" s="39" t="str">
        <f>IFERROR(VLOOKUP(C576,SCR!$C:$F,4,0),"")</f>
        <v/>
      </c>
      <c r="J576" s="40"/>
    </row>
    <row r="577" spans="3:10" ht="30" customHeight="1" x14ac:dyDescent="0.25">
      <c r="C577" s="26"/>
      <c r="D577" s="63"/>
      <c r="E577" s="62"/>
      <c r="F577" s="43" t="str">
        <f>IFERROR(VLOOKUP(C577,SCR!C576:E676,3,0),"")</f>
        <v/>
      </c>
      <c r="G577" s="43"/>
      <c r="H577" s="19"/>
      <c r="I577" s="39" t="str">
        <f>IFERROR(VLOOKUP(C577,SCR!$C:$F,4,0),"")</f>
        <v/>
      </c>
      <c r="J577" s="40"/>
    </row>
    <row r="578" spans="3:10" ht="30" customHeight="1" x14ac:dyDescent="0.25">
      <c r="C578" s="26"/>
      <c r="D578" s="63"/>
      <c r="E578" s="62"/>
      <c r="F578" s="43" t="str">
        <f>IFERROR(VLOOKUP(C578,SCR!C577:E677,3,0),"")</f>
        <v/>
      </c>
      <c r="G578" s="43"/>
      <c r="H578" s="19"/>
      <c r="I578" s="39" t="str">
        <f>IFERROR(VLOOKUP(C578,SCR!$C:$F,4,0),"")</f>
        <v/>
      </c>
      <c r="J578" s="40"/>
    </row>
    <row r="579" spans="3:10" ht="30" customHeight="1" x14ac:dyDescent="0.25">
      <c r="C579" s="26"/>
      <c r="D579" s="63"/>
      <c r="E579" s="62"/>
      <c r="F579" s="43" t="str">
        <f>IFERROR(VLOOKUP(C579,SCR!C578:E678,3,0),"")</f>
        <v/>
      </c>
      <c r="G579" s="43"/>
      <c r="H579" s="19"/>
      <c r="I579" s="39" t="str">
        <f>IFERROR(VLOOKUP(C579,SCR!$C:$F,4,0),"")</f>
        <v/>
      </c>
      <c r="J579" s="40"/>
    </row>
    <row r="580" spans="3:10" ht="30" customHeight="1" x14ac:dyDescent="0.25">
      <c r="C580" s="26"/>
      <c r="D580" s="63"/>
      <c r="E580" s="62"/>
      <c r="F580" s="43" t="str">
        <f>IFERROR(VLOOKUP(C580,SCR!C579:E679,3,0),"")</f>
        <v/>
      </c>
      <c r="G580" s="43"/>
      <c r="H580" s="19"/>
      <c r="I580" s="39" t="str">
        <f>IFERROR(VLOOKUP(C580,SCR!$C:$F,4,0),"")</f>
        <v/>
      </c>
      <c r="J580" s="40"/>
    </row>
    <row r="581" spans="3:10" ht="30" customHeight="1" x14ac:dyDescent="0.25">
      <c r="C581" s="26"/>
      <c r="D581" s="63"/>
      <c r="E581" s="62"/>
      <c r="F581" s="43" t="str">
        <f>IFERROR(VLOOKUP(C581,SCR!C580:E680,3,0),"")</f>
        <v/>
      </c>
      <c r="G581" s="43"/>
      <c r="H581" s="19"/>
      <c r="I581" s="39" t="str">
        <f>IFERROR(VLOOKUP(C581,SCR!$C:$F,4,0),"")</f>
        <v/>
      </c>
      <c r="J581" s="40"/>
    </row>
    <row r="582" spans="3:10" ht="30" customHeight="1" x14ac:dyDescent="0.25">
      <c r="C582" s="26"/>
      <c r="D582" s="63"/>
      <c r="E582" s="62"/>
      <c r="F582" s="43" t="str">
        <f>IFERROR(VLOOKUP(C582,SCR!C581:E681,3,0),"")</f>
        <v/>
      </c>
      <c r="G582" s="43"/>
      <c r="H582" s="19"/>
      <c r="I582" s="39" t="str">
        <f>IFERROR(VLOOKUP(C582,SCR!$C:$F,4,0),"")</f>
        <v/>
      </c>
      <c r="J582" s="40"/>
    </row>
    <row r="583" spans="3:10" ht="30" customHeight="1" x14ac:dyDescent="0.25">
      <c r="C583" s="26"/>
      <c r="D583" s="63"/>
      <c r="E583" s="62"/>
      <c r="F583" s="43" t="str">
        <f>IFERROR(VLOOKUP(C583,SCR!C582:E682,3,0),"")</f>
        <v/>
      </c>
      <c r="G583" s="43"/>
      <c r="H583" s="19"/>
      <c r="I583" s="39" t="str">
        <f>IFERROR(VLOOKUP(C583,SCR!$C:$F,4,0),"")</f>
        <v/>
      </c>
      <c r="J583" s="40"/>
    </row>
    <row r="584" spans="3:10" ht="30" customHeight="1" x14ac:dyDescent="0.25">
      <c r="C584" s="26"/>
      <c r="D584" s="63"/>
      <c r="E584" s="62"/>
      <c r="F584" s="43" t="str">
        <f>IFERROR(VLOOKUP(C584,SCR!C583:E683,3,0),"")</f>
        <v/>
      </c>
      <c r="G584" s="43"/>
      <c r="H584" s="19"/>
      <c r="I584" s="39" t="str">
        <f>IFERROR(VLOOKUP(C584,SCR!$C:$F,4,0),"")</f>
        <v/>
      </c>
      <c r="J584" s="40"/>
    </row>
    <row r="585" spans="3:10" ht="30" customHeight="1" x14ac:dyDescent="0.25">
      <c r="C585" s="26"/>
      <c r="D585" s="63"/>
      <c r="E585" s="62"/>
      <c r="F585" s="43" t="str">
        <f>IFERROR(VLOOKUP(C585,SCR!C584:E684,3,0),"")</f>
        <v/>
      </c>
      <c r="G585" s="43"/>
      <c r="H585" s="19"/>
      <c r="I585" s="39" t="str">
        <f>IFERROR(VLOOKUP(C585,SCR!$C:$F,4,0),"")</f>
        <v/>
      </c>
      <c r="J585" s="40"/>
    </row>
    <row r="586" spans="3:10" ht="30" customHeight="1" x14ac:dyDescent="0.25">
      <c r="C586" s="26"/>
      <c r="D586" s="63"/>
      <c r="E586" s="62"/>
      <c r="F586" s="43" t="str">
        <f>IFERROR(VLOOKUP(C586,SCR!C585:E685,3,0),"")</f>
        <v/>
      </c>
      <c r="G586" s="43"/>
      <c r="H586" s="19"/>
      <c r="I586" s="39" t="str">
        <f>IFERROR(VLOOKUP(C586,SCR!$C:$F,4,0),"")</f>
        <v/>
      </c>
      <c r="J586" s="40"/>
    </row>
    <row r="587" spans="3:10" ht="30" customHeight="1" x14ac:dyDescent="0.25">
      <c r="C587" s="26"/>
      <c r="D587" s="63"/>
      <c r="E587" s="62"/>
      <c r="F587" s="43" t="str">
        <f>IFERROR(VLOOKUP(C587,SCR!C586:E686,3,0),"")</f>
        <v/>
      </c>
      <c r="G587" s="43"/>
      <c r="H587" s="19"/>
      <c r="I587" s="39" t="str">
        <f>IFERROR(VLOOKUP(C587,SCR!$C:$F,4,0),"")</f>
        <v/>
      </c>
      <c r="J587" s="40"/>
    </row>
    <row r="588" spans="3:10" ht="30" customHeight="1" x14ac:dyDescent="0.25">
      <c r="C588" s="26"/>
      <c r="D588" s="63"/>
      <c r="E588" s="62"/>
      <c r="F588" s="43" t="str">
        <f>IFERROR(VLOOKUP(C588,SCR!C587:E687,3,0),"")</f>
        <v/>
      </c>
      <c r="G588" s="43"/>
      <c r="H588" s="19"/>
      <c r="I588" s="39" t="str">
        <f>IFERROR(VLOOKUP(C588,SCR!$C:$F,4,0),"")</f>
        <v/>
      </c>
      <c r="J588" s="40"/>
    </row>
    <row r="589" spans="3:10" ht="30" customHeight="1" x14ac:dyDescent="0.25">
      <c r="C589" s="26"/>
      <c r="D589" s="63"/>
      <c r="E589" s="62"/>
      <c r="F589" s="43" t="str">
        <f>IFERROR(VLOOKUP(C589,SCR!C588:E688,3,0),"")</f>
        <v/>
      </c>
      <c r="G589" s="43"/>
      <c r="H589" s="19"/>
      <c r="I589" s="39" t="str">
        <f>IFERROR(VLOOKUP(C589,SCR!$C:$F,4,0),"")</f>
        <v/>
      </c>
      <c r="J589" s="40"/>
    </row>
    <row r="590" spans="3:10" ht="30" customHeight="1" x14ac:dyDescent="0.25">
      <c r="C590" s="26"/>
      <c r="D590" s="63"/>
      <c r="E590" s="62"/>
      <c r="F590" s="43" t="str">
        <f>IFERROR(VLOOKUP(C590,SCR!C589:E689,3,0),"")</f>
        <v/>
      </c>
      <c r="G590" s="43"/>
      <c r="H590" s="19"/>
      <c r="I590" s="39" t="str">
        <f>IFERROR(VLOOKUP(C590,SCR!$C:$F,4,0),"")</f>
        <v/>
      </c>
      <c r="J590" s="40"/>
    </row>
    <row r="591" spans="3:10" ht="30" customHeight="1" x14ac:dyDescent="0.25">
      <c r="C591" s="26"/>
      <c r="D591" s="63"/>
      <c r="E591" s="62"/>
      <c r="F591" s="43" t="str">
        <f>IFERROR(VLOOKUP(C591,SCR!C590:E690,3,0),"")</f>
        <v/>
      </c>
      <c r="G591" s="43"/>
      <c r="H591" s="19"/>
      <c r="I591" s="39" t="str">
        <f>IFERROR(VLOOKUP(C591,SCR!$C:$F,4,0),"")</f>
        <v/>
      </c>
      <c r="J591" s="40"/>
    </row>
    <row r="592" spans="3:10" ht="30" customHeight="1" x14ac:dyDescent="0.25">
      <c r="C592" s="26"/>
      <c r="D592" s="63"/>
      <c r="E592" s="62"/>
      <c r="F592" s="43" t="str">
        <f>IFERROR(VLOOKUP(C592,SCR!C591:E691,3,0),"")</f>
        <v/>
      </c>
      <c r="G592" s="43"/>
      <c r="H592" s="19"/>
      <c r="I592" s="39" t="str">
        <f>IFERROR(VLOOKUP(C592,SCR!$C:$F,4,0),"")</f>
        <v/>
      </c>
      <c r="J592" s="40"/>
    </row>
    <row r="593" spans="3:10" ht="30" customHeight="1" x14ac:dyDescent="0.25">
      <c r="C593" s="26"/>
      <c r="D593" s="63"/>
      <c r="E593" s="62"/>
      <c r="F593" s="43" t="str">
        <f>IFERROR(VLOOKUP(C593,SCR!C592:E692,3,0),"")</f>
        <v/>
      </c>
      <c r="G593" s="43"/>
      <c r="H593" s="19"/>
      <c r="I593" s="39" t="str">
        <f>IFERROR(VLOOKUP(C593,SCR!$C:$F,4,0),"")</f>
        <v/>
      </c>
      <c r="J593" s="40"/>
    </row>
    <row r="594" spans="3:10" ht="30" customHeight="1" x14ac:dyDescent="0.25">
      <c r="C594" s="26"/>
      <c r="D594" s="63"/>
      <c r="E594" s="62"/>
      <c r="F594" s="43" t="str">
        <f>IFERROR(VLOOKUP(C594,SCR!C593:E693,3,0),"")</f>
        <v/>
      </c>
      <c r="G594" s="43"/>
      <c r="H594" s="19"/>
      <c r="I594" s="39" t="str">
        <f>IFERROR(VLOOKUP(C594,SCR!$C:$F,4,0),"")</f>
        <v/>
      </c>
      <c r="J594" s="40"/>
    </row>
    <row r="595" spans="3:10" ht="30" customHeight="1" x14ac:dyDescent="0.25">
      <c r="C595" s="26"/>
      <c r="D595" s="63"/>
      <c r="E595" s="62"/>
      <c r="F595" s="43" t="str">
        <f>IFERROR(VLOOKUP(C595,SCR!C594:E694,3,0),"")</f>
        <v/>
      </c>
      <c r="G595" s="43"/>
      <c r="H595" s="19"/>
      <c r="I595" s="39" t="str">
        <f>IFERROR(VLOOKUP(C595,SCR!$C:$F,4,0),"")</f>
        <v/>
      </c>
      <c r="J595" s="40"/>
    </row>
    <row r="596" spans="3:10" ht="30" customHeight="1" x14ac:dyDescent="0.25">
      <c r="C596" s="26"/>
      <c r="D596" s="63"/>
      <c r="E596" s="62"/>
      <c r="F596" s="43" t="str">
        <f>IFERROR(VLOOKUP(C596,SCR!C595:E695,3,0),"")</f>
        <v/>
      </c>
      <c r="G596" s="43"/>
      <c r="H596" s="19"/>
      <c r="I596" s="39" t="str">
        <f>IFERROR(VLOOKUP(C596,SCR!$C:$F,4,0),"")</f>
        <v/>
      </c>
      <c r="J596" s="40"/>
    </row>
    <row r="597" spans="3:10" ht="30" customHeight="1" x14ac:dyDescent="0.25">
      <c r="C597" s="26"/>
      <c r="D597" s="63"/>
      <c r="E597" s="62"/>
      <c r="F597" s="43" t="str">
        <f>IFERROR(VLOOKUP(C597,SCR!C596:E696,3,0),"")</f>
        <v/>
      </c>
      <c r="G597" s="43"/>
      <c r="H597" s="19"/>
      <c r="I597" s="39" t="str">
        <f>IFERROR(VLOOKUP(C597,SCR!$C:$F,4,0),"")</f>
        <v/>
      </c>
      <c r="J597" s="40"/>
    </row>
    <row r="598" spans="3:10" ht="30" customHeight="1" x14ac:dyDescent="0.25">
      <c r="C598" s="26"/>
      <c r="D598" s="63"/>
      <c r="E598" s="62"/>
      <c r="F598" s="43" t="str">
        <f>IFERROR(VLOOKUP(C598,SCR!C597:E697,3,0),"")</f>
        <v/>
      </c>
      <c r="G598" s="43"/>
      <c r="H598" s="19"/>
      <c r="I598" s="39" t="str">
        <f>IFERROR(VLOOKUP(C598,SCR!$C:$F,4,0),"")</f>
        <v/>
      </c>
      <c r="J598" s="40"/>
    </row>
    <row r="599" spans="3:10" ht="30" customHeight="1" x14ac:dyDescent="0.25">
      <c r="C599" s="26"/>
      <c r="D599" s="63"/>
      <c r="E599" s="62"/>
      <c r="F599" s="43" t="str">
        <f>IFERROR(VLOOKUP(C599,SCR!C598:E698,3,0),"")</f>
        <v/>
      </c>
      <c r="G599" s="43"/>
      <c r="H599" s="19"/>
      <c r="I599" s="39" t="str">
        <f>IFERROR(VLOOKUP(C599,SCR!$C:$F,4,0),"")</f>
        <v/>
      </c>
      <c r="J599" s="40"/>
    </row>
    <row r="600" spans="3:10" ht="30" customHeight="1" x14ac:dyDescent="0.25">
      <c r="C600" s="26"/>
      <c r="D600" s="63"/>
      <c r="E600" s="62"/>
      <c r="F600" s="43" t="str">
        <f>IFERROR(VLOOKUP(C600,SCR!C599:E699,3,0),"")</f>
        <v/>
      </c>
      <c r="G600" s="43"/>
      <c r="H600" s="19"/>
      <c r="I600" s="39" t="str">
        <f>IFERROR(VLOOKUP(C600,SCR!$C:$F,4,0),"")</f>
        <v/>
      </c>
      <c r="J600" s="40"/>
    </row>
    <row r="601" spans="3:10" ht="30" customHeight="1" x14ac:dyDescent="0.25">
      <c r="C601" s="26"/>
      <c r="D601" s="63"/>
      <c r="E601" s="62"/>
      <c r="F601" s="43" t="str">
        <f>IFERROR(VLOOKUP(C601,SCR!C600:E700,3,0),"")</f>
        <v/>
      </c>
      <c r="G601" s="43"/>
      <c r="H601" s="19"/>
      <c r="I601" s="39" t="str">
        <f>IFERROR(VLOOKUP(C601,SCR!$C:$F,4,0),"")</f>
        <v/>
      </c>
      <c r="J601" s="40"/>
    </row>
    <row r="602" spans="3:10" ht="30" customHeight="1" x14ac:dyDescent="0.25">
      <c r="C602" s="26"/>
      <c r="D602" s="63"/>
      <c r="E602" s="62"/>
      <c r="F602" s="43" t="str">
        <f>IFERROR(VLOOKUP(C602,SCR!C601:E701,3,0),"")</f>
        <v/>
      </c>
      <c r="G602" s="43"/>
      <c r="H602" s="19"/>
      <c r="I602" s="39" t="str">
        <f>IFERROR(VLOOKUP(C602,SCR!$C:$F,4,0),"")</f>
        <v/>
      </c>
      <c r="J602" s="40"/>
    </row>
    <row r="603" spans="3:10" ht="30" customHeight="1" x14ac:dyDescent="0.25">
      <c r="C603" s="26"/>
      <c r="D603" s="63"/>
      <c r="E603" s="62"/>
      <c r="F603" s="43" t="str">
        <f>IFERROR(VLOOKUP(C603,SCR!C602:E702,3,0),"")</f>
        <v/>
      </c>
      <c r="G603" s="43"/>
      <c r="H603" s="19"/>
      <c r="I603" s="39" t="str">
        <f>IFERROR(VLOOKUP(C603,SCR!$C:$F,4,0),"")</f>
        <v/>
      </c>
      <c r="J603" s="40"/>
    </row>
    <row r="604" spans="3:10" ht="30" customHeight="1" x14ac:dyDescent="0.25">
      <c r="C604" s="26"/>
      <c r="D604" s="63"/>
      <c r="E604" s="62"/>
      <c r="F604" s="43" t="str">
        <f>IFERROR(VLOOKUP(C604,SCR!C603:E703,3,0),"")</f>
        <v/>
      </c>
      <c r="G604" s="43"/>
      <c r="H604" s="19"/>
      <c r="I604" s="39" t="str">
        <f>IFERROR(VLOOKUP(C604,SCR!$C:$F,4,0),"")</f>
        <v/>
      </c>
      <c r="J604" s="40"/>
    </row>
    <row r="605" spans="3:10" ht="30" customHeight="1" x14ac:dyDescent="0.25">
      <c r="C605" s="26"/>
      <c r="D605" s="63"/>
      <c r="E605" s="62"/>
      <c r="F605" s="43" t="str">
        <f>IFERROR(VLOOKUP(C605,SCR!C604:E704,3,0),"")</f>
        <v/>
      </c>
      <c r="G605" s="43"/>
      <c r="H605" s="19"/>
      <c r="I605" s="39" t="str">
        <f>IFERROR(VLOOKUP(C605,SCR!$C:$F,4,0),"")</f>
        <v/>
      </c>
      <c r="J605" s="40"/>
    </row>
    <row r="606" spans="3:10" ht="30" customHeight="1" x14ac:dyDescent="0.25">
      <c r="C606" s="26"/>
      <c r="D606" s="63"/>
      <c r="E606" s="62"/>
      <c r="F606" s="43" t="str">
        <f>IFERROR(VLOOKUP(C606,SCR!C605:E705,3,0),"")</f>
        <v/>
      </c>
      <c r="G606" s="43"/>
      <c r="H606" s="19"/>
      <c r="I606" s="39" t="str">
        <f>IFERROR(VLOOKUP(C606,SCR!$C:$F,4,0),"")</f>
        <v/>
      </c>
      <c r="J606" s="40"/>
    </row>
    <row r="607" spans="3:10" ht="30" customHeight="1" x14ac:dyDescent="0.25">
      <c r="C607" s="26"/>
      <c r="D607" s="63"/>
      <c r="E607" s="62"/>
      <c r="F607" s="43" t="str">
        <f>IFERROR(VLOOKUP(C607,SCR!C606:E706,3,0),"")</f>
        <v/>
      </c>
      <c r="G607" s="43"/>
      <c r="H607" s="19"/>
      <c r="I607" s="39" t="str">
        <f>IFERROR(VLOOKUP(C607,SCR!$C:$F,4,0),"")</f>
        <v/>
      </c>
      <c r="J607" s="40"/>
    </row>
    <row r="608" spans="3:10" ht="30" customHeight="1" x14ac:dyDescent="0.25">
      <c r="C608" s="26"/>
      <c r="D608" s="63"/>
      <c r="E608" s="62"/>
      <c r="F608" s="43" t="str">
        <f>IFERROR(VLOOKUP(C608,SCR!C607:E707,3,0),"")</f>
        <v/>
      </c>
      <c r="G608" s="43"/>
      <c r="H608" s="19"/>
      <c r="I608" s="39" t="str">
        <f>IFERROR(VLOOKUP(C608,SCR!$C:$F,4,0),"")</f>
        <v/>
      </c>
      <c r="J608" s="40"/>
    </row>
    <row r="609" spans="3:10" ht="30" customHeight="1" x14ac:dyDescent="0.25">
      <c r="C609" s="26"/>
      <c r="D609" s="63"/>
      <c r="E609" s="62"/>
      <c r="F609" s="43" t="str">
        <f>IFERROR(VLOOKUP(C609,SCR!C608:E708,3,0),"")</f>
        <v/>
      </c>
      <c r="G609" s="43"/>
      <c r="H609" s="19"/>
      <c r="I609" s="39" t="str">
        <f>IFERROR(VLOOKUP(C609,SCR!$C:$F,4,0),"")</f>
        <v/>
      </c>
      <c r="J609" s="40"/>
    </row>
    <row r="610" spans="3:10" ht="30" customHeight="1" x14ac:dyDescent="0.25">
      <c r="C610" s="26"/>
      <c r="D610" s="63"/>
      <c r="E610" s="62"/>
      <c r="F610" s="43" t="str">
        <f>IFERROR(VLOOKUP(C610,SCR!C609:E709,3,0),"")</f>
        <v/>
      </c>
      <c r="G610" s="43"/>
      <c r="H610" s="19"/>
      <c r="I610" s="39" t="str">
        <f>IFERROR(VLOOKUP(C610,SCR!$C:$F,4,0),"")</f>
        <v/>
      </c>
      <c r="J610" s="40"/>
    </row>
    <row r="611" spans="3:10" ht="30" customHeight="1" x14ac:dyDescent="0.25">
      <c r="C611" s="26"/>
      <c r="D611" s="63"/>
      <c r="E611" s="62"/>
      <c r="F611" s="43" t="str">
        <f>IFERROR(VLOOKUP(C611,SCR!C610:E710,3,0),"")</f>
        <v/>
      </c>
      <c r="G611" s="43"/>
      <c r="H611" s="19"/>
      <c r="I611" s="39" t="str">
        <f>IFERROR(VLOOKUP(C611,SCR!$C:$F,4,0),"")</f>
        <v/>
      </c>
      <c r="J611" s="40"/>
    </row>
    <row r="612" spans="3:10" ht="30" customHeight="1" x14ac:dyDescent="0.25">
      <c r="C612" s="26"/>
      <c r="D612" s="63"/>
      <c r="E612" s="62"/>
      <c r="F612" s="43" t="str">
        <f>IFERROR(VLOOKUP(C612,SCR!C611:E711,3,0),"")</f>
        <v/>
      </c>
      <c r="G612" s="43"/>
      <c r="H612" s="19"/>
      <c r="I612" s="39" t="str">
        <f>IFERROR(VLOOKUP(C612,SCR!$C:$F,4,0),"")</f>
        <v/>
      </c>
      <c r="J612" s="40"/>
    </row>
    <row r="613" spans="3:10" ht="30" customHeight="1" x14ac:dyDescent="0.25">
      <c r="C613" s="26"/>
      <c r="D613" s="63"/>
      <c r="E613" s="62"/>
      <c r="F613" s="43" t="str">
        <f>IFERROR(VLOOKUP(C613,SCR!C612:E712,3,0),"")</f>
        <v/>
      </c>
      <c r="G613" s="43"/>
      <c r="H613" s="19"/>
      <c r="I613" s="39" t="str">
        <f>IFERROR(VLOOKUP(C613,SCR!$C:$F,4,0),"")</f>
        <v/>
      </c>
      <c r="J613" s="40"/>
    </row>
    <row r="614" spans="3:10" ht="30" customHeight="1" x14ac:dyDescent="0.25">
      <c r="C614" s="26"/>
      <c r="D614" s="63"/>
      <c r="E614" s="62"/>
      <c r="F614" s="43" t="str">
        <f>IFERROR(VLOOKUP(C614,SCR!C613:E713,3,0),"")</f>
        <v/>
      </c>
      <c r="G614" s="43"/>
      <c r="H614" s="19"/>
      <c r="I614" s="39" t="str">
        <f>IFERROR(VLOOKUP(C614,SCR!$C:$F,4,0),"")</f>
        <v/>
      </c>
      <c r="J614" s="40"/>
    </row>
    <row r="615" spans="3:10" ht="30" customHeight="1" x14ac:dyDescent="0.25">
      <c r="C615" s="26"/>
      <c r="D615" s="63"/>
      <c r="E615" s="62"/>
      <c r="F615" s="43" t="str">
        <f>IFERROR(VLOOKUP(C615,SCR!C614:E714,3,0),"")</f>
        <v/>
      </c>
      <c r="G615" s="43"/>
      <c r="H615" s="19"/>
      <c r="I615" s="39" t="str">
        <f>IFERROR(VLOOKUP(C615,SCR!$C:$F,4,0),"")</f>
        <v/>
      </c>
      <c r="J615" s="40"/>
    </row>
    <row r="616" spans="3:10" ht="30" customHeight="1" x14ac:dyDescent="0.25">
      <c r="C616" s="26"/>
      <c r="D616" s="63"/>
      <c r="E616" s="62"/>
      <c r="F616" s="43" t="str">
        <f>IFERROR(VLOOKUP(C616,SCR!C615:E715,3,0),"")</f>
        <v/>
      </c>
      <c r="G616" s="43"/>
      <c r="H616" s="19"/>
      <c r="I616" s="39" t="str">
        <f>IFERROR(VLOOKUP(C616,SCR!$C:$F,4,0),"")</f>
        <v/>
      </c>
      <c r="J616" s="40"/>
    </row>
    <row r="617" spans="3:10" ht="30" customHeight="1" x14ac:dyDescent="0.25">
      <c r="C617" s="26"/>
      <c r="D617" s="63"/>
      <c r="E617" s="62"/>
      <c r="F617" s="43" t="str">
        <f>IFERROR(VLOOKUP(C617,SCR!C616:E716,3,0),"")</f>
        <v/>
      </c>
      <c r="G617" s="43"/>
      <c r="H617" s="19"/>
      <c r="I617" s="39" t="str">
        <f>IFERROR(VLOOKUP(C617,SCR!$C:$F,4,0),"")</f>
        <v/>
      </c>
      <c r="J617" s="40"/>
    </row>
    <row r="618" spans="3:10" ht="30" customHeight="1" x14ac:dyDescent="0.25">
      <c r="C618" s="26"/>
      <c r="D618" s="63"/>
      <c r="E618" s="62"/>
      <c r="F618" s="43" t="str">
        <f>IFERROR(VLOOKUP(C618,SCR!C617:E717,3,0),"")</f>
        <v/>
      </c>
      <c r="G618" s="43"/>
      <c r="H618" s="19"/>
      <c r="I618" s="39" t="str">
        <f>IFERROR(VLOOKUP(C618,SCR!$C:$F,4,0),"")</f>
        <v/>
      </c>
      <c r="J618" s="40"/>
    </row>
    <row r="619" spans="3:10" ht="30" customHeight="1" x14ac:dyDescent="0.25">
      <c r="C619" s="26"/>
      <c r="D619" s="63"/>
      <c r="E619" s="62"/>
      <c r="F619" s="43" t="str">
        <f>IFERROR(VLOOKUP(C619,SCR!C618:E718,3,0),"")</f>
        <v/>
      </c>
      <c r="G619" s="43"/>
      <c r="H619" s="19"/>
      <c r="I619" s="39" t="str">
        <f>IFERROR(VLOOKUP(C619,SCR!$C:$F,4,0),"")</f>
        <v/>
      </c>
      <c r="J619" s="40"/>
    </row>
    <row r="620" spans="3:10" ht="30" customHeight="1" x14ac:dyDescent="0.25">
      <c r="C620" s="26"/>
      <c r="D620" s="63"/>
      <c r="E620" s="62"/>
      <c r="F620" s="43" t="str">
        <f>IFERROR(VLOOKUP(C620,SCR!C619:E719,3,0),"")</f>
        <v/>
      </c>
      <c r="G620" s="43"/>
      <c r="H620" s="19"/>
      <c r="I620" s="39" t="str">
        <f>IFERROR(VLOOKUP(C620,SCR!$C:$F,4,0),"")</f>
        <v/>
      </c>
      <c r="J620" s="40"/>
    </row>
    <row r="621" spans="3:10" ht="30" customHeight="1" x14ac:dyDescent="0.25">
      <c r="C621" s="26"/>
      <c r="D621" s="63"/>
      <c r="E621" s="62"/>
      <c r="F621" s="43" t="str">
        <f>IFERROR(VLOOKUP(C621,SCR!C620:E720,3,0),"")</f>
        <v/>
      </c>
      <c r="G621" s="43"/>
      <c r="H621" s="19"/>
      <c r="I621" s="39" t="str">
        <f>IFERROR(VLOOKUP(C621,SCR!$C:$F,4,0),"")</f>
        <v/>
      </c>
      <c r="J621" s="40"/>
    </row>
    <row r="622" spans="3:10" ht="30" customHeight="1" x14ac:dyDescent="0.25">
      <c r="C622" s="26"/>
      <c r="D622" s="63"/>
      <c r="E622" s="62"/>
      <c r="F622" s="43" t="str">
        <f>IFERROR(VLOOKUP(C622,SCR!C621:E721,3,0),"")</f>
        <v/>
      </c>
      <c r="G622" s="43"/>
      <c r="H622" s="19"/>
      <c r="I622" s="39" t="str">
        <f>IFERROR(VLOOKUP(C622,SCR!$C:$F,4,0),"")</f>
        <v/>
      </c>
      <c r="J622" s="40"/>
    </row>
    <row r="623" spans="3:10" ht="30" customHeight="1" x14ac:dyDescent="0.25">
      <c r="C623" s="26"/>
      <c r="D623" s="63"/>
      <c r="E623" s="62"/>
      <c r="F623" s="43" t="str">
        <f>IFERROR(VLOOKUP(C623,SCR!C622:E722,3,0),"")</f>
        <v/>
      </c>
      <c r="G623" s="43"/>
      <c r="H623" s="19"/>
      <c r="I623" s="39" t="str">
        <f>IFERROR(VLOOKUP(C623,SCR!$C:$F,4,0),"")</f>
        <v/>
      </c>
      <c r="J623" s="40"/>
    </row>
    <row r="624" spans="3:10" ht="30" customHeight="1" x14ac:dyDescent="0.25">
      <c r="C624" s="26"/>
      <c r="D624" s="63"/>
      <c r="E624" s="62"/>
      <c r="F624" s="43" t="str">
        <f>IFERROR(VLOOKUP(C624,SCR!C623:E723,3,0),"")</f>
        <v/>
      </c>
      <c r="G624" s="43"/>
      <c r="H624" s="19"/>
      <c r="I624" s="39" t="str">
        <f>IFERROR(VLOOKUP(C624,SCR!$C:$F,4,0),"")</f>
        <v/>
      </c>
      <c r="J624" s="40"/>
    </row>
    <row r="625" spans="3:10" ht="30" customHeight="1" x14ac:dyDescent="0.25">
      <c r="C625" s="26"/>
      <c r="D625" s="63"/>
      <c r="E625" s="62"/>
      <c r="F625" s="43" t="str">
        <f>IFERROR(VLOOKUP(C625,SCR!C624:E724,3,0),"")</f>
        <v/>
      </c>
      <c r="G625" s="43"/>
      <c r="H625" s="19"/>
      <c r="I625" s="39" t="str">
        <f>IFERROR(VLOOKUP(C625,SCR!$C:$F,4,0),"")</f>
        <v/>
      </c>
      <c r="J625" s="40"/>
    </row>
    <row r="626" spans="3:10" ht="30" customHeight="1" x14ac:dyDescent="0.25">
      <c r="C626" s="26"/>
      <c r="D626" s="63"/>
      <c r="E626" s="62"/>
      <c r="F626" s="43" t="str">
        <f>IFERROR(VLOOKUP(C626,SCR!C625:E725,3,0),"")</f>
        <v/>
      </c>
      <c r="G626" s="43"/>
      <c r="H626" s="19"/>
      <c r="I626" s="39" t="str">
        <f>IFERROR(VLOOKUP(C626,SCR!$C:$F,4,0),"")</f>
        <v/>
      </c>
      <c r="J626" s="40"/>
    </row>
    <row r="627" spans="3:10" ht="30" customHeight="1" x14ac:dyDescent="0.25">
      <c r="C627" s="26"/>
      <c r="D627" s="63"/>
      <c r="E627" s="62"/>
      <c r="F627" s="43" t="str">
        <f>IFERROR(VLOOKUP(C627,SCR!C626:E726,3,0),"")</f>
        <v/>
      </c>
      <c r="G627" s="43"/>
      <c r="H627" s="19"/>
      <c r="I627" s="39" t="str">
        <f>IFERROR(VLOOKUP(C627,SCR!$C:$F,4,0),"")</f>
        <v/>
      </c>
      <c r="J627" s="40"/>
    </row>
    <row r="628" spans="3:10" ht="30" customHeight="1" x14ac:dyDescent="0.25">
      <c r="C628" s="26"/>
      <c r="D628" s="63"/>
      <c r="E628" s="62"/>
      <c r="F628" s="43" t="str">
        <f>IFERROR(VLOOKUP(C628,SCR!C627:E727,3,0),"")</f>
        <v/>
      </c>
      <c r="G628" s="43"/>
      <c r="H628" s="19"/>
      <c r="I628" s="39" t="str">
        <f>IFERROR(VLOOKUP(C628,SCR!$C:$F,4,0),"")</f>
        <v/>
      </c>
      <c r="J628" s="40"/>
    </row>
    <row r="629" spans="3:10" ht="30" customHeight="1" x14ac:dyDescent="0.25">
      <c r="C629" s="26"/>
      <c r="D629" s="63"/>
      <c r="E629" s="62"/>
      <c r="F629" s="43" t="str">
        <f>IFERROR(VLOOKUP(C629,SCR!C628:E728,3,0),"")</f>
        <v/>
      </c>
      <c r="G629" s="43"/>
      <c r="H629" s="19"/>
      <c r="I629" s="39" t="str">
        <f>IFERROR(VLOOKUP(C629,SCR!$C:$F,4,0),"")</f>
        <v/>
      </c>
      <c r="J629" s="40"/>
    </row>
    <row r="630" spans="3:10" ht="30" customHeight="1" x14ac:dyDescent="0.25">
      <c r="C630" s="26"/>
      <c r="D630" s="63"/>
      <c r="E630" s="62"/>
      <c r="F630" s="43" t="str">
        <f>IFERROR(VLOOKUP(C630,SCR!C629:E729,3,0),"")</f>
        <v/>
      </c>
      <c r="G630" s="43"/>
      <c r="H630" s="19"/>
      <c r="I630" s="39" t="str">
        <f>IFERROR(VLOOKUP(C630,SCR!$C:$F,4,0),"")</f>
        <v/>
      </c>
      <c r="J630" s="40"/>
    </row>
    <row r="631" spans="3:10" ht="30" customHeight="1" x14ac:dyDescent="0.25">
      <c r="C631" s="26"/>
      <c r="D631" s="63"/>
      <c r="E631" s="62"/>
      <c r="F631" s="43" t="str">
        <f>IFERROR(VLOOKUP(C631,SCR!C630:E730,3,0),"")</f>
        <v/>
      </c>
      <c r="G631" s="43"/>
      <c r="H631" s="19"/>
      <c r="I631" s="39" t="str">
        <f>IFERROR(VLOOKUP(C631,SCR!$C:$F,4,0),"")</f>
        <v/>
      </c>
      <c r="J631" s="40"/>
    </row>
    <row r="632" spans="3:10" ht="30" customHeight="1" x14ac:dyDescent="0.25">
      <c r="C632" s="26"/>
      <c r="D632" s="63"/>
      <c r="E632" s="62"/>
      <c r="F632" s="43" t="str">
        <f>IFERROR(VLOOKUP(C632,SCR!C631:E731,3,0),"")</f>
        <v/>
      </c>
      <c r="G632" s="43"/>
      <c r="H632" s="19"/>
      <c r="I632" s="39" t="str">
        <f>IFERROR(VLOOKUP(C632,SCR!$C:$F,4,0),"")</f>
        <v/>
      </c>
      <c r="J632" s="40"/>
    </row>
    <row r="633" spans="3:10" ht="30" customHeight="1" x14ac:dyDescent="0.25">
      <c r="C633" s="26"/>
      <c r="D633" s="63"/>
      <c r="E633" s="62"/>
      <c r="F633" s="43" t="str">
        <f>IFERROR(VLOOKUP(C633,SCR!C632:E732,3,0),"")</f>
        <v/>
      </c>
      <c r="G633" s="43"/>
      <c r="H633" s="19"/>
      <c r="I633" s="39" t="str">
        <f>IFERROR(VLOOKUP(C633,SCR!$C:$F,4,0),"")</f>
        <v/>
      </c>
      <c r="J633" s="40"/>
    </row>
    <row r="634" spans="3:10" ht="30" customHeight="1" x14ac:dyDescent="0.25">
      <c r="C634" s="26"/>
      <c r="D634" s="63"/>
      <c r="E634" s="62"/>
      <c r="F634" s="43" t="str">
        <f>IFERROR(VLOOKUP(C634,SCR!C633:E733,3,0),"")</f>
        <v/>
      </c>
      <c r="G634" s="43"/>
      <c r="H634" s="19"/>
      <c r="I634" s="39" t="str">
        <f>IFERROR(VLOOKUP(C634,SCR!$C:$F,4,0),"")</f>
        <v/>
      </c>
      <c r="J634" s="40"/>
    </row>
    <row r="635" spans="3:10" ht="30" customHeight="1" x14ac:dyDescent="0.25">
      <c r="C635" s="26"/>
      <c r="D635" s="63"/>
      <c r="E635" s="62"/>
      <c r="F635" s="43" t="str">
        <f>IFERROR(VLOOKUP(C635,SCR!C634:E734,3,0),"")</f>
        <v/>
      </c>
      <c r="G635" s="43"/>
      <c r="H635" s="19"/>
      <c r="I635" s="39" t="str">
        <f>IFERROR(VLOOKUP(C635,SCR!$C:$F,4,0),"")</f>
        <v/>
      </c>
      <c r="J635" s="40"/>
    </row>
    <row r="636" spans="3:10" ht="30" customHeight="1" x14ac:dyDescent="0.25">
      <c r="C636" s="26"/>
      <c r="D636" s="63"/>
      <c r="E636" s="62"/>
      <c r="F636" s="43" t="str">
        <f>IFERROR(VLOOKUP(C636,SCR!C635:E735,3,0),"")</f>
        <v/>
      </c>
      <c r="G636" s="43"/>
      <c r="H636" s="19"/>
      <c r="I636" s="39" t="str">
        <f>IFERROR(VLOOKUP(C636,SCR!$C:$F,4,0),"")</f>
        <v/>
      </c>
      <c r="J636" s="40"/>
    </row>
    <row r="637" spans="3:10" ht="30" customHeight="1" x14ac:dyDescent="0.25">
      <c r="C637" s="26"/>
      <c r="D637" s="63"/>
      <c r="E637" s="62"/>
      <c r="F637" s="43" t="str">
        <f>IFERROR(VLOOKUP(C637,SCR!C636:E736,3,0),"")</f>
        <v/>
      </c>
      <c r="G637" s="43"/>
      <c r="H637" s="19"/>
      <c r="I637" s="39" t="str">
        <f>IFERROR(VLOOKUP(C637,SCR!$C:$F,4,0),"")</f>
        <v/>
      </c>
      <c r="J637" s="40"/>
    </row>
    <row r="638" spans="3:10" ht="30" customHeight="1" x14ac:dyDescent="0.25">
      <c r="C638" s="26"/>
      <c r="D638" s="63"/>
      <c r="E638" s="62"/>
      <c r="F638" s="43" t="str">
        <f>IFERROR(VLOOKUP(C638,SCR!C637:E737,3,0),"")</f>
        <v/>
      </c>
      <c r="G638" s="43"/>
      <c r="H638" s="19"/>
      <c r="I638" s="39" t="str">
        <f>IFERROR(VLOOKUP(C638,SCR!$C:$F,4,0),"")</f>
        <v/>
      </c>
      <c r="J638" s="40"/>
    </row>
    <row r="639" spans="3:10" ht="30" customHeight="1" x14ac:dyDescent="0.25">
      <c r="C639" s="26"/>
      <c r="D639" s="63"/>
      <c r="E639" s="62"/>
      <c r="F639" s="43" t="str">
        <f>IFERROR(VLOOKUP(C639,SCR!C638:E738,3,0),"")</f>
        <v/>
      </c>
      <c r="G639" s="43"/>
      <c r="H639" s="19"/>
      <c r="I639" s="39" t="str">
        <f>IFERROR(VLOOKUP(C639,SCR!$C:$F,4,0),"")</f>
        <v/>
      </c>
      <c r="J639" s="40"/>
    </row>
    <row r="640" spans="3:10" ht="30" customHeight="1" x14ac:dyDescent="0.25">
      <c r="C640" s="26"/>
      <c r="D640" s="63"/>
      <c r="E640" s="62"/>
      <c r="F640" s="43" t="str">
        <f>IFERROR(VLOOKUP(C640,SCR!C639:E739,3,0),"")</f>
        <v/>
      </c>
      <c r="G640" s="43"/>
      <c r="H640" s="19"/>
      <c r="I640" s="39" t="str">
        <f>IFERROR(VLOOKUP(C640,SCR!$C:$F,4,0),"")</f>
        <v/>
      </c>
      <c r="J640" s="40"/>
    </row>
    <row r="641" spans="3:10" ht="30" customHeight="1" x14ac:dyDescent="0.25">
      <c r="C641" s="26"/>
      <c r="D641" s="63"/>
      <c r="E641" s="62"/>
      <c r="F641" s="43" t="str">
        <f>IFERROR(VLOOKUP(C641,SCR!C640:E740,3,0),"")</f>
        <v/>
      </c>
      <c r="G641" s="43"/>
      <c r="H641" s="19"/>
      <c r="I641" s="39" t="str">
        <f>IFERROR(VLOOKUP(C641,SCR!$C:$F,4,0),"")</f>
        <v/>
      </c>
      <c r="J641" s="40"/>
    </row>
    <row r="642" spans="3:10" ht="30" customHeight="1" x14ac:dyDescent="0.25">
      <c r="C642" s="26"/>
      <c r="D642" s="63"/>
      <c r="E642" s="62"/>
      <c r="F642" s="43" t="str">
        <f>IFERROR(VLOOKUP(C642,SCR!C641:E741,3,0),"")</f>
        <v/>
      </c>
      <c r="G642" s="43"/>
      <c r="H642" s="19"/>
      <c r="I642" s="39" t="str">
        <f>IFERROR(VLOOKUP(C642,SCR!$C:$F,4,0),"")</f>
        <v/>
      </c>
      <c r="J642" s="40"/>
    </row>
    <row r="643" spans="3:10" ht="30" customHeight="1" x14ac:dyDescent="0.25">
      <c r="C643" s="26"/>
      <c r="D643" s="63"/>
      <c r="E643" s="62"/>
      <c r="F643" s="43" t="str">
        <f>IFERROR(VLOOKUP(C643,SCR!C642:E742,3,0),"")</f>
        <v/>
      </c>
      <c r="G643" s="43"/>
      <c r="H643" s="19"/>
      <c r="I643" s="39" t="str">
        <f>IFERROR(VLOOKUP(C643,SCR!$C:$F,4,0),"")</f>
        <v/>
      </c>
      <c r="J643" s="40"/>
    </row>
    <row r="644" spans="3:10" ht="30" customHeight="1" x14ac:dyDescent="0.25">
      <c r="C644" s="26"/>
      <c r="D644" s="63"/>
      <c r="E644" s="62"/>
      <c r="F644" s="43" t="str">
        <f>IFERROR(VLOOKUP(C644,SCR!C643:E743,3,0),"")</f>
        <v/>
      </c>
      <c r="G644" s="43"/>
      <c r="H644" s="19"/>
      <c r="I644" s="39" t="str">
        <f>IFERROR(VLOOKUP(C644,SCR!$C:$F,4,0),"")</f>
        <v/>
      </c>
      <c r="J644" s="40"/>
    </row>
    <row r="645" spans="3:10" ht="30" customHeight="1" x14ac:dyDescent="0.25">
      <c r="C645" s="26"/>
      <c r="D645" s="63"/>
      <c r="E645" s="62"/>
      <c r="F645" s="43" t="str">
        <f>IFERROR(VLOOKUP(C645,SCR!C644:E744,3,0),"")</f>
        <v/>
      </c>
      <c r="G645" s="43"/>
      <c r="H645" s="19"/>
      <c r="I645" s="39" t="str">
        <f>IFERROR(VLOOKUP(C645,SCR!$C:$F,4,0),"")</f>
        <v/>
      </c>
      <c r="J645" s="40"/>
    </row>
    <row r="646" spans="3:10" ht="30" customHeight="1" x14ac:dyDescent="0.25">
      <c r="C646" s="26"/>
      <c r="D646" s="63"/>
      <c r="E646" s="62"/>
      <c r="F646" s="43" t="str">
        <f>IFERROR(VLOOKUP(C646,SCR!C645:E745,3,0),"")</f>
        <v/>
      </c>
      <c r="G646" s="43"/>
      <c r="H646" s="19"/>
      <c r="I646" s="39" t="str">
        <f>IFERROR(VLOOKUP(C646,SCR!$C:$F,4,0),"")</f>
        <v/>
      </c>
      <c r="J646" s="40"/>
    </row>
    <row r="647" spans="3:10" ht="30" customHeight="1" x14ac:dyDescent="0.25">
      <c r="C647" s="26"/>
      <c r="D647" s="63"/>
      <c r="E647" s="62"/>
      <c r="F647" s="43" t="str">
        <f>IFERROR(VLOOKUP(C647,SCR!C646:E746,3,0),"")</f>
        <v/>
      </c>
      <c r="G647" s="43"/>
      <c r="H647" s="19"/>
      <c r="I647" s="39" t="str">
        <f>IFERROR(VLOOKUP(C647,SCR!$C:$F,4,0),"")</f>
        <v/>
      </c>
      <c r="J647" s="40"/>
    </row>
    <row r="648" spans="3:10" ht="30" customHeight="1" x14ac:dyDescent="0.25">
      <c r="C648" s="26"/>
      <c r="D648" s="63"/>
      <c r="E648" s="62"/>
      <c r="F648" s="43" t="str">
        <f>IFERROR(VLOOKUP(C648,SCR!C647:E747,3,0),"")</f>
        <v/>
      </c>
      <c r="G648" s="43"/>
      <c r="H648" s="19"/>
      <c r="I648" s="39" t="str">
        <f>IFERROR(VLOOKUP(C648,SCR!$C:$F,4,0),"")</f>
        <v/>
      </c>
      <c r="J648" s="40"/>
    </row>
    <row r="649" spans="3:10" ht="30" customHeight="1" x14ac:dyDescent="0.25">
      <c r="C649" s="26"/>
      <c r="D649" s="63"/>
      <c r="E649" s="62"/>
      <c r="F649" s="43" t="str">
        <f>IFERROR(VLOOKUP(C649,SCR!C648:E748,3,0),"")</f>
        <v/>
      </c>
      <c r="G649" s="43"/>
      <c r="H649" s="19"/>
      <c r="I649" s="39" t="str">
        <f>IFERROR(VLOOKUP(C649,SCR!$C:$F,4,0),"")</f>
        <v/>
      </c>
      <c r="J649" s="40"/>
    </row>
    <row r="650" spans="3:10" ht="30" customHeight="1" x14ac:dyDescent="0.25">
      <c r="C650" s="26"/>
      <c r="D650" s="63"/>
      <c r="E650" s="62"/>
      <c r="F650" s="43" t="str">
        <f>IFERROR(VLOOKUP(C650,SCR!C649:E749,3,0),"")</f>
        <v/>
      </c>
      <c r="G650" s="43"/>
      <c r="H650" s="19"/>
      <c r="I650" s="39" t="str">
        <f>IFERROR(VLOOKUP(C650,SCR!$C:$F,4,0),"")</f>
        <v/>
      </c>
      <c r="J650" s="40"/>
    </row>
    <row r="651" spans="3:10" ht="30" customHeight="1" x14ac:dyDescent="0.25">
      <c r="C651" s="26"/>
      <c r="D651" s="63"/>
      <c r="E651" s="62"/>
      <c r="F651" s="43" t="str">
        <f>IFERROR(VLOOKUP(C651,SCR!C650:E750,3,0),"")</f>
        <v/>
      </c>
      <c r="G651" s="43"/>
      <c r="H651" s="19"/>
      <c r="I651" s="39" t="str">
        <f>IFERROR(VLOOKUP(C651,SCR!$C:$F,4,0),"")</f>
        <v/>
      </c>
      <c r="J651" s="40"/>
    </row>
    <row r="652" spans="3:10" ht="30" customHeight="1" x14ac:dyDescent="0.25">
      <c r="C652" s="26"/>
      <c r="D652" s="63"/>
      <c r="E652" s="62"/>
      <c r="F652" s="43" t="str">
        <f>IFERROR(VLOOKUP(C652,SCR!C651:E751,3,0),"")</f>
        <v/>
      </c>
      <c r="G652" s="43"/>
      <c r="H652" s="19"/>
      <c r="I652" s="39" t="str">
        <f>IFERROR(VLOOKUP(C652,SCR!$C:$F,4,0),"")</f>
        <v/>
      </c>
      <c r="J652" s="40"/>
    </row>
    <row r="653" spans="3:10" ht="30" customHeight="1" x14ac:dyDescent="0.25">
      <c r="C653" s="26"/>
      <c r="D653" s="63"/>
      <c r="E653" s="62"/>
      <c r="F653" s="43" t="str">
        <f>IFERROR(VLOOKUP(C653,SCR!C652:E752,3,0),"")</f>
        <v/>
      </c>
      <c r="G653" s="43"/>
      <c r="H653" s="19"/>
      <c r="I653" s="39" t="str">
        <f>IFERROR(VLOOKUP(C653,SCR!$C:$F,4,0),"")</f>
        <v/>
      </c>
      <c r="J653" s="40"/>
    </row>
    <row r="654" spans="3:10" ht="30" customHeight="1" x14ac:dyDescent="0.25">
      <c r="C654" s="26"/>
      <c r="D654" s="63"/>
      <c r="E654" s="62"/>
      <c r="F654" s="43" t="str">
        <f>IFERROR(VLOOKUP(C654,SCR!C653:E753,3,0),"")</f>
        <v/>
      </c>
      <c r="G654" s="43"/>
      <c r="H654" s="19"/>
      <c r="I654" s="39" t="str">
        <f>IFERROR(VLOOKUP(C654,SCR!$C:$F,4,0),"")</f>
        <v/>
      </c>
      <c r="J654" s="40"/>
    </row>
    <row r="655" spans="3:10" ht="30" customHeight="1" x14ac:dyDescent="0.25">
      <c r="C655" s="26"/>
      <c r="D655" s="63"/>
      <c r="E655" s="62"/>
      <c r="F655" s="43" t="str">
        <f>IFERROR(VLOOKUP(C655,SCR!C654:E754,3,0),"")</f>
        <v/>
      </c>
      <c r="G655" s="43"/>
      <c r="H655" s="19"/>
      <c r="I655" s="39" t="str">
        <f>IFERROR(VLOOKUP(C655,SCR!$C:$F,4,0),"")</f>
        <v/>
      </c>
      <c r="J655" s="40"/>
    </row>
    <row r="656" spans="3:10" ht="30" customHeight="1" x14ac:dyDescent="0.25">
      <c r="C656" s="26"/>
      <c r="D656" s="63"/>
      <c r="E656" s="62"/>
      <c r="F656" s="43" t="str">
        <f>IFERROR(VLOOKUP(C656,SCR!C655:E755,3,0),"")</f>
        <v/>
      </c>
      <c r="G656" s="43"/>
      <c r="H656" s="19"/>
      <c r="I656" s="39" t="str">
        <f>IFERROR(VLOOKUP(C656,SCR!$C:$F,4,0),"")</f>
        <v/>
      </c>
      <c r="J656" s="40"/>
    </row>
    <row r="657" spans="3:10" ht="30" customHeight="1" x14ac:dyDescent="0.25">
      <c r="C657" s="26"/>
      <c r="D657" s="63"/>
      <c r="E657" s="62"/>
      <c r="F657" s="43" t="str">
        <f>IFERROR(VLOOKUP(C657,SCR!C656:E756,3,0),"")</f>
        <v/>
      </c>
      <c r="G657" s="43"/>
      <c r="H657" s="19"/>
      <c r="I657" s="39" t="str">
        <f>IFERROR(VLOOKUP(C657,SCR!$C:$F,4,0),"")</f>
        <v/>
      </c>
      <c r="J657" s="40"/>
    </row>
    <row r="658" spans="3:10" ht="30" customHeight="1" x14ac:dyDescent="0.25">
      <c r="C658" s="26"/>
      <c r="D658" s="63"/>
      <c r="E658" s="62"/>
      <c r="F658" s="43" t="str">
        <f>IFERROR(VLOOKUP(C658,SCR!C657:E757,3,0),"")</f>
        <v/>
      </c>
      <c r="G658" s="43"/>
      <c r="H658" s="19"/>
      <c r="I658" s="39" t="str">
        <f>IFERROR(VLOOKUP(C658,SCR!$C:$F,4,0),"")</f>
        <v/>
      </c>
      <c r="J658" s="40"/>
    </row>
    <row r="659" spans="3:10" ht="30" customHeight="1" x14ac:dyDescent="0.25">
      <c r="C659" s="26"/>
      <c r="D659" s="63"/>
      <c r="E659" s="62"/>
      <c r="F659" s="43" t="str">
        <f>IFERROR(VLOOKUP(C659,SCR!C658:E758,3,0),"")</f>
        <v/>
      </c>
      <c r="G659" s="43"/>
      <c r="H659" s="19"/>
      <c r="I659" s="39" t="str">
        <f>IFERROR(VLOOKUP(C659,SCR!$C:$F,4,0),"")</f>
        <v/>
      </c>
      <c r="J659" s="40"/>
    </row>
    <row r="660" spans="3:10" ht="30" customHeight="1" x14ac:dyDescent="0.25">
      <c r="C660" s="26"/>
      <c r="D660" s="63"/>
      <c r="E660" s="62"/>
      <c r="F660" s="43" t="str">
        <f>IFERROR(VLOOKUP(C660,SCR!C659:E759,3,0),"")</f>
        <v/>
      </c>
      <c r="G660" s="43"/>
      <c r="H660" s="19"/>
      <c r="I660" s="39" t="str">
        <f>IFERROR(VLOOKUP(C660,SCR!$C:$F,4,0),"")</f>
        <v/>
      </c>
      <c r="J660" s="40"/>
    </row>
    <row r="661" spans="3:10" ht="30" customHeight="1" x14ac:dyDescent="0.25">
      <c r="C661" s="26"/>
      <c r="D661" s="63"/>
      <c r="E661" s="62"/>
      <c r="F661" s="43" t="str">
        <f>IFERROR(VLOOKUP(C661,SCR!C660:E760,3,0),"")</f>
        <v/>
      </c>
      <c r="G661" s="43"/>
      <c r="H661" s="19"/>
      <c r="I661" s="39" t="str">
        <f>IFERROR(VLOOKUP(C661,SCR!$C:$F,4,0),"")</f>
        <v/>
      </c>
      <c r="J661" s="40"/>
    </row>
    <row r="662" spans="3:10" ht="30" customHeight="1" x14ac:dyDescent="0.25">
      <c r="C662" s="26"/>
      <c r="D662" s="63"/>
      <c r="E662" s="62"/>
      <c r="F662" s="43" t="str">
        <f>IFERROR(VLOOKUP(C662,SCR!C661:E761,3,0),"")</f>
        <v/>
      </c>
      <c r="G662" s="43"/>
      <c r="H662" s="19"/>
      <c r="I662" s="39" t="str">
        <f>IFERROR(VLOOKUP(C662,SCR!$C:$F,4,0),"")</f>
        <v/>
      </c>
      <c r="J662" s="40"/>
    </row>
    <row r="663" spans="3:10" ht="30" customHeight="1" x14ac:dyDescent="0.25">
      <c r="C663" s="26"/>
      <c r="D663" s="63"/>
      <c r="E663" s="62"/>
      <c r="F663" s="43" t="str">
        <f>IFERROR(VLOOKUP(C663,SCR!C662:E762,3,0),"")</f>
        <v/>
      </c>
      <c r="G663" s="43"/>
      <c r="H663" s="19"/>
      <c r="I663" s="39" t="str">
        <f>IFERROR(VLOOKUP(C663,SCR!$C:$F,4,0),"")</f>
        <v/>
      </c>
      <c r="J663" s="40"/>
    </row>
    <row r="664" spans="3:10" ht="30" customHeight="1" x14ac:dyDescent="0.25">
      <c r="C664" s="26"/>
      <c r="D664" s="63"/>
      <c r="E664" s="62"/>
      <c r="F664" s="43" t="str">
        <f>IFERROR(VLOOKUP(C664,SCR!C663:E763,3,0),"")</f>
        <v/>
      </c>
      <c r="G664" s="43"/>
      <c r="H664" s="19"/>
      <c r="I664" s="39" t="str">
        <f>IFERROR(VLOOKUP(C664,SCR!$C:$F,4,0),"")</f>
        <v/>
      </c>
      <c r="J664" s="40"/>
    </row>
    <row r="665" spans="3:10" ht="30" customHeight="1" x14ac:dyDescent="0.25">
      <c r="C665" s="26"/>
      <c r="D665" s="63"/>
      <c r="E665" s="62"/>
      <c r="F665" s="43" t="str">
        <f>IFERROR(VLOOKUP(C665,SCR!C664:E764,3,0),"")</f>
        <v/>
      </c>
      <c r="G665" s="43"/>
      <c r="H665" s="19"/>
      <c r="I665" s="39" t="str">
        <f>IFERROR(VLOOKUP(C665,SCR!$C:$F,4,0),"")</f>
        <v/>
      </c>
      <c r="J665" s="40"/>
    </row>
    <row r="666" spans="3:10" ht="30" customHeight="1" x14ac:dyDescent="0.25">
      <c r="C666" s="26"/>
      <c r="D666" s="63"/>
      <c r="E666" s="62"/>
      <c r="F666" s="43" t="str">
        <f>IFERROR(VLOOKUP(C666,SCR!C665:E765,3,0),"")</f>
        <v/>
      </c>
      <c r="G666" s="43"/>
      <c r="H666" s="19"/>
      <c r="I666" s="39" t="str">
        <f>IFERROR(VLOOKUP(C666,SCR!$C:$F,4,0),"")</f>
        <v/>
      </c>
      <c r="J666" s="40"/>
    </row>
    <row r="667" spans="3:10" ht="30" customHeight="1" x14ac:dyDescent="0.25">
      <c r="C667" s="26"/>
      <c r="D667" s="63"/>
      <c r="E667" s="62"/>
      <c r="F667" s="43" t="str">
        <f>IFERROR(VLOOKUP(C667,SCR!C666:E766,3,0),"")</f>
        <v/>
      </c>
      <c r="G667" s="43"/>
      <c r="H667" s="19"/>
      <c r="I667" s="39" t="str">
        <f>IFERROR(VLOOKUP(C667,SCR!$C:$F,4,0),"")</f>
        <v/>
      </c>
      <c r="J667" s="40"/>
    </row>
    <row r="668" spans="3:10" ht="30" customHeight="1" x14ac:dyDescent="0.25">
      <c r="C668" s="26"/>
      <c r="D668" s="63"/>
      <c r="E668" s="62"/>
      <c r="F668" s="43" t="str">
        <f>IFERROR(VLOOKUP(C668,SCR!C667:E767,3,0),"")</f>
        <v/>
      </c>
      <c r="G668" s="43"/>
      <c r="H668" s="19"/>
      <c r="I668" s="39" t="str">
        <f>IFERROR(VLOOKUP(C668,SCR!$C:$F,4,0),"")</f>
        <v/>
      </c>
      <c r="J668" s="40"/>
    </row>
    <row r="669" spans="3:10" ht="30" customHeight="1" x14ac:dyDescent="0.25">
      <c r="C669" s="26"/>
      <c r="D669" s="63"/>
      <c r="E669" s="62"/>
      <c r="F669" s="43" t="str">
        <f>IFERROR(VLOOKUP(C669,SCR!C668:E768,3,0),"")</f>
        <v/>
      </c>
      <c r="G669" s="43"/>
      <c r="H669" s="19"/>
      <c r="I669" s="39" t="str">
        <f>IFERROR(VLOOKUP(C669,SCR!$C:$F,4,0),"")</f>
        <v/>
      </c>
      <c r="J669" s="40"/>
    </row>
    <row r="670" spans="3:10" ht="30" customHeight="1" x14ac:dyDescent="0.25">
      <c r="C670" s="26"/>
      <c r="D670" s="63"/>
      <c r="E670" s="62"/>
      <c r="F670" s="43" t="str">
        <f>IFERROR(VLOOKUP(C670,SCR!C669:E769,3,0),"")</f>
        <v/>
      </c>
      <c r="G670" s="43"/>
      <c r="H670" s="19"/>
      <c r="I670" s="39" t="str">
        <f>IFERROR(VLOOKUP(C670,SCR!$C:$F,4,0),"")</f>
        <v/>
      </c>
      <c r="J670" s="40"/>
    </row>
    <row r="671" spans="3:10" ht="30" customHeight="1" x14ac:dyDescent="0.25">
      <c r="C671" s="26"/>
      <c r="D671" s="63"/>
      <c r="E671" s="62"/>
      <c r="F671" s="43" t="str">
        <f>IFERROR(VLOOKUP(C671,SCR!C670:E770,3,0),"")</f>
        <v/>
      </c>
      <c r="G671" s="43"/>
      <c r="H671" s="19"/>
      <c r="I671" s="39" t="str">
        <f>IFERROR(VLOOKUP(C671,SCR!$C:$F,4,0),"")</f>
        <v/>
      </c>
      <c r="J671" s="40"/>
    </row>
    <row r="672" spans="3:10" ht="30" customHeight="1" x14ac:dyDescent="0.25">
      <c r="C672" s="26"/>
      <c r="D672" s="63"/>
      <c r="E672" s="62"/>
      <c r="F672" s="43" t="str">
        <f>IFERROR(VLOOKUP(C672,SCR!C671:E771,3,0),"")</f>
        <v/>
      </c>
      <c r="G672" s="43"/>
      <c r="H672" s="19"/>
      <c r="I672" s="39" t="str">
        <f>IFERROR(VLOOKUP(C672,SCR!$C:$F,4,0),"")</f>
        <v/>
      </c>
      <c r="J672" s="40"/>
    </row>
    <row r="673" spans="3:10" ht="30" customHeight="1" x14ac:dyDescent="0.25">
      <c r="C673" s="26"/>
      <c r="D673" s="63"/>
      <c r="E673" s="62"/>
      <c r="F673" s="43" t="str">
        <f>IFERROR(VLOOKUP(C673,SCR!C672:E772,3,0),"")</f>
        <v/>
      </c>
      <c r="G673" s="43"/>
      <c r="H673" s="19"/>
      <c r="I673" s="39" t="str">
        <f>IFERROR(VLOOKUP(C673,SCR!$C:$F,4,0),"")</f>
        <v/>
      </c>
      <c r="J673" s="40"/>
    </row>
    <row r="674" spans="3:10" ht="30" customHeight="1" x14ac:dyDescent="0.25">
      <c r="C674" s="26"/>
      <c r="D674" s="63"/>
      <c r="E674" s="62"/>
      <c r="F674" s="43" t="str">
        <f>IFERROR(VLOOKUP(C674,SCR!C673:E773,3,0),"")</f>
        <v/>
      </c>
      <c r="G674" s="43"/>
      <c r="H674" s="19"/>
      <c r="I674" s="39" t="str">
        <f>IFERROR(VLOOKUP(C674,SCR!$C:$F,4,0),"")</f>
        <v/>
      </c>
      <c r="J674" s="40"/>
    </row>
    <row r="675" spans="3:10" ht="30" customHeight="1" x14ac:dyDescent="0.25">
      <c r="C675" s="26"/>
      <c r="D675" s="63"/>
      <c r="E675" s="62"/>
      <c r="F675" s="43" t="str">
        <f>IFERROR(VLOOKUP(C675,SCR!C674:E774,3,0),"")</f>
        <v/>
      </c>
      <c r="G675" s="43"/>
      <c r="H675" s="19"/>
      <c r="I675" s="39" t="str">
        <f>IFERROR(VLOOKUP(C675,SCR!$C:$F,4,0),"")</f>
        <v/>
      </c>
      <c r="J675" s="40"/>
    </row>
    <row r="676" spans="3:10" ht="30" customHeight="1" x14ac:dyDescent="0.25">
      <c r="C676" s="26"/>
      <c r="D676" s="63"/>
      <c r="E676" s="62"/>
      <c r="F676" s="43" t="str">
        <f>IFERROR(VLOOKUP(C676,SCR!C675:E775,3,0),"")</f>
        <v/>
      </c>
      <c r="G676" s="43"/>
      <c r="H676" s="19"/>
      <c r="I676" s="39" t="str">
        <f>IFERROR(VLOOKUP(C676,SCR!$C:$F,4,0),"")</f>
        <v/>
      </c>
      <c r="J676" s="40"/>
    </row>
    <row r="677" spans="3:10" ht="30" customHeight="1" x14ac:dyDescent="0.25">
      <c r="C677" s="26"/>
      <c r="D677" s="63"/>
      <c r="E677" s="62"/>
      <c r="F677" s="43" t="str">
        <f>IFERROR(VLOOKUP(C677,SCR!C676:E776,3,0),"")</f>
        <v/>
      </c>
      <c r="G677" s="43"/>
      <c r="H677" s="19"/>
      <c r="I677" s="39" t="str">
        <f>IFERROR(VLOOKUP(C677,SCR!$C:$F,4,0),"")</f>
        <v/>
      </c>
      <c r="J677" s="40"/>
    </row>
    <row r="678" spans="3:10" ht="30" customHeight="1" x14ac:dyDescent="0.25">
      <c r="C678" s="26"/>
      <c r="D678" s="63"/>
      <c r="E678" s="62"/>
      <c r="F678" s="43" t="str">
        <f>IFERROR(VLOOKUP(C678,SCR!C677:E777,3,0),"")</f>
        <v/>
      </c>
      <c r="G678" s="43"/>
      <c r="H678" s="19"/>
      <c r="I678" s="39" t="str">
        <f>IFERROR(VLOOKUP(C678,SCR!$C:$F,4,0),"")</f>
        <v/>
      </c>
      <c r="J678" s="40"/>
    </row>
    <row r="679" spans="3:10" ht="30" customHeight="1" x14ac:dyDescent="0.25">
      <c r="C679" s="26"/>
      <c r="D679" s="63"/>
      <c r="E679" s="62"/>
      <c r="F679" s="43" t="str">
        <f>IFERROR(VLOOKUP(C679,SCR!C678:E778,3,0),"")</f>
        <v/>
      </c>
      <c r="G679" s="43"/>
      <c r="H679" s="19"/>
      <c r="I679" s="39" t="str">
        <f>IFERROR(VLOOKUP(C679,SCR!$C:$F,4,0),"")</f>
        <v/>
      </c>
      <c r="J679" s="40"/>
    </row>
    <row r="680" spans="3:10" ht="30" customHeight="1" x14ac:dyDescent="0.25">
      <c r="C680" s="26"/>
      <c r="D680" s="63"/>
      <c r="E680" s="62"/>
      <c r="F680" s="43" t="str">
        <f>IFERROR(VLOOKUP(C680,SCR!C679:E779,3,0),"")</f>
        <v/>
      </c>
      <c r="G680" s="43"/>
      <c r="H680" s="19"/>
      <c r="I680" s="39" t="str">
        <f>IFERROR(VLOOKUP(C680,SCR!$C:$F,4,0),"")</f>
        <v/>
      </c>
      <c r="J680" s="40"/>
    </row>
    <row r="681" spans="3:10" ht="30" customHeight="1" x14ac:dyDescent="0.25">
      <c r="C681" s="26"/>
      <c r="D681" s="63"/>
      <c r="E681" s="62"/>
      <c r="F681" s="43" t="str">
        <f>IFERROR(VLOOKUP(C681,SCR!C680:E780,3,0),"")</f>
        <v/>
      </c>
      <c r="G681" s="43"/>
      <c r="H681" s="19"/>
      <c r="I681" s="39" t="str">
        <f>IFERROR(VLOOKUP(C681,SCR!$C:$F,4,0),"")</f>
        <v/>
      </c>
      <c r="J681" s="40"/>
    </row>
    <row r="682" spans="3:10" ht="30" customHeight="1" x14ac:dyDescent="0.25">
      <c r="C682" s="26"/>
      <c r="D682" s="63"/>
      <c r="E682" s="62"/>
      <c r="F682" s="43" t="str">
        <f>IFERROR(VLOOKUP(C682,SCR!C681:E781,3,0),"")</f>
        <v/>
      </c>
      <c r="G682" s="43"/>
      <c r="H682" s="19"/>
      <c r="I682" s="39" t="str">
        <f>IFERROR(VLOOKUP(C682,SCR!$C:$F,4,0),"")</f>
        <v/>
      </c>
      <c r="J682" s="40"/>
    </row>
    <row r="683" spans="3:10" ht="30" customHeight="1" x14ac:dyDescent="0.25">
      <c r="C683" s="26"/>
      <c r="D683" s="63"/>
      <c r="E683" s="62"/>
      <c r="F683" s="43" t="str">
        <f>IFERROR(VLOOKUP(C683,SCR!C682:E782,3,0),"")</f>
        <v/>
      </c>
      <c r="G683" s="43"/>
      <c r="H683" s="19"/>
      <c r="I683" s="39" t="str">
        <f>IFERROR(VLOOKUP(C683,SCR!$C:$F,4,0),"")</f>
        <v/>
      </c>
      <c r="J683" s="40"/>
    </row>
    <row r="684" spans="3:10" ht="30" customHeight="1" x14ac:dyDescent="0.25">
      <c r="C684" s="26"/>
      <c r="D684" s="63"/>
      <c r="E684" s="62"/>
      <c r="F684" s="43" t="str">
        <f>IFERROR(VLOOKUP(C684,SCR!C683:E783,3,0),"")</f>
        <v/>
      </c>
      <c r="G684" s="43"/>
      <c r="H684" s="19"/>
      <c r="I684" s="39" t="str">
        <f>IFERROR(VLOOKUP(C684,SCR!$C:$F,4,0),"")</f>
        <v/>
      </c>
      <c r="J684" s="40"/>
    </row>
    <row r="685" spans="3:10" ht="30" customHeight="1" x14ac:dyDescent="0.25">
      <c r="C685" s="26"/>
      <c r="D685" s="63"/>
      <c r="E685" s="62"/>
      <c r="F685" s="43" t="str">
        <f>IFERROR(VLOOKUP(C685,SCR!C684:E784,3,0),"")</f>
        <v/>
      </c>
      <c r="G685" s="43"/>
      <c r="H685" s="19"/>
      <c r="I685" s="39" t="str">
        <f>IFERROR(VLOOKUP(C685,SCR!$C:$F,4,0),"")</f>
        <v/>
      </c>
      <c r="J685" s="40"/>
    </row>
    <row r="686" spans="3:10" ht="30" customHeight="1" x14ac:dyDescent="0.25">
      <c r="C686" s="26"/>
      <c r="D686" s="63"/>
      <c r="E686" s="62"/>
      <c r="F686" s="43" t="str">
        <f>IFERROR(VLOOKUP(C686,SCR!C685:E785,3,0),"")</f>
        <v/>
      </c>
      <c r="G686" s="43"/>
      <c r="H686" s="19"/>
      <c r="I686" s="39" t="str">
        <f>IFERROR(VLOOKUP(C686,SCR!$C:$F,4,0),"")</f>
        <v/>
      </c>
      <c r="J686" s="40"/>
    </row>
    <row r="687" spans="3:10" ht="30" customHeight="1" x14ac:dyDescent="0.25">
      <c r="C687" s="26"/>
      <c r="D687" s="63"/>
      <c r="E687" s="62"/>
      <c r="F687" s="43" t="str">
        <f>IFERROR(VLOOKUP(C687,SCR!C686:E786,3,0),"")</f>
        <v/>
      </c>
      <c r="G687" s="43"/>
      <c r="H687" s="19"/>
      <c r="I687" s="39" t="str">
        <f>IFERROR(VLOOKUP(C687,SCR!$C:$F,4,0),"")</f>
        <v/>
      </c>
      <c r="J687" s="40"/>
    </row>
    <row r="688" spans="3:10" ht="30" customHeight="1" x14ac:dyDescent="0.25">
      <c r="C688" s="26"/>
      <c r="D688" s="63"/>
      <c r="E688" s="62"/>
      <c r="F688" s="43" t="str">
        <f>IFERROR(VLOOKUP(C688,SCR!C687:E787,3,0),"")</f>
        <v/>
      </c>
      <c r="G688" s="43"/>
      <c r="H688" s="19"/>
      <c r="I688" s="39" t="str">
        <f>IFERROR(VLOOKUP(C688,SCR!$C:$F,4,0),"")</f>
        <v/>
      </c>
      <c r="J688" s="40"/>
    </row>
    <row r="689" spans="3:10" ht="30" customHeight="1" x14ac:dyDescent="0.25">
      <c r="C689" s="26"/>
      <c r="D689" s="63"/>
      <c r="E689" s="62"/>
      <c r="F689" s="43" t="str">
        <f>IFERROR(VLOOKUP(C689,SCR!C688:E788,3,0),"")</f>
        <v/>
      </c>
      <c r="G689" s="43"/>
      <c r="H689" s="19"/>
      <c r="I689" s="39" t="str">
        <f>IFERROR(VLOOKUP(C689,SCR!$C:$F,4,0),"")</f>
        <v/>
      </c>
      <c r="J689" s="40"/>
    </row>
    <row r="690" spans="3:10" ht="30" customHeight="1" x14ac:dyDescent="0.25">
      <c r="C690" s="26"/>
      <c r="D690" s="63"/>
      <c r="E690" s="62"/>
      <c r="F690" s="43" t="str">
        <f>IFERROR(VLOOKUP(C690,SCR!C689:E789,3,0),"")</f>
        <v/>
      </c>
      <c r="G690" s="43"/>
      <c r="H690" s="19"/>
      <c r="I690" s="39" t="str">
        <f>IFERROR(VLOOKUP(C690,SCR!$C:$F,4,0),"")</f>
        <v/>
      </c>
      <c r="J690" s="40"/>
    </row>
    <row r="691" spans="3:10" ht="30" customHeight="1" x14ac:dyDescent="0.25">
      <c r="C691" s="26"/>
      <c r="D691" s="63"/>
      <c r="E691" s="62"/>
      <c r="F691" s="43" t="str">
        <f>IFERROR(VLOOKUP(C691,SCR!C690:E790,3,0),"")</f>
        <v/>
      </c>
      <c r="G691" s="43"/>
      <c r="H691" s="19"/>
      <c r="I691" s="39" t="str">
        <f>IFERROR(VLOOKUP(C691,SCR!$C:$F,4,0),"")</f>
        <v/>
      </c>
      <c r="J691" s="40"/>
    </row>
    <row r="692" spans="3:10" ht="30" customHeight="1" x14ac:dyDescent="0.25">
      <c r="C692" s="26"/>
      <c r="D692" s="63"/>
      <c r="E692" s="62"/>
      <c r="F692" s="43" t="str">
        <f>IFERROR(VLOOKUP(C692,SCR!C691:E791,3,0),"")</f>
        <v/>
      </c>
      <c r="G692" s="43"/>
      <c r="H692" s="19"/>
      <c r="I692" s="39" t="str">
        <f>IFERROR(VLOOKUP(C692,SCR!$C:$F,4,0),"")</f>
        <v/>
      </c>
      <c r="J692" s="40"/>
    </row>
    <row r="693" spans="3:10" ht="30" customHeight="1" x14ac:dyDescent="0.25">
      <c r="C693" s="26"/>
      <c r="D693" s="63"/>
      <c r="E693" s="62"/>
      <c r="F693" s="43" t="str">
        <f>IFERROR(VLOOKUP(C693,SCR!C692:E792,3,0),"")</f>
        <v/>
      </c>
      <c r="G693" s="43"/>
      <c r="H693" s="19"/>
      <c r="I693" s="39" t="str">
        <f>IFERROR(VLOOKUP(C693,SCR!$C:$F,4,0),"")</f>
        <v/>
      </c>
      <c r="J693" s="40"/>
    </row>
    <row r="694" spans="3:10" ht="30" customHeight="1" x14ac:dyDescent="0.25">
      <c r="C694" s="26"/>
      <c r="D694" s="63"/>
      <c r="E694" s="62"/>
      <c r="F694" s="43" t="str">
        <f>IFERROR(VLOOKUP(C694,SCR!C693:E793,3,0),"")</f>
        <v/>
      </c>
      <c r="G694" s="43"/>
      <c r="H694" s="19"/>
      <c r="I694" s="39" t="str">
        <f>IFERROR(VLOOKUP(C694,SCR!$C:$F,4,0),"")</f>
        <v/>
      </c>
      <c r="J694" s="40"/>
    </row>
    <row r="695" spans="3:10" ht="30" customHeight="1" x14ac:dyDescent="0.25">
      <c r="C695" s="26"/>
      <c r="D695" s="63"/>
      <c r="E695" s="62"/>
      <c r="F695" s="43" t="str">
        <f>IFERROR(VLOOKUP(C695,SCR!C694:E794,3,0),"")</f>
        <v/>
      </c>
      <c r="G695" s="43"/>
      <c r="H695" s="19"/>
      <c r="I695" s="39" t="str">
        <f>IFERROR(VLOOKUP(C695,SCR!$C:$F,4,0),"")</f>
        <v/>
      </c>
      <c r="J695" s="40"/>
    </row>
    <row r="696" spans="3:10" ht="30" customHeight="1" x14ac:dyDescent="0.25">
      <c r="C696" s="26"/>
      <c r="D696" s="63"/>
      <c r="E696" s="62"/>
      <c r="F696" s="43" t="str">
        <f>IFERROR(VLOOKUP(C696,SCR!C695:E795,3,0),"")</f>
        <v/>
      </c>
      <c r="G696" s="43"/>
      <c r="H696" s="19"/>
      <c r="I696" s="39" t="str">
        <f>IFERROR(VLOOKUP(C696,SCR!$C:$F,4,0),"")</f>
        <v/>
      </c>
      <c r="J696" s="40"/>
    </row>
    <row r="697" spans="3:10" ht="30" customHeight="1" x14ac:dyDescent="0.25">
      <c r="C697" s="26"/>
      <c r="D697" s="63"/>
      <c r="E697" s="62"/>
      <c r="F697" s="43" t="str">
        <f>IFERROR(VLOOKUP(C697,SCR!C696:E796,3,0),"")</f>
        <v/>
      </c>
      <c r="G697" s="43"/>
      <c r="H697" s="19"/>
      <c r="I697" s="39" t="str">
        <f>IFERROR(VLOOKUP(C697,SCR!$C:$F,4,0),"")</f>
        <v/>
      </c>
      <c r="J697" s="40"/>
    </row>
    <row r="698" spans="3:10" ht="30" customHeight="1" x14ac:dyDescent="0.25">
      <c r="C698" s="26"/>
      <c r="D698" s="63"/>
      <c r="E698" s="62"/>
      <c r="F698" s="43" t="str">
        <f>IFERROR(VLOOKUP(C698,SCR!C697:E797,3,0),"")</f>
        <v/>
      </c>
      <c r="G698" s="43"/>
      <c r="H698" s="19"/>
      <c r="I698" s="39" t="str">
        <f>IFERROR(VLOOKUP(C698,SCR!$C:$F,4,0),"")</f>
        <v/>
      </c>
      <c r="J698" s="40"/>
    </row>
    <row r="699" spans="3:10" ht="30" customHeight="1" x14ac:dyDescent="0.25">
      <c r="C699" s="26"/>
      <c r="D699" s="63"/>
      <c r="E699" s="62"/>
      <c r="F699" s="43" t="str">
        <f>IFERROR(VLOOKUP(C699,SCR!C698:E798,3,0),"")</f>
        <v/>
      </c>
      <c r="G699" s="43"/>
      <c r="H699" s="19"/>
      <c r="I699" s="39" t="str">
        <f>IFERROR(VLOOKUP(C699,SCR!$C:$F,4,0),"")</f>
        <v/>
      </c>
      <c r="J699" s="40"/>
    </row>
    <row r="700" spans="3:10" ht="30" customHeight="1" x14ac:dyDescent="0.25">
      <c r="C700" s="26"/>
      <c r="D700" s="63"/>
      <c r="E700" s="62"/>
      <c r="F700" s="43" t="str">
        <f>IFERROR(VLOOKUP(C700,SCR!C699:E799,3,0),"")</f>
        <v/>
      </c>
      <c r="G700" s="43"/>
      <c r="H700" s="19"/>
      <c r="I700" s="39" t="str">
        <f>IFERROR(VLOOKUP(C700,SCR!$C:$F,4,0),"")</f>
        <v/>
      </c>
      <c r="J700" s="40"/>
    </row>
    <row r="701" spans="3:10" ht="30" customHeight="1" x14ac:dyDescent="0.25">
      <c r="C701" s="26"/>
      <c r="D701" s="63"/>
      <c r="E701" s="62"/>
      <c r="F701" s="43" t="str">
        <f>IFERROR(VLOOKUP(C701,SCR!C700:E800,3,0),"")</f>
        <v/>
      </c>
      <c r="G701" s="43"/>
      <c r="H701" s="19"/>
      <c r="I701" s="39" t="str">
        <f>IFERROR(VLOOKUP(C701,SCR!$C:$F,4,0),"")</f>
        <v/>
      </c>
      <c r="J701" s="40"/>
    </row>
    <row r="702" spans="3:10" ht="30" customHeight="1" x14ac:dyDescent="0.25">
      <c r="C702" s="26"/>
      <c r="D702" s="63"/>
      <c r="E702" s="62"/>
      <c r="F702" s="43" t="str">
        <f>IFERROR(VLOOKUP(C702,SCR!C701:E801,3,0),"")</f>
        <v/>
      </c>
      <c r="G702" s="43"/>
      <c r="H702" s="19"/>
      <c r="I702" s="39" t="str">
        <f>IFERROR(VLOOKUP(C702,SCR!$C:$F,4,0),"")</f>
        <v/>
      </c>
      <c r="J702" s="40"/>
    </row>
    <row r="703" spans="3:10" ht="30" customHeight="1" x14ac:dyDescent="0.25">
      <c r="C703" s="26"/>
      <c r="D703" s="63"/>
      <c r="E703" s="62"/>
      <c r="F703" s="43" t="str">
        <f>IFERROR(VLOOKUP(C703,SCR!C702:E802,3,0),"")</f>
        <v/>
      </c>
      <c r="G703" s="43"/>
      <c r="H703" s="19"/>
      <c r="I703" s="39" t="str">
        <f>IFERROR(VLOOKUP(C703,SCR!$C:$F,4,0),"")</f>
        <v/>
      </c>
      <c r="J703" s="40"/>
    </row>
    <row r="704" spans="3:10" ht="30" customHeight="1" x14ac:dyDescent="0.25">
      <c r="C704" s="26"/>
      <c r="D704" s="63"/>
      <c r="E704" s="62"/>
      <c r="F704" s="43" t="str">
        <f>IFERROR(VLOOKUP(C704,SCR!C703:E803,3,0),"")</f>
        <v/>
      </c>
      <c r="G704" s="43"/>
      <c r="H704" s="19"/>
      <c r="I704" s="39" t="str">
        <f>IFERROR(VLOOKUP(C704,SCR!$C:$F,4,0),"")</f>
        <v/>
      </c>
      <c r="J704" s="40"/>
    </row>
    <row r="705" spans="3:10" ht="30" customHeight="1" x14ac:dyDescent="0.25">
      <c r="C705" s="26"/>
      <c r="D705" s="63"/>
      <c r="E705" s="62"/>
      <c r="F705" s="43" t="str">
        <f>IFERROR(VLOOKUP(C705,SCR!C704:E804,3,0),"")</f>
        <v/>
      </c>
      <c r="G705" s="43"/>
      <c r="H705" s="19"/>
      <c r="I705" s="39" t="str">
        <f>IFERROR(VLOOKUP(C705,SCR!$C:$F,4,0),"")</f>
        <v/>
      </c>
      <c r="J705" s="40"/>
    </row>
    <row r="706" spans="3:10" ht="30" customHeight="1" x14ac:dyDescent="0.25">
      <c r="C706" s="26"/>
      <c r="D706" s="63"/>
      <c r="E706" s="62"/>
      <c r="F706" s="43" t="str">
        <f>IFERROR(VLOOKUP(C706,SCR!C705:E805,3,0),"")</f>
        <v/>
      </c>
      <c r="G706" s="43"/>
      <c r="H706" s="19"/>
      <c r="I706" s="39" t="str">
        <f>IFERROR(VLOOKUP(C706,SCR!$C:$F,4,0),"")</f>
        <v/>
      </c>
      <c r="J706" s="40"/>
    </row>
    <row r="707" spans="3:10" ht="30" customHeight="1" x14ac:dyDescent="0.25">
      <c r="C707" s="26"/>
      <c r="D707" s="63"/>
      <c r="E707" s="62"/>
      <c r="F707" s="43" t="str">
        <f>IFERROR(VLOOKUP(C707,SCR!C706:E806,3,0),"")</f>
        <v/>
      </c>
      <c r="G707" s="43"/>
      <c r="H707" s="19"/>
      <c r="I707" s="39" t="str">
        <f>IFERROR(VLOOKUP(C707,SCR!$C:$F,4,0),"")</f>
        <v/>
      </c>
      <c r="J707" s="40"/>
    </row>
    <row r="708" spans="3:10" ht="30" customHeight="1" x14ac:dyDescent="0.25">
      <c r="C708" s="26"/>
      <c r="D708" s="63"/>
      <c r="E708" s="62"/>
      <c r="F708" s="43" t="str">
        <f>IFERROR(VLOOKUP(C708,SCR!C707:E807,3,0),"")</f>
        <v/>
      </c>
      <c r="G708" s="43"/>
      <c r="H708" s="19"/>
      <c r="I708" s="39" t="str">
        <f>IFERROR(VLOOKUP(C708,SCR!$C:$F,4,0),"")</f>
        <v/>
      </c>
      <c r="J708" s="40"/>
    </row>
    <row r="709" spans="3:10" ht="30" customHeight="1" x14ac:dyDescent="0.25">
      <c r="C709" s="26"/>
      <c r="D709" s="63"/>
      <c r="E709" s="62"/>
      <c r="F709" s="43" t="str">
        <f>IFERROR(VLOOKUP(C709,SCR!C708:E808,3,0),"")</f>
        <v/>
      </c>
      <c r="G709" s="43"/>
      <c r="H709" s="19"/>
      <c r="I709" s="39" t="str">
        <f>IFERROR(VLOOKUP(C709,SCR!$C:$F,4,0),"")</f>
        <v/>
      </c>
      <c r="J709" s="40"/>
    </row>
    <row r="710" spans="3:10" ht="30" customHeight="1" x14ac:dyDescent="0.25">
      <c r="C710" s="26"/>
      <c r="D710" s="63"/>
      <c r="E710" s="62"/>
      <c r="F710" s="43" t="str">
        <f>IFERROR(VLOOKUP(C710,SCR!C709:E809,3,0),"")</f>
        <v/>
      </c>
      <c r="G710" s="43"/>
      <c r="H710" s="19"/>
      <c r="I710" s="39" t="str">
        <f>IFERROR(VLOOKUP(C710,SCR!$C:$F,4,0),"")</f>
        <v/>
      </c>
      <c r="J710" s="40"/>
    </row>
    <row r="711" spans="3:10" ht="30" customHeight="1" x14ac:dyDescent="0.25">
      <c r="C711" s="26"/>
      <c r="D711" s="63"/>
      <c r="E711" s="62"/>
      <c r="F711" s="43" t="str">
        <f>IFERROR(VLOOKUP(C711,SCR!C710:E810,3,0),"")</f>
        <v/>
      </c>
      <c r="G711" s="43"/>
      <c r="H711" s="19"/>
      <c r="I711" s="39" t="str">
        <f>IFERROR(VLOOKUP(C711,SCR!$C:$F,4,0),"")</f>
        <v/>
      </c>
      <c r="J711" s="40"/>
    </row>
    <row r="712" spans="3:10" ht="30" customHeight="1" x14ac:dyDescent="0.25">
      <c r="C712" s="26"/>
      <c r="D712" s="63"/>
      <c r="E712" s="62"/>
      <c r="F712" s="43" t="str">
        <f>IFERROR(VLOOKUP(C712,SCR!C711:E811,3,0),"")</f>
        <v/>
      </c>
      <c r="G712" s="43"/>
      <c r="H712" s="19"/>
      <c r="I712" s="39" t="str">
        <f>IFERROR(VLOOKUP(C712,SCR!$C:$F,4,0),"")</f>
        <v/>
      </c>
      <c r="J712" s="40"/>
    </row>
    <row r="713" spans="3:10" ht="30" customHeight="1" x14ac:dyDescent="0.25">
      <c r="C713" s="26"/>
      <c r="D713" s="63"/>
      <c r="E713" s="62"/>
      <c r="F713" s="43" t="str">
        <f>IFERROR(VLOOKUP(C713,SCR!C712:E812,3,0),"")</f>
        <v/>
      </c>
      <c r="G713" s="43"/>
      <c r="H713" s="19"/>
      <c r="I713" s="39" t="str">
        <f>IFERROR(VLOOKUP(C713,SCR!$C:$F,4,0),"")</f>
        <v/>
      </c>
      <c r="J713" s="40"/>
    </row>
    <row r="714" spans="3:10" ht="30" customHeight="1" x14ac:dyDescent="0.25">
      <c r="C714" s="26"/>
      <c r="D714" s="63"/>
      <c r="E714" s="62"/>
      <c r="F714" s="43" t="str">
        <f>IFERROR(VLOOKUP(C714,SCR!C713:E813,3,0),"")</f>
        <v/>
      </c>
      <c r="G714" s="43"/>
      <c r="H714" s="19"/>
      <c r="I714" s="39" t="str">
        <f>IFERROR(VLOOKUP(C714,SCR!$C:$F,4,0),"")</f>
        <v/>
      </c>
      <c r="J714" s="40"/>
    </row>
    <row r="715" spans="3:10" ht="30" customHeight="1" x14ac:dyDescent="0.25">
      <c r="C715" s="26"/>
      <c r="D715" s="63"/>
      <c r="E715" s="62"/>
      <c r="F715" s="43" t="str">
        <f>IFERROR(VLOOKUP(C715,SCR!C714:E814,3,0),"")</f>
        <v/>
      </c>
      <c r="G715" s="43"/>
      <c r="H715" s="19"/>
      <c r="I715" s="39" t="str">
        <f>IFERROR(VLOOKUP(C715,SCR!$C:$F,4,0),"")</f>
        <v/>
      </c>
      <c r="J715" s="40"/>
    </row>
    <row r="716" spans="3:10" ht="30" customHeight="1" x14ac:dyDescent="0.25">
      <c r="C716" s="26"/>
      <c r="D716" s="63"/>
      <c r="E716" s="62"/>
      <c r="F716" s="43" t="str">
        <f>IFERROR(VLOOKUP(C716,SCR!C715:E815,3,0),"")</f>
        <v/>
      </c>
      <c r="G716" s="43"/>
      <c r="H716" s="19"/>
      <c r="I716" s="39" t="str">
        <f>IFERROR(VLOOKUP(C716,SCR!$C:$F,4,0),"")</f>
        <v/>
      </c>
      <c r="J716" s="40"/>
    </row>
    <row r="717" spans="3:10" ht="30" customHeight="1" x14ac:dyDescent="0.25">
      <c r="C717" s="26"/>
      <c r="D717" s="63"/>
      <c r="E717" s="62"/>
      <c r="F717" s="43" t="str">
        <f>IFERROR(VLOOKUP(C717,SCR!C716:E816,3,0),"")</f>
        <v/>
      </c>
      <c r="G717" s="43"/>
      <c r="H717" s="19"/>
      <c r="I717" s="39" t="str">
        <f>IFERROR(VLOOKUP(C717,SCR!$C:$F,4,0),"")</f>
        <v/>
      </c>
      <c r="J717" s="40"/>
    </row>
    <row r="718" spans="3:10" ht="30" customHeight="1" x14ac:dyDescent="0.25">
      <c r="C718" s="26"/>
      <c r="D718" s="63"/>
      <c r="E718" s="62"/>
      <c r="F718" s="43" t="str">
        <f>IFERROR(VLOOKUP(C718,SCR!C717:E817,3,0),"")</f>
        <v/>
      </c>
      <c r="G718" s="43"/>
      <c r="H718" s="19"/>
      <c r="I718" s="39" t="str">
        <f>IFERROR(VLOOKUP(C718,SCR!$C:$F,4,0),"")</f>
        <v/>
      </c>
      <c r="J718" s="40"/>
    </row>
    <row r="719" spans="3:10" ht="30" customHeight="1" x14ac:dyDescent="0.25">
      <c r="C719" s="26"/>
      <c r="D719" s="63"/>
      <c r="E719" s="62"/>
      <c r="F719" s="43" t="str">
        <f>IFERROR(VLOOKUP(C719,SCR!C718:E818,3,0),"")</f>
        <v/>
      </c>
      <c r="G719" s="43"/>
      <c r="H719" s="19"/>
      <c r="I719" s="39" t="str">
        <f>IFERROR(VLOOKUP(C719,SCR!$C:$F,4,0),"")</f>
        <v/>
      </c>
      <c r="J719" s="40"/>
    </row>
    <row r="720" spans="3:10" ht="30" customHeight="1" x14ac:dyDescent="0.25">
      <c r="C720" s="26"/>
      <c r="D720" s="63"/>
      <c r="E720" s="62"/>
      <c r="F720" s="43" t="str">
        <f>IFERROR(VLOOKUP(C720,SCR!C719:E819,3,0),"")</f>
        <v/>
      </c>
      <c r="G720" s="43"/>
      <c r="H720" s="19"/>
      <c r="I720" s="39" t="str">
        <f>IFERROR(VLOOKUP(C720,SCR!$C:$F,4,0),"")</f>
        <v/>
      </c>
      <c r="J720" s="40"/>
    </row>
    <row r="721" spans="3:10" ht="30" customHeight="1" x14ac:dyDescent="0.25">
      <c r="C721" s="26"/>
      <c r="D721" s="63"/>
      <c r="E721" s="62"/>
      <c r="F721" s="43" t="str">
        <f>IFERROR(VLOOKUP(C721,SCR!C720:E820,3,0),"")</f>
        <v/>
      </c>
      <c r="G721" s="43"/>
      <c r="H721" s="19"/>
      <c r="I721" s="39" t="str">
        <f>IFERROR(VLOOKUP(C721,SCR!$C:$F,4,0),"")</f>
        <v/>
      </c>
      <c r="J721" s="40"/>
    </row>
    <row r="722" spans="3:10" ht="30" customHeight="1" x14ac:dyDescent="0.25">
      <c r="C722" s="26"/>
      <c r="D722" s="63"/>
      <c r="E722" s="62"/>
      <c r="F722" s="43" t="str">
        <f>IFERROR(VLOOKUP(C722,SCR!C721:E821,3,0),"")</f>
        <v/>
      </c>
      <c r="G722" s="43"/>
      <c r="H722" s="19"/>
      <c r="I722" s="39" t="str">
        <f>IFERROR(VLOOKUP(C722,SCR!$C:$F,4,0),"")</f>
        <v/>
      </c>
      <c r="J722" s="40"/>
    </row>
    <row r="723" spans="3:10" ht="30" customHeight="1" x14ac:dyDescent="0.25">
      <c r="C723" s="26"/>
      <c r="D723" s="63"/>
      <c r="E723" s="62"/>
      <c r="F723" s="43" t="str">
        <f>IFERROR(VLOOKUP(C723,SCR!C722:E822,3,0),"")</f>
        <v/>
      </c>
      <c r="G723" s="43"/>
      <c r="H723" s="19"/>
      <c r="I723" s="39" t="str">
        <f>IFERROR(VLOOKUP(C723,SCR!$C:$F,4,0),"")</f>
        <v/>
      </c>
      <c r="J723" s="40"/>
    </row>
    <row r="724" spans="3:10" ht="30" customHeight="1" x14ac:dyDescent="0.25">
      <c r="C724" s="26"/>
      <c r="D724" s="63"/>
      <c r="E724" s="62"/>
      <c r="F724" s="43" t="str">
        <f>IFERROR(VLOOKUP(C724,SCR!C723:E823,3,0),"")</f>
        <v/>
      </c>
      <c r="G724" s="43"/>
      <c r="H724" s="19"/>
      <c r="I724" s="39" t="str">
        <f>IFERROR(VLOOKUP(C724,SCR!$C:$F,4,0),"")</f>
        <v/>
      </c>
      <c r="J724" s="40"/>
    </row>
    <row r="725" spans="3:10" ht="30" customHeight="1" x14ac:dyDescent="0.25">
      <c r="C725" s="26"/>
      <c r="D725" s="63"/>
      <c r="E725" s="62"/>
      <c r="F725" s="43" t="str">
        <f>IFERROR(VLOOKUP(C725,SCR!C724:E824,3,0),"")</f>
        <v/>
      </c>
      <c r="G725" s="43"/>
      <c r="H725" s="19"/>
      <c r="I725" s="39" t="str">
        <f>IFERROR(VLOOKUP(C725,SCR!$C:$F,4,0),"")</f>
        <v/>
      </c>
      <c r="J725" s="40"/>
    </row>
    <row r="726" spans="3:10" ht="30" customHeight="1" x14ac:dyDescent="0.25">
      <c r="C726" s="26"/>
      <c r="D726" s="63"/>
      <c r="E726" s="62"/>
      <c r="F726" s="43" t="str">
        <f>IFERROR(VLOOKUP(C726,SCR!C725:E825,3,0),"")</f>
        <v/>
      </c>
      <c r="G726" s="43"/>
      <c r="H726" s="19"/>
      <c r="I726" s="39" t="str">
        <f>IFERROR(VLOOKUP(C726,SCR!$C:$F,4,0),"")</f>
        <v/>
      </c>
      <c r="J726" s="40"/>
    </row>
    <row r="727" spans="3:10" ht="30" customHeight="1" x14ac:dyDescent="0.25">
      <c r="C727" s="26"/>
      <c r="D727" s="63"/>
      <c r="E727" s="62"/>
      <c r="F727" s="43" t="str">
        <f>IFERROR(VLOOKUP(C727,SCR!C726:E826,3,0),"")</f>
        <v/>
      </c>
      <c r="G727" s="43"/>
      <c r="H727" s="19"/>
      <c r="I727" s="39" t="str">
        <f>IFERROR(VLOOKUP(C727,SCR!$C:$F,4,0),"")</f>
        <v/>
      </c>
      <c r="J727" s="40"/>
    </row>
    <row r="728" spans="3:10" ht="30" customHeight="1" x14ac:dyDescent="0.25">
      <c r="C728" s="26"/>
      <c r="D728" s="63"/>
      <c r="E728" s="62"/>
      <c r="F728" s="43" t="str">
        <f>IFERROR(VLOOKUP(C728,SCR!C727:E827,3,0),"")</f>
        <v/>
      </c>
      <c r="G728" s="43"/>
      <c r="H728" s="19"/>
      <c r="I728" s="39" t="str">
        <f>IFERROR(VLOOKUP(C728,SCR!$C:$F,4,0),"")</f>
        <v/>
      </c>
      <c r="J728" s="40"/>
    </row>
    <row r="729" spans="3:10" ht="30" customHeight="1" x14ac:dyDescent="0.25">
      <c r="C729" s="26"/>
      <c r="D729" s="63"/>
      <c r="E729" s="62"/>
      <c r="F729" s="43" t="str">
        <f>IFERROR(VLOOKUP(C729,SCR!C728:E828,3,0),"")</f>
        <v/>
      </c>
      <c r="G729" s="43"/>
      <c r="H729" s="19"/>
      <c r="I729" s="39" t="str">
        <f>IFERROR(VLOOKUP(C729,SCR!$C:$F,4,0),"")</f>
        <v/>
      </c>
      <c r="J729" s="40"/>
    </row>
    <row r="730" spans="3:10" ht="30" customHeight="1" x14ac:dyDescent="0.25">
      <c r="C730" s="26"/>
      <c r="D730" s="63"/>
      <c r="E730" s="62"/>
      <c r="F730" s="43" t="str">
        <f>IFERROR(VLOOKUP(C730,SCR!C729:E829,3,0),"")</f>
        <v/>
      </c>
      <c r="G730" s="43"/>
      <c r="H730" s="19"/>
      <c r="I730" s="39" t="str">
        <f>IFERROR(VLOOKUP(C730,SCR!$C:$F,4,0),"")</f>
        <v/>
      </c>
      <c r="J730" s="40"/>
    </row>
    <row r="731" spans="3:10" ht="30" customHeight="1" x14ac:dyDescent="0.25">
      <c r="C731" s="26"/>
      <c r="D731" s="63"/>
      <c r="E731" s="62"/>
      <c r="F731" s="43" t="str">
        <f>IFERROR(VLOOKUP(C731,SCR!C730:E830,3,0),"")</f>
        <v/>
      </c>
      <c r="G731" s="43"/>
      <c r="H731" s="19"/>
      <c r="I731" s="39" t="str">
        <f>IFERROR(VLOOKUP(C731,SCR!$C:$F,4,0),"")</f>
        <v/>
      </c>
      <c r="J731" s="40"/>
    </row>
    <row r="732" spans="3:10" ht="30" customHeight="1" x14ac:dyDescent="0.25">
      <c r="C732" s="26"/>
      <c r="D732" s="63"/>
      <c r="E732" s="62"/>
      <c r="F732" s="43" t="str">
        <f>IFERROR(VLOOKUP(C732,SCR!C731:E831,3,0),"")</f>
        <v/>
      </c>
      <c r="G732" s="43"/>
      <c r="H732" s="19"/>
      <c r="I732" s="39" t="str">
        <f>IFERROR(VLOOKUP(C732,SCR!$C:$F,4,0),"")</f>
        <v/>
      </c>
      <c r="J732" s="40"/>
    </row>
    <row r="733" spans="3:10" ht="30" customHeight="1" x14ac:dyDescent="0.25">
      <c r="C733" s="26"/>
      <c r="D733" s="63"/>
      <c r="E733" s="62"/>
      <c r="F733" s="43" t="str">
        <f>IFERROR(VLOOKUP(C733,SCR!C732:E832,3,0),"")</f>
        <v/>
      </c>
      <c r="G733" s="43"/>
      <c r="H733" s="19"/>
      <c r="I733" s="39" t="str">
        <f>IFERROR(VLOOKUP(C733,SCR!$C:$F,4,0),"")</f>
        <v/>
      </c>
      <c r="J733" s="40"/>
    </row>
    <row r="734" spans="3:10" ht="30" customHeight="1" x14ac:dyDescent="0.25">
      <c r="C734" s="26"/>
      <c r="D734" s="63"/>
      <c r="E734" s="62"/>
      <c r="F734" s="43" t="str">
        <f>IFERROR(VLOOKUP(C734,SCR!C733:E833,3,0),"")</f>
        <v/>
      </c>
      <c r="G734" s="43"/>
      <c r="H734" s="19"/>
      <c r="I734" s="39" t="str">
        <f>IFERROR(VLOOKUP(C734,SCR!$C:$F,4,0),"")</f>
        <v/>
      </c>
      <c r="J734" s="40"/>
    </row>
    <row r="735" spans="3:10" ht="30" customHeight="1" x14ac:dyDescent="0.25">
      <c r="C735" s="26"/>
      <c r="D735" s="63"/>
      <c r="E735" s="62"/>
      <c r="F735" s="43" t="str">
        <f>IFERROR(VLOOKUP(C735,SCR!C734:E834,3,0),"")</f>
        <v/>
      </c>
      <c r="G735" s="43"/>
      <c r="H735" s="19"/>
      <c r="I735" s="39" t="str">
        <f>IFERROR(VLOOKUP(C735,SCR!$C:$F,4,0),"")</f>
        <v/>
      </c>
      <c r="J735" s="40"/>
    </row>
    <row r="736" spans="3:10" ht="30" customHeight="1" x14ac:dyDescent="0.25">
      <c r="C736" s="26"/>
      <c r="D736" s="63"/>
      <c r="E736" s="62"/>
      <c r="F736" s="43" t="str">
        <f>IFERROR(VLOOKUP(C736,SCR!C735:E835,3,0),"")</f>
        <v/>
      </c>
      <c r="G736" s="43"/>
      <c r="H736" s="19"/>
      <c r="I736" s="39" t="str">
        <f>IFERROR(VLOOKUP(C736,SCR!$C:$F,4,0),"")</f>
        <v/>
      </c>
      <c r="J736" s="40"/>
    </row>
    <row r="737" spans="3:10" ht="30" customHeight="1" x14ac:dyDescent="0.25">
      <c r="C737" s="26"/>
      <c r="D737" s="63"/>
      <c r="E737" s="62"/>
      <c r="F737" s="43" t="str">
        <f>IFERROR(VLOOKUP(C737,SCR!C736:E836,3,0),"")</f>
        <v/>
      </c>
      <c r="G737" s="43"/>
      <c r="H737" s="19"/>
      <c r="I737" s="39" t="str">
        <f>IFERROR(VLOOKUP(C737,SCR!$C:$F,4,0),"")</f>
        <v/>
      </c>
      <c r="J737" s="40"/>
    </row>
    <row r="738" spans="3:10" ht="30" customHeight="1" x14ac:dyDescent="0.25">
      <c r="C738" s="26"/>
      <c r="D738" s="63"/>
      <c r="E738" s="62"/>
      <c r="F738" s="43" t="str">
        <f>IFERROR(VLOOKUP(C738,SCR!C737:E837,3,0),"")</f>
        <v/>
      </c>
      <c r="G738" s="43"/>
      <c r="H738" s="19"/>
      <c r="I738" s="39" t="str">
        <f>IFERROR(VLOOKUP(C738,SCR!$C:$F,4,0),"")</f>
        <v/>
      </c>
      <c r="J738" s="40"/>
    </row>
    <row r="739" spans="3:10" ht="30" customHeight="1" x14ac:dyDescent="0.25">
      <c r="C739" s="26"/>
      <c r="D739" s="63"/>
      <c r="E739" s="62"/>
      <c r="F739" s="43" t="str">
        <f>IFERROR(VLOOKUP(C739,SCR!C738:E838,3,0),"")</f>
        <v/>
      </c>
      <c r="G739" s="43"/>
      <c r="H739" s="19"/>
      <c r="I739" s="39" t="str">
        <f>IFERROR(VLOOKUP(C739,SCR!$C:$F,4,0),"")</f>
        <v/>
      </c>
      <c r="J739" s="40"/>
    </row>
    <row r="740" spans="3:10" ht="30" customHeight="1" x14ac:dyDescent="0.25">
      <c r="C740" s="26"/>
      <c r="D740" s="63"/>
      <c r="E740" s="62"/>
      <c r="F740" s="43" t="str">
        <f>IFERROR(VLOOKUP(C740,SCR!C739:E839,3,0),"")</f>
        <v/>
      </c>
      <c r="G740" s="43"/>
      <c r="H740" s="19"/>
      <c r="I740" s="39" t="str">
        <f>IFERROR(VLOOKUP(C740,SCR!$C:$F,4,0),"")</f>
        <v/>
      </c>
      <c r="J740" s="40"/>
    </row>
    <row r="741" spans="3:10" ht="30" customHeight="1" x14ac:dyDescent="0.25">
      <c r="C741" s="26"/>
      <c r="D741" s="63"/>
      <c r="E741" s="62"/>
      <c r="F741" s="43" t="str">
        <f>IFERROR(VLOOKUP(C741,SCR!C740:E840,3,0),"")</f>
        <v/>
      </c>
      <c r="G741" s="43"/>
      <c r="H741" s="19"/>
      <c r="I741" s="39" t="str">
        <f>IFERROR(VLOOKUP(C741,SCR!$C:$F,4,0),"")</f>
        <v/>
      </c>
      <c r="J741" s="40"/>
    </row>
    <row r="742" spans="3:10" ht="30" customHeight="1" x14ac:dyDescent="0.25">
      <c r="C742" s="26"/>
      <c r="D742" s="63"/>
      <c r="E742" s="62"/>
      <c r="F742" s="43" t="str">
        <f>IFERROR(VLOOKUP(C742,SCR!C741:E841,3,0),"")</f>
        <v/>
      </c>
      <c r="G742" s="43"/>
      <c r="H742" s="19"/>
      <c r="I742" s="39" t="str">
        <f>IFERROR(VLOOKUP(C742,SCR!$C:$F,4,0),"")</f>
        <v/>
      </c>
      <c r="J742" s="40"/>
    </row>
    <row r="743" spans="3:10" ht="30" customHeight="1" x14ac:dyDescent="0.25">
      <c r="C743" s="26"/>
      <c r="D743" s="63"/>
      <c r="E743" s="62"/>
      <c r="F743" s="43" t="str">
        <f>IFERROR(VLOOKUP(C743,SCR!C742:E842,3,0),"")</f>
        <v/>
      </c>
      <c r="G743" s="43"/>
      <c r="H743" s="19"/>
      <c r="I743" s="39" t="str">
        <f>IFERROR(VLOOKUP(C743,SCR!$C:$F,4,0),"")</f>
        <v/>
      </c>
      <c r="J743" s="40"/>
    </row>
    <row r="744" spans="3:10" ht="30" customHeight="1" x14ac:dyDescent="0.25">
      <c r="C744" s="26"/>
      <c r="D744" s="63"/>
      <c r="E744" s="62"/>
      <c r="F744" s="43" t="str">
        <f>IFERROR(VLOOKUP(C744,SCR!C743:E843,3,0),"")</f>
        <v/>
      </c>
      <c r="G744" s="43"/>
      <c r="H744" s="19"/>
      <c r="I744" s="39" t="str">
        <f>IFERROR(VLOOKUP(C744,SCR!$C:$F,4,0),"")</f>
        <v/>
      </c>
      <c r="J744" s="40"/>
    </row>
    <row r="745" spans="3:10" ht="30" customHeight="1" x14ac:dyDescent="0.25">
      <c r="C745" s="26"/>
      <c r="D745" s="63"/>
      <c r="E745" s="62"/>
      <c r="F745" s="43" t="str">
        <f>IFERROR(VLOOKUP(C745,SCR!C744:E844,3,0),"")</f>
        <v/>
      </c>
      <c r="G745" s="43"/>
      <c r="H745" s="19"/>
      <c r="I745" s="39" t="str">
        <f>IFERROR(VLOOKUP(C745,SCR!$C:$F,4,0),"")</f>
        <v/>
      </c>
      <c r="J745" s="40"/>
    </row>
    <row r="746" spans="3:10" ht="30" customHeight="1" x14ac:dyDescent="0.25">
      <c r="C746" s="26"/>
      <c r="D746" s="63"/>
      <c r="E746" s="62"/>
      <c r="F746" s="43" t="str">
        <f>IFERROR(VLOOKUP(C746,SCR!C745:E845,3,0),"")</f>
        <v/>
      </c>
      <c r="G746" s="43"/>
      <c r="H746" s="19"/>
      <c r="I746" s="39" t="str">
        <f>IFERROR(VLOOKUP(C746,SCR!$C:$F,4,0),"")</f>
        <v/>
      </c>
      <c r="J746" s="40"/>
    </row>
    <row r="747" spans="3:10" ht="30" customHeight="1" x14ac:dyDescent="0.25">
      <c r="C747" s="26"/>
      <c r="D747" s="63"/>
      <c r="E747" s="62"/>
      <c r="F747" s="43" t="str">
        <f>IFERROR(VLOOKUP(C747,SCR!C746:E846,3,0),"")</f>
        <v/>
      </c>
      <c r="G747" s="43"/>
      <c r="H747" s="19"/>
      <c r="I747" s="39" t="str">
        <f>IFERROR(VLOOKUP(C747,SCR!$C:$F,4,0),"")</f>
        <v/>
      </c>
      <c r="J747" s="40"/>
    </row>
    <row r="748" spans="3:10" ht="30" customHeight="1" x14ac:dyDescent="0.25">
      <c r="C748" s="26"/>
      <c r="D748" s="63"/>
      <c r="E748" s="62"/>
      <c r="F748" s="43" t="str">
        <f>IFERROR(VLOOKUP(C748,SCR!C747:E847,3,0),"")</f>
        <v/>
      </c>
      <c r="G748" s="43"/>
      <c r="H748" s="19"/>
      <c r="I748" s="39" t="str">
        <f>IFERROR(VLOOKUP(C748,SCR!$C:$F,4,0),"")</f>
        <v/>
      </c>
      <c r="J748" s="40"/>
    </row>
    <row r="749" spans="3:10" ht="30" customHeight="1" x14ac:dyDescent="0.25">
      <c r="C749" s="26"/>
      <c r="D749" s="63"/>
      <c r="E749" s="62"/>
      <c r="F749" s="43" t="str">
        <f>IFERROR(VLOOKUP(C749,SCR!C748:E848,3,0),"")</f>
        <v/>
      </c>
      <c r="G749" s="43"/>
      <c r="H749" s="19"/>
      <c r="I749" s="39" t="str">
        <f>IFERROR(VLOOKUP(C749,SCR!$C:$F,4,0),"")</f>
        <v/>
      </c>
      <c r="J749" s="40"/>
    </row>
    <row r="750" spans="3:10" ht="30" customHeight="1" x14ac:dyDescent="0.25">
      <c r="C750" s="26"/>
      <c r="D750" s="63"/>
      <c r="E750" s="62"/>
      <c r="F750" s="43" t="str">
        <f>IFERROR(VLOOKUP(C750,SCR!C749:E849,3,0),"")</f>
        <v/>
      </c>
      <c r="G750" s="43"/>
      <c r="H750" s="19"/>
      <c r="I750" s="39" t="str">
        <f>IFERROR(VLOOKUP(C750,SCR!$C:$F,4,0),"")</f>
        <v/>
      </c>
      <c r="J750" s="40"/>
    </row>
    <row r="751" spans="3:10" ht="30" customHeight="1" x14ac:dyDescent="0.25">
      <c r="C751" s="26"/>
      <c r="D751" s="63"/>
      <c r="E751" s="62"/>
      <c r="F751" s="43" t="str">
        <f>IFERROR(VLOOKUP(C751,SCR!C750:E850,3,0),"")</f>
        <v/>
      </c>
      <c r="G751" s="43"/>
      <c r="H751" s="19"/>
      <c r="I751" s="39" t="str">
        <f>IFERROR(VLOOKUP(C751,SCR!$C:$F,4,0),"")</f>
        <v/>
      </c>
      <c r="J751" s="40"/>
    </row>
    <row r="752" spans="3:10" ht="30" customHeight="1" x14ac:dyDescent="0.25">
      <c r="C752" s="26"/>
      <c r="D752" s="63"/>
      <c r="E752" s="62"/>
      <c r="F752" s="43" t="str">
        <f>IFERROR(VLOOKUP(C752,SCR!C751:E851,3,0),"")</f>
        <v/>
      </c>
      <c r="G752" s="43"/>
      <c r="H752" s="19"/>
      <c r="I752" s="39" t="str">
        <f>IFERROR(VLOOKUP(C752,SCR!$C:$F,4,0),"")</f>
        <v/>
      </c>
      <c r="J752" s="40"/>
    </row>
    <row r="753" spans="3:10" ht="30" customHeight="1" x14ac:dyDescent="0.25">
      <c r="C753" s="26"/>
      <c r="D753" s="63"/>
      <c r="E753" s="62"/>
      <c r="F753" s="43" t="str">
        <f>IFERROR(VLOOKUP(C753,SCR!C752:E852,3,0),"")</f>
        <v/>
      </c>
      <c r="G753" s="43"/>
      <c r="H753" s="19"/>
      <c r="I753" s="39" t="str">
        <f>IFERROR(VLOOKUP(C753,SCR!$C:$F,4,0),"")</f>
        <v/>
      </c>
      <c r="J753" s="40"/>
    </row>
    <row r="754" spans="3:10" ht="30" customHeight="1" x14ac:dyDescent="0.25">
      <c r="C754" s="26"/>
      <c r="D754" s="63"/>
      <c r="E754" s="62"/>
      <c r="F754" s="43" t="str">
        <f>IFERROR(VLOOKUP(C754,SCR!C753:E853,3,0),"")</f>
        <v/>
      </c>
      <c r="G754" s="43"/>
      <c r="H754" s="19"/>
      <c r="I754" s="39" t="str">
        <f>IFERROR(VLOOKUP(C754,SCR!$C:$F,4,0),"")</f>
        <v/>
      </c>
      <c r="J754" s="40"/>
    </row>
    <row r="755" spans="3:10" ht="30" customHeight="1" x14ac:dyDescent="0.25">
      <c r="C755" s="26"/>
      <c r="D755" s="63"/>
      <c r="E755" s="62"/>
      <c r="F755" s="43" t="str">
        <f>IFERROR(VLOOKUP(C755,SCR!C754:E854,3,0),"")</f>
        <v/>
      </c>
      <c r="G755" s="43"/>
      <c r="H755" s="19"/>
      <c r="I755" s="39" t="str">
        <f>IFERROR(VLOOKUP(C755,SCR!$C:$F,4,0),"")</f>
        <v/>
      </c>
      <c r="J755" s="40"/>
    </row>
    <row r="756" spans="3:10" ht="30" customHeight="1" x14ac:dyDescent="0.25">
      <c r="C756" s="26"/>
      <c r="D756" s="63"/>
      <c r="E756" s="62"/>
      <c r="F756" s="43" t="str">
        <f>IFERROR(VLOOKUP(C756,SCR!C755:E855,3,0),"")</f>
        <v/>
      </c>
      <c r="G756" s="43"/>
      <c r="H756" s="19"/>
      <c r="I756" s="39" t="str">
        <f>IFERROR(VLOOKUP(C756,SCR!$C:$F,4,0),"")</f>
        <v/>
      </c>
      <c r="J756" s="40"/>
    </row>
    <row r="757" spans="3:10" ht="30" customHeight="1" x14ac:dyDescent="0.25">
      <c r="C757" s="26"/>
      <c r="D757" s="63"/>
      <c r="E757" s="62"/>
      <c r="F757" s="43" t="str">
        <f>IFERROR(VLOOKUP(C757,SCR!C756:E856,3,0),"")</f>
        <v/>
      </c>
      <c r="G757" s="43"/>
      <c r="H757" s="19"/>
      <c r="I757" s="39" t="str">
        <f>IFERROR(VLOOKUP(C757,SCR!$C:$F,4,0),"")</f>
        <v/>
      </c>
      <c r="J757" s="40"/>
    </row>
    <row r="758" spans="3:10" ht="30" customHeight="1" x14ac:dyDescent="0.25">
      <c r="C758" s="26"/>
      <c r="D758" s="63"/>
      <c r="E758" s="62"/>
      <c r="F758" s="43" t="str">
        <f>IFERROR(VLOOKUP(C758,SCR!C757:E857,3,0),"")</f>
        <v/>
      </c>
      <c r="G758" s="43"/>
      <c r="H758" s="19"/>
      <c r="I758" s="39" t="str">
        <f>IFERROR(VLOOKUP(C758,SCR!$C:$F,4,0),"")</f>
        <v/>
      </c>
      <c r="J758" s="40"/>
    </row>
    <row r="759" spans="3:10" ht="30" customHeight="1" x14ac:dyDescent="0.25">
      <c r="C759" s="26"/>
      <c r="D759" s="63"/>
      <c r="E759" s="62"/>
      <c r="F759" s="43" t="str">
        <f>IFERROR(VLOOKUP(C759,SCR!C758:E858,3,0),"")</f>
        <v/>
      </c>
      <c r="G759" s="43"/>
      <c r="H759" s="19"/>
      <c r="I759" s="39" t="str">
        <f>IFERROR(VLOOKUP(C759,SCR!$C:$F,4,0),"")</f>
        <v/>
      </c>
      <c r="J759" s="40"/>
    </row>
    <row r="760" spans="3:10" ht="30" customHeight="1" x14ac:dyDescent="0.25">
      <c r="C760" s="26"/>
      <c r="D760" s="63"/>
      <c r="E760" s="62"/>
      <c r="F760" s="43" t="str">
        <f>IFERROR(VLOOKUP(C760,SCR!C759:E859,3,0),"")</f>
        <v/>
      </c>
      <c r="G760" s="43"/>
      <c r="H760" s="19"/>
      <c r="I760" s="39" t="str">
        <f>IFERROR(VLOOKUP(C760,SCR!$C:$F,4,0),"")</f>
        <v/>
      </c>
      <c r="J760" s="40"/>
    </row>
    <row r="761" spans="3:10" ht="30" customHeight="1" x14ac:dyDescent="0.25">
      <c r="C761" s="26"/>
      <c r="D761" s="63"/>
      <c r="E761" s="62"/>
      <c r="F761" s="43" t="str">
        <f>IFERROR(VLOOKUP(C761,SCR!C760:E860,3,0),"")</f>
        <v/>
      </c>
      <c r="G761" s="43"/>
      <c r="H761" s="19"/>
      <c r="I761" s="39" t="str">
        <f>IFERROR(VLOOKUP(C761,SCR!$C:$F,4,0),"")</f>
        <v/>
      </c>
      <c r="J761" s="40"/>
    </row>
    <row r="762" spans="3:10" ht="30" customHeight="1" x14ac:dyDescent="0.25">
      <c r="C762" s="26"/>
      <c r="D762" s="63"/>
      <c r="E762" s="62"/>
      <c r="F762" s="43" t="str">
        <f>IFERROR(VLOOKUP(C762,SCR!C761:E861,3,0),"")</f>
        <v/>
      </c>
      <c r="G762" s="43"/>
      <c r="H762" s="19"/>
      <c r="I762" s="39" t="str">
        <f>IFERROR(VLOOKUP(C762,SCR!$C:$F,4,0),"")</f>
        <v/>
      </c>
      <c r="J762" s="40"/>
    </row>
    <row r="763" spans="3:10" ht="30" customHeight="1" x14ac:dyDescent="0.25">
      <c r="C763" s="26"/>
      <c r="D763" s="63"/>
      <c r="E763" s="62"/>
      <c r="F763" s="43" t="str">
        <f>IFERROR(VLOOKUP(C763,SCR!C762:E862,3,0),"")</f>
        <v/>
      </c>
      <c r="G763" s="43"/>
      <c r="H763" s="19"/>
      <c r="I763" s="39" t="str">
        <f>IFERROR(VLOOKUP(C763,SCR!$C:$F,4,0),"")</f>
        <v/>
      </c>
      <c r="J763" s="40"/>
    </row>
    <row r="764" spans="3:10" ht="30" customHeight="1" x14ac:dyDescent="0.25">
      <c r="C764" s="26"/>
      <c r="D764" s="63"/>
      <c r="E764" s="62"/>
      <c r="F764" s="43" t="str">
        <f>IFERROR(VLOOKUP(C764,SCR!C763:E863,3,0),"")</f>
        <v/>
      </c>
      <c r="G764" s="43"/>
      <c r="H764" s="19"/>
      <c r="I764" s="39" t="str">
        <f>IFERROR(VLOOKUP(C764,SCR!$C:$F,4,0),"")</f>
        <v/>
      </c>
      <c r="J764" s="40"/>
    </row>
    <row r="765" spans="3:10" ht="30" customHeight="1" x14ac:dyDescent="0.25">
      <c r="C765" s="26"/>
      <c r="D765" s="63"/>
      <c r="E765" s="62"/>
      <c r="F765" s="43" t="str">
        <f>IFERROR(VLOOKUP(C765,SCR!C764:E864,3,0),"")</f>
        <v/>
      </c>
      <c r="G765" s="43"/>
      <c r="H765" s="19"/>
      <c r="I765" s="39" t="str">
        <f>IFERROR(VLOOKUP(C765,SCR!$C:$F,4,0),"")</f>
        <v/>
      </c>
      <c r="J765" s="40"/>
    </row>
    <row r="766" spans="3:10" ht="30" customHeight="1" x14ac:dyDescent="0.25">
      <c r="C766" s="26"/>
      <c r="D766" s="63"/>
      <c r="E766" s="62"/>
      <c r="F766" s="43" t="str">
        <f>IFERROR(VLOOKUP(C766,SCR!C765:E865,3,0),"")</f>
        <v/>
      </c>
      <c r="G766" s="43"/>
      <c r="H766" s="19"/>
      <c r="I766" s="39" t="str">
        <f>IFERROR(VLOOKUP(C766,SCR!$C:$F,4,0),"")</f>
        <v/>
      </c>
      <c r="J766" s="40"/>
    </row>
    <row r="767" spans="3:10" ht="30" customHeight="1" x14ac:dyDescent="0.25">
      <c r="C767" s="26"/>
      <c r="D767" s="63"/>
      <c r="E767" s="62"/>
      <c r="F767" s="43" t="str">
        <f>IFERROR(VLOOKUP(C767,SCR!C766:E866,3,0),"")</f>
        <v/>
      </c>
      <c r="G767" s="43"/>
      <c r="H767" s="19"/>
      <c r="I767" s="39" t="str">
        <f>IFERROR(VLOOKUP(C767,SCR!$C:$F,4,0),"")</f>
        <v/>
      </c>
      <c r="J767" s="40"/>
    </row>
    <row r="768" spans="3:10" ht="30" customHeight="1" x14ac:dyDescent="0.25">
      <c r="C768" s="26"/>
      <c r="D768" s="63"/>
      <c r="E768" s="62"/>
      <c r="F768" s="43" t="str">
        <f>IFERROR(VLOOKUP(C768,SCR!C767:E867,3,0),"")</f>
        <v/>
      </c>
      <c r="G768" s="43"/>
      <c r="H768" s="19"/>
      <c r="I768" s="39" t="str">
        <f>IFERROR(VLOOKUP(C768,SCR!$C:$F,4,0),"")</f>
        <v/>
      </c>
      <c r="J768" s="40"/>
    </row>
    <row r="769" spans="3:10" ht="30" customHeight="1" x14ac:dyDescent="0.25">
      <c r="C769" s="26"/>
      <c r="D769" s="63"/>
      <c r="E769" s="62"/>
      <c r="F769" s="43" t="str">
        <f>IFERROR(VLOOKUP(C769,SCR!C768:E868,3,0),"")</f>
        <v/>
      </c>
      <c r="G769" s="43"/>
      <c r="H769" s="19"/>
      <c r="I769" s="39" t="str">
        <f>IFERROR(VLOOKUP(C769,SCR!$C:$F,4,0),"")</f>
        <v/>
      </c>
      <c r="J769" s="40"/>
    </row>
    <row r="770" spans="3:10" ht="30" customHeight="1" x14ac:dyDescent="0.25">
      <c r="C770" s="26"/>
      <c r="D770" s="63"/>
      <c r="E770" s="62"/>
      <c r="F770" s="43" t="str">
        <f>IFERROR(VLOOKUP(C770,SCR!C769:E869,3,0),"")</f>
        <v/>
      </c>
      <c r="G770" s="43"/>
      <c r="H770" s="19"/>
      <c r="I770" s="39" t="str">
        <f>IFERROR(VLOOKUP(C770,SCR!$C:$F,4,0),"")</f>
        <v/>
      </c>
      <c r="J770" s="40"/>
    </row>
    <row r="771" spans="3:10" ht="30" customHeight="1" x14ac:dyDescent="0.25">
      <c r="C771" s="26"/>
      <c r="D771" s="63"/>
      <c r="E771" s="62"/>
      <c r="F771" s="43" t="str">
        <f>IFERROR(VLOOKUP(C771,SCR!C770:E870,3,0),"")</f>
        <v/>
      </c>
      <c r="G771" s="43"/>
      <c r="H771" s="19"/>
      <c r="I771" s="39" t="str">
        <f>IFERROR(VLOOKUP(C771,SCR!$C:$F,4,0),"")</f>
        <v/>
      </c>
      <c r="J771" s="40"/>
    </row>
    <row r="772" spans="3:10" ht="30" customHeight="1" x14ac:dyDescent="0.25">
      <c r="C772" s="26"/>
      <c r="D772" s="63"/>
      <c r="E772" s="62"/>
      <c r="F772" s="43" t="str">
        <f>IFERROR(VLOOKUP(C772,SCR!C771:E871,3,0),"")</f>
        <v/>
      </c>
      <c r="G772" s="43"/>
      <c r="H772" s="19"/>
      <c r="I772" s="39" t="str">
        <f>IFERROR(VLOOKUP(C772,SCR!$C:$F,4,0),"")</f>
        <v/>
      </c>
      <c r="J772" s="40"/>
    </row>
    <row r="773" spans="3:10" ht="30" customHeight="1" x14ac:dyDescent="0.25">
      <c r="C773" s="26"/>
      <c r="D773" s="63"/>
      <c r="E773" s="62"/>
      <c r="F773" s="43" t="str">
        <f>IFERROR(VLOOKUP(C773,SCR!C772:E872,3,0),"")</f>
        <v/>
      </c>
      <c r="G773" s="43"/>
      <c r="H773" s="19"/>
      <c r="I773" s="39" t="str">
        <f>IFERROR(VLOOKUP(C773,SCR!$C:$F,4,0),"")</f>
        <v/>
      </c>
      <c r="J773" s="40"/>
    </row>
    <row r="774" spans="3:10" ht="30" customHeight="1" x14ac:dyDescent="0.25">
      <c r="C774" s="26"/>
      <c r="D774" s="63"/>
      <c r="E774" s="62"/>
      <c r="F774" s="43" t="str">
        <f>IFERROR(VLOOKUP(C774,SCR!C773:E873,3,0),"")</f>
        <v/>
      </c>
      <c r="G774" s="43"/>
      <c r="H774" s="19"/>
      <c r="I774" s="39" t="str">
        <f>IFERROR(VLOOKUP(C774,SCR!$C:$F,4,0),"")</f>
        <v/>
      </c>
      <c r="J774" s="40"/>
    </row>
    <row r="775" spans="3:10" ht="30" customHeight="1" x14ac:dyDescent="0.25">
      <c r="C775" s="26"/>
      <c r="D775" s="63"/>
      <c r="E775" s="62"/>
      <c r="F775" s="43" t="str">
        <f>IFERROR(VLOOKUP(C775,SCR!C774:E874,3,0),"")</f>
        <v/>
      </c>
      <c r="G775" s="43"/>
      <c r="H775" s="19"/>
      <c r="I775" s="39" t="str">
        <f>IFERROR(VLOOKUP(C775,SCR!$C:$F,4,0),"")</f>
        <v/>
      </c>
      <c r="J775" s="40"/>
    </row>
    <row r="776" spans="3:10" ht="30" customHeight="1" x14ac:dyDescent="0.25">
      <c r="C776" s="26"/>
      <c r="D776" s="63"/>
      <c r="E776" s="62"/>
      <c r="F776" s="43" t="str">
        <f>IFERROR(VLOOKUP(C776,SCR!C775:E875,3,0),"")</f>
        <v/>
      </c>
      <c r="G776" s="43"/>
      <c r="H776" s="19"/>
      <c r="I776" s="39" t="str">
        <f>IFERROR(VLOOKUP(C776,SCR!$C:$F,4,0),"")</f>
        <v/>
      </c>
      <c r="J776" s="40"/>
    </row>
    <row r="777" spans="3:10" ht="30" customHeight="1" x14ac:dyDescent="0.25">
      <c r="C777" s="26"/>
      <c r="D777" s="63"/>
      <c r="E777" s="62"/>
      <c r="F777" s="43" t="str">
        <f>IFERROR(VLOOKUP(C777,SCR!C776:E876,3,0),"")</f>
        <v/>
      </c>
      <c r="G777" s="43"/>
      <c r="H777" s="19"/>
      <c r="I777" s="39" t="str">
        <f>IFERROR(VLOOKUP(C777,SCR!$C:$F,4,0),"")</f>
        <v/>
      </c>
      <c r="J777" s="40"/>
    </row>
    <row r="778" spans="3:10" ht="30" customHeight="1" x14ac:dyDescent="0.25">
      <c r="C778" s="26"/>
      <c r="D778" s="63"/>
      <c r="E778" s="62"/>
      <c r="F778" s="43" t="str">
        <f>IFERROR(VLOOKUP(C778,SCR!C777:E877,3,0),"")</f>
        <v/>
      </c>
      <c r="G778" s="43"/>
      <c r="H778" s="19"/>
      <c r="I778" s="39" t="str">
        <f>IFERROR(VLOOKUP(C778,SCR!$C:$F,4,0),"")</f>
        <v/>
      </c>
      <c r="J778" s="40"/>
    </row>
    <row r="779" spans="3:10" ht="30" customHeight="1" x14ac:dyDescent="0.25">
      <c r="C779" s="26"/>
      <c r="D779" s="63"/>
      <c r="E779" s="62"/>
      <c r="F779" s="43" t="str">
        <f>IFERROR(VLOOKUP(C779,SCR!C778:E878,3,0),"")</f>
        <v/>
      </c>
      <c r="G779" s="43"/>
      <c r="H779" s="19"/>
      <c r="I779" s="39" t="str">
        <f>IFERROR(VLOOKUP(C779,SCR!$C:$F,4,0),"")</f>
        <v/>
      </c>
      <c r="J779" s="40"/>
    </row>
    <row r="780" spans="3:10" ht="30" customHeight="1" x14ac:dyDescent="0.25">
      <c r="C780" s="26"/>
      <c r="D780" s="63"/>
      <c r="E780" s="62"/>
      <c r="F780" s="43" t="str">
        <f>IFERROR(VLOOKUP(C780,SCR!C779:E879,3,0),"")</f>
        <v/>
      </c>
      <c r="G780" s="43"/>
      <c r="H780" s="19"/>
      <c r="I780" s="39" t="str">
        <f>IFERROR(VLOOKUP(C780,SCR!$C:$F,4,0),"")</f>
        <v/>
      </c>
      <c r="J780" s="40"/>
    </row>
    <row r="781" spans="3:10" ht="30" customHeight="1" x14ac:dyDescent="0.25">
      <c r="C781" s="26"/>
      <c r="D781" s="63"/>
      <c r="E781" s="62"/>
      <c r="F781" s="43" t="str">
        <f>IFERROR(VLOOKUP(C781,SCR!C780:E880,3,0),"")</f>
        <v/>
      </c>
      <c r="G781" s="43"/>
      <c r="H781" s="19"/>
      <c r="I781" s="39" t="str">
        <f>IFERROR(VLOOKUP(C781,SCR!$C:$F,4,0),"")</f>
        <v/>
      </c>
      <c r="J781" s="40"/>
    </row>
    <row r="782" spans="3:10" ht="30" customHeight="1" x14ac:dyDescent="0.25">
      <c r="C782" s="26"/>
      <c r="D782" s="63"/>
      <c r="E782" s="62"/>
      <c r="F782" s="43" t="str">
        <f>IFERROR(VLOOKUP(C782,SCR!C781:E881,3,0),"")</f>
        <v/>
      </c>
      <c r="G782" s="43"/>
      <c r="H782" s="19"/>
      <c r="I782" s="39" t="str">
        <f>IFERROR(VLOOKUP(C782,SCR!$C:$F,4,0),"")</f>
        <v/>
      </c>
      <c r="J782" s="40"/>
    </row>
    <row r="783" spans="3:10" ht="30" customHeight="1" x14ac:dyDescent="0.25">
      <c r="C783" s="26"/>
      <c r="D783" s="63"/>
      <c r="E783" s="62"/>
      <c r="F783" s="43" t="str">
        <f>IFERROR(VLOOKUP(C783,SCR!C782:E882,3,0),"")</f>
        <v/>
      </c>
      <c r="G783" s="43"/>
      <c r="H783" s="19"/>
      <c r="I783" s="39" t="str">
        <f>IFERROR(VLOOKUP(C783,SCR!$C:$F,4,0),"")</f>
        <v/>
      </c>
      <c r="J783" s="40"/>
    </row>
    <row r="784" spans="3:10" ht="30" customHeight="1" x14ac:dyDescent="0.25">
      <c r="C784" s="26"/>
      <c r="D784" s="63"/>
      <c r="E784" s="62"/>
      <c r="F784" s="43" t="str">
        <f>IFERROR(VLOOKUP(C784,SCR!C783:E883,3,0),"")</f>
        <v/>
      </c>
      <c r="G784" s="43"/>
      <c r="H784" s="19"/>
      <c r="I784" s="39" t="str">
        <f>IFERROR(VLOOKUP(C784,SCR!$C:$F,4,0),"")</f>
        <v/>
      </c>
      <c r="J784" s="40"/>
    </row>
    <row r="785" spans="3:10" ht="30" customHeight="1" x14ac:dyDescent="0.25">
      <c r="C785" s="26"/>
      <c r="D785" s="63"/>
      <c r="E785" s="62"/>
      <c r="F785" s="43" t="str">
        <f>IFERROR(VLOOKUP(C785,SCR!C784:E884,3,0),"")</f>
        <v/>
      </c>
      <c r="G785" s="43"/>
      <c r="H785" s="19"/>
      <c r="I785" s="39" t="str">
        <f>IFERROR(VLOOKUP(C785,SCR!$C:$F,4,0),"")</f>
        <v/>
      </c>
      <c r="J785" s="40"/>
    </row>
    <row r="786" spans="3:10" ht="30" customHeight="1" x14ac:dyDescent="0.25">
      <c r="C786" s="26"/>
      <c r="D786" s="63"/>
      <c r="E786" s="62"/>
      <c r="F786" s="43" t="str">
        <f>IFERROR(VLOOKUP(C786,SCR!C785:E885,3,0),"")</f>
        <v/>
      </c>
      <c r="G786" s="43"/>
      <c r="H786" s="19"/>
      <c r="I786" s="39" t="str">
        <f>IFERROR(VLOOKUP(C786,SCR!$C:$F,4,0),"")</f>
        <v/>
      </c>
      <c r="J786" s="40"/>
    </row>
    <row r="787" spans="3:10" ht="30" customHeight="1" x14ac:dyDescent="0.25">
      <c r="C787" s="26"/>
      <c r="D787" s="63"/>
      <c r="E787" s="62"/>
      <c r="F787" s="43" t="str">
        <f>IFERROR(VLOOKUP(C787,SCR!C786:E886,3,0),"")</f>
        <v/>
      </c>
      <c r="G787" s="43"/>
      <c r="H787" s="19"/>
      <c r="I787" s="39" t="str">
        <f>IFERROR(VLOOKUP(C787,SCR!$C:$F,4,0),"")</f>
        <v/>
      </c>
      <c r="J787" s="40"/>
    </row>
    <row r="788" spans="3:10" ht="30" customHeight="1" x14ac:dyDescent="0.25">
      <c r="C788" s="26"/>
      <c r="D788" s="63"/>
      <c r="E788" s="62"/>
      <c r="F788" s="43" t="str">
        <f>IFERROR(VLOOKUP(C788,SCR!C787:E887,3,0),"")</f>
        <v/>
      </c>
      <c r="G788" s="43"/>
      <c r="H788" s="19"/>
      <c r="I788" s="39" t="str">
        <f>IFERROR(VLOOKUP(C788,SCR!$C:$F,4,0),"")</f>
        <v/>
      </c>
      <c r="J788" s="40"/>
    </row>
    <row r="789" spans="3:10" ht="30" customHeight="1" x14ac:dyDescent="0.25">
      <c r="C789" s="26"/>
      <c r="D789" s="63"/>
      <c r="E789" s="62"/>
      <c r="F789" s="43" t="str">
        <f>IFERROR(VLOOKUP(C789,SCR!C788:E888,3,0),"")</f>
        <v/>
      </c>
      <c r="G789" s="43"/>
      <c r="H789" s="19"/>
      <c r="I789" s="39" t="str">
        <f>IFERROR(VLOOKUP(C789,SCR!$C:$F,4,0),"")</f>
        <v/>
      </c>
      <c r="J789" s="40"/>
    </row>
    <row r="790" spans="3:10" ht="30" customHeight="1" x14ac:dyDescent="0.25">
      <c r="C790" s="26"/>
      <c r="D790" s="63"/>
      <c r="E790" s="62"/>
      <c r="F790" s="43" t="str">
        <f>IFERROR(VLOOKUP(C790,SCR!C789:E889,3,0),"")</f>
        <v/>
      </c>
      <c r="G790" s="43"/>
      <c r="H790" s="19"/>
      <c r="I790" s="39" t="str">
        <f>IFERROR(VLOOKUP(C790,SCR!$C:$F,4,0),"")</f>
        <v/>
      </c>
      <c r="J790" s="40"/>
    </row>
    <row r="791" spans="3:10" ht="30" customHeight="1" x14ac:dyDescent="0.25">
      <c r="C791" s="26"/>
      <c r="D791" s="63"/>
      <c r="E791" s="62"/>
      <c r="F791" s="43" t="str">
        <f>IFERROR(VLOOKUP(C791,SCR!C790:E890,3,0),"")</f>
        <v/>
      </c>
      <c r="G791" s="43"/>
      <c r="H791" s="19"/>
      <c r="I791" s="39" t="str">
        <f>IFERROR(VLOOKUP(C791,SCR!$C:$F,4,0),"")</f>
        <v/>
      </c>
      <c r="J791" s="40"/>
    </row>
    <row r="792" spans="3:10" ht="30" customHeight="1" x14ac:dyDescent="0.25">
      <c r="C792" s="26"/>
      <c r="D792" s="63"/>
      <c r="E792" s="62"/>
      <c r="F792" s="43" t="str">
        <f>IFERROR(VLOOKUP(C792,SCR!C791:E891,3,0),"")</f>
        <v/>
      </c>
      <c r="G792" s="43"/>
      <c r="H792" s="19"/>
      <c r="I792" s="39" t="str">
        <f>IFERROR(VLOOKUP(C792,SCR!$C:$F,4,0),"")</f>
        <v/>
      </c>
      <c r="J792" s="40"/>
    </row>
    <row r="793" spans="3:10" ht="30" customHeight="1" x14ac:dyDescent="0.25">
      <c r="C793" s="26"/>
      <c r="D793" s="63"/>
      <c r="E793" s="62"/>
      <c r="F793" s="43" t="str">
        <f>IFERROR(VLOOKUP(C793,SCR!C792:E892,3,0),"")</f>
        <v/>
      </c>
      <c r="G793" s="43"/>
      <c r="H793" s="19"/>
      <c r="I793" s="39" t="str">
        <f>IFERROR(VLOOKUP(C793,SCR!$C:$F,4,0),"")</f>
        <v/>
      </c>
      <c r="J793" s="40"/>
    </row>
    <row r="794" spans="3:10" ht="30" customHeight="1" x14ac:dyDescent="0.25">
      <c r="C794" s="26"/>
      <c r="D794" s="63"/>
      <c r="E794" s="62"/>
      <c r="F794" s="43" t="str">
        <f>IFERROR(VLOOKUP(C794,SCR!C793:E893,3,0),"")</f>
        <v/>
      </c>
      <c r="G794" s="43"/>
      <c r="H794" s="19"/>
      <c r="I794" s="39" t="str">
        <f>IFERROR(VLOOKUP(C794,SCR!$C:$F,4,0),"")</f>
        <v/>
      </c>
      <c r="J794" s="40"/>
    </row>
    <row r="795" spans="3:10" ht="30" customHeight="1" x14ac:dyDescent="0.25">
      <c r="C795" s="26"/>
      <c r="D795" s="63"/>
      <c r="E795" s="62"/>
      <c r="F795" s="43" t="str">
        <f>IFERROR(VLOOKUP(C795,SCR!C794:E894,3,0),"")</f>
        <v/>
      </c>
      <c r="G795" s="43"/>
      <c r="H795" s="19"/>
      <c r="I795" s="39" t="str">
        <f>IFERROR(VLOOKUP(C795,SCR!$C:$F,4,0),"")</f>
        <v/>
      </c>
      <c r="J795" s="40"/>
    </row>
    <row r="796" spans="3:10" ht="30" customHeight="1" x14ac:dyDescent="0.25">
      <c r="C796" s="26"/>
      <c r="D796" s="63"/>
      <c r="E796" s="62"/>
      <c r="F796" s="43" t="str">
        <f>IFERROR(VLOOKUP(C796,SCR!C795:E895,3,0),"")</f>
        <v/>
      </c>
      <c r="G796" s="43"/>
      <c r="H796" s="19"/>
      <c r="I796" s="39" t="str">
        <f>IFERROR(VLOOKUP(C796,SCR!$C:$F,4,0),"")</f>
        <v/>
      </c>
      <c r="J796" s="40"/>
    </row>
    <row r="797" spans="3:10" ht="30" customHeight="1" x14ac:dyDescent="0.25">
      <c r="C797" s="26"/>
      <c r="D797" s="63"/>
      <c r="E797" s="62"/>
      <c r="F797" s="43" t="str">
        <f>IFERROR(VLOOKUP(C797,SCR!C796:E896,3,0),"")</f>
        <v/>
      </c>
      <c r="G797" s="43"/>
      <c r="H797" s="19"/>
      <c r="I797" s="39" t="str">
        <f>IFERROR(VLOOKUP(C797,SCR!$C:$F,4,0),"")</f>
        <v/>
      </c>
      <c r="J797" s="40"/>
    </row>
    <row r="798" spans="3:10" ht="30" customHeight="1" x14ac:dyDescent="0.25">
      <c r="C798" s="26"/>
      <c r="D798" s="63"/>
      <c r="E798" s="62"/>
      <c r="F798" s="43" t="str">
        <f>IFERROR(VLOOKUP(C798,SCR!C797:E897,3,0),"")</f>
        <v/>
      </c>
      <c r="G798" s="43"/>
      <c r="H798" s="19"/>
      <c r="I798" s="39" t="str">
        <f>IFERROR(VLOOKUP(C798,SCR!$C:$F,4,0),"")</f>
        <v/>
      </c>
      <c r="J798" s="40"/>
    </row>
    <row r="799" spans="3:10" ht="30" customHeight="1" x14ac:dyDescent="0.25">
      <c r="C799" s="26"/>
      <c r="D799" s="63"/>
      <c r="E799" s="62"/>
      <c r="F799" s="43" t="str">
        <f>IFERROR(VLOOKUP(C799,SCR!C798:E898,3,0),"")</f>
        <v/>
      </c>
      <c r="G799" s="43"/>
      <c r="H799" s="19"/>
      <c r="I799" s="39" t="str">
        <f>IFERROR(VLOOKUP(C799,SCR!$C:$F,4,0),"")</f>
        <v/>
      </c>
      <c r="J799" s="40"/>
    </row>
    <row r="800" spans="3:10" ht="30" customHeight="1" x14ac:dyDescent="0.25">
      <c r="C800" s="26"/>
      <c r="D800" s="63"/>
      <c r="E800" s="62"/>
      <c r="F800" s="43" t="str">
        <f>IFERROR(VLOOKUP(C800,SCR!C799:E899,3,0),"")</f>
        <v/>
      </c>
      <c r="G800" s="43"/>
      <c r="H800" s="19"/>
      <c r="I800" s="39" t="str">
        <f>IFERROR(VLOOKUP(C800,SCR!$C:$F,4,0),"")</f>
        <v/>
      </c>
      <c r="J800" s="40"/>
    </row>
    <row r="801" spans="3:10" ht="30" customHeight="1" x14ac:dyDescent="0.25">
      <c r="C801" s="26"/>
      <c r="D801" s="63"/>
      <c r="E801" s="62"/>
      <c r="F801" s="43" t="str">
        <f>IFERROR(VLOOKUP(C801,SCR!C800:E900,3,0),"")</f>
        <v/>
      </c>
      <c r="G801" s="43"/>
      <c r="H801" s="19"/>
      <c r="I801" s="39" t="str">
        <f>IFERROR(VLOOKUP(C801,SCR!$C:$F,4,0),"")</f>
        <v/>
      </c>
      <c r="J801" s="40"/>
    </row>
    <row r="802" spans="3:10" ht="30" customHeight="1" x14ac:dyDescent="0.25">
      <c r="C802" s="26"/>
      <c r="D802" s="63"/>
      <c r="E802" s="62"/>
      <c r="F802" s="43" t="str">
        <f>IFERROR(VLOOKUP(C802,SCR!C801:E901,3,0),"")</f>
        <v/>
      </c>
      <c r="G802" s="43"/>
      <c r="H802" s="19"/>
      <c r="I802" s="39" t="str">
        <f>IFERROR(VLOOKUP(C802,SCR!$C:$F,4,0),"")</f>
        <v/>
      </c>
      <c r="J802" s="40"/>
    </row>
    <row r="803" spans="3:10" ht="30" customHeight="1" x14ac:dyDescent="0.25">
      <c r="C803" s="26"/>
      <c r="D803" s="63"/>
      <c r="E803" s="62"/>
      <c r="F803" s="43" t="str">
        <f>IFERROR(VLOOKUP(C803,SCR!C802:E902,3,0),"")</f>
        <v/>
      </c>
      <c r="G803" s="43"/>
      <c r="H803" s="19"/>
      <c r="I803" s="39" t="str">
        <f>IFERROR(VLOOKUP(C803,SCR!$C:$F,4,0),"")</f>
        <v/>
      </c>
      <c r="J803" s="40"/>
    </row>
    <row r="804" spans="3:10" ht="30" customHeight="1" x14ac:dyDescent="0.25">
      <c r="C804" s="26"/>
      <c r="D804" s="63"/>
      <c r="E804" s="62"/>
      <c r="F804" s="43" t="str">
        <f>IFERROR(VLOOKUP(C804,SCR!C803:E903,3,0),"")</f>
        <v/>
      </c>
      <c r="G804" s="43"/>
      <c r="H804" s="19"/>
      <c r="I804" s="39" t="str">
        <f>IFERROR(VLOOKUP(C804,SCR!$C:$F,4,0),"")</f>
        <v/>
      </c>
      <c r="J804" s="40"/>
    </row>
    <row r="805" spans="3:10" ht="30" customHeight="1" x14ac:dyDescent="0.25">
      <c r="C805" s="26"/>
      <c r="D805" s="63"/>
      <c r="E805" s="62"/>
      <c r="F805" s="43" t="str">
        <f>IFERROR(VLOOKUP(C805,SCR!C804:E904,3,0),"")</f>
        <v/>
      </c>
      <c r="G805" s="43"/>
      <c r="H805" s="19"/>
      <c r="I805" s="39" t="str">
        <f>IFERROR(VLOOKUP(C805,SCR!$C:$F,4,0),"")</f>
        <v/>
      </c>
      <c r="J805" s="40"/>
    </row>
    <row r="806" spans="3:10" ht="30" customHeight="1" x14ac:dyDescent="0.25">
      <c r="C806" s="26"/>
      <c r="D806" s="63"/>
      <c r="E806" s="62"/>
      <c r="F806" s="43" t="str">
        <f>IFERROR(VLOOKUP(C806,SCR!C805:E905,3,0),"")</f>
        <v/>
      </c>
      <c r="G806" s="43"/>
      <c r="H806" s="19"/>
      <c r="I806" s="39" t="str">
        <f>IFERROR(VLOOKUP(C806,SCR!$C:$F,4,0),"")</f>
        <v/>
      </c>
      <c r="J806" s="40"/>
    </row>
    <row r="807" spans="3:10" ht="30" customHeight="1" x14ac:dyDescent="0.25">
      <c r="C807" s="26"/>
      <c r="D807" s="63"/>
      <c r="E807" s="62"/>
      <c r="F807" s="43" t="str">
        <f>IFERROR(VLOOKUP(C807,SCR!C806:E906,3,0),"")</f>
        <v/>
      </c>
      <c r="G807" s="43"/>
      <c r="H807" s="19"/>
      <c r="I807" s="39" t="str">
        <f>IFERROR(VLOOKUP(C807,SCR!$C:$F,4,0),"")</f>
        <v/>
      </c>
      <c r="J807" s="40"/>
    </row>
    <row r="808" spans="3:10" ht="30" customHeight="1" x14ac:dyDescent="0.25">
      <c r="C808" s="26"/>
      <c r="D808" s="63"/>
      <c r="E808" s="62"/>
      <c r="F808" s="43" t="str">
        <f>IFERROR(VLOOKUP(C808,SCR!C807:E907,3,0),"")</f>
        <v/>
      </c>
      <c r="G808" s="43"/>
      <c r="H808" s="19"/>
      <c r="I808" s="39" t="str">
        <f>IFERROR(VLOOKUP(C808,SCR!$C:$F,4,0),"")</f>
        <v/>
      </c>
      <c r="J808" s="40"/>
    </row>
    <row r="809" spans="3:10" ht="30" customHeight="1" x14ac:dyDescent="0.25">
      <c r="C809" s="26"/>
      <c r="D809" s="63"/>
      <c r="E809" s="62"/>
      <c r="F809" s="43" t="str">
        <f>IFERROR(VLOOKUP(C809,SCR!C808:E908,3,0),"")</f>
        <v/>
      </c>
      <c r="G809" s="43"/>
      <c r="H809" s="19"/>
      <c r="I809" s="39" t="str">
        <f>IFERROR(VLOOKUP(C809,SCR!$C:$F,4,0),"")</f>
        <v/>
      </c>
      <c r="J809" s="40"/>
    </row>
    <row r="810" spans="3:10" ht="30" customHeight="1" x14ac:dyDescent="0.25">
      <c r="C810" s="26"/>
      <c r="D810" s="63"/>
      <c r="E810" s="62"/>
      <c r="F810" s="43" t="str">
        <f>IFERROR(VLOOKUP(C810,SCR!C809:E909,3,0),"")</f>
        <v/>
      </c>
      <c r="G810" s="43"/>
      <c r="H810" s="19"/>
      <c r="I810" s="39" t="str">
        <f>IFERROR(VLOOKUP(C810,SCR!$C:$F,4,0),"")</f>
        <v/>
      </c>
      <c r="J810" s="40"/>
    </row>
    <row r="811" spans="3:10" ht="30" customHeight="1" x14ac:dyDescent="0.25">
      <c r="C811" s="26"/>
      <c r="D811" s="63"/>
      <c r="E811" s="62"/>
      <c r="F811" s="43" t="str">
        <f>IFERROR(VLOOKUP(C811,SCR!C810:E910,3,0),"")</f>
        <v/>
      </c>
      <c r="G811" s="43"/>
      <c r="H811" s="19"/>
      <c r="I811" s="39" t="str">
        <f>IFERROR(VLOOKUP(C811,SCR!$C:$F,4,0),"")</f>
        <v/>
      </c>
      <c r="J811" s="40"/>
    </row>
    <row r="812" spans="3:10" ht="30" customHeight="1" x14ac:dyDescent="0.25">
      <c r="C812" s="26"/>
      <c r="D812" s="63"/>
      <c r="E812" s="62"/>
      <c r="F812" s="43" t="str">
        <f>IFERROR(VLOOKUP(C812,SCR!C811:E911,3,0),"")</f>
        <v/>
      </c>
      <c r="G812" s="43"/>
      <c r="H812" s="19"/>
      <c r="I812" s="39" t="str">
        <f>IFERROR(VLOOKUP(C812,SCR!$C:$F,4,0),"")</f>
        <v/>
      </c>
      <c r="J812" s="40"/>
    </row>
    <row r="813" spans="3:10" ht="30" customHeight="1" x14ac:dyDescent="0.25">
      <c r="C813" s="26"/>
      <c r="D813" s="63"/>
      <c r="E813" s="62"/>
      <c r="F813" s="43" t="str">
        <f>IFERROR(VLOOKUP(C813,SCR!C812:E912,3,0),"")</f>
        <v/>
      </c>
      <c r="G813" s="43"/>
      <c r="H813" s="19"/>
      <c r="I813" s="39" t="str">
        <f>IFERROR(VLOOKUP(C813,SCR!$C:$F,4,0),"")</f>
        <v/>
      </c>
      <c r="J813" s="40"/>
    </row>
    <row r="814" spans="3:10" ht="30" customHeight="1" x14ac:dyDescent="0.25">
      <c r="C814" s="26"/>
      <c r="D814" s="63"/>
      <c r="E814" s="62"/>
      <c r="F814" s="43" t="str">
        <f>IFERROR(VLOOKUP(C814,SCR!C813:E913,3,0),"")</f>
        <v/>
      </c>
      <c r="G814" s="43"/>
      <c r="H814" s="19"/>
      <c r="I814" s="39" t="str">
        <f>IFERROR(VLOOKUP(C814,SCR!$C:$F,4,0),"")</f>
        <v/>
      </c>
      <c r="J814" s="40"/>
    </row>
    <row r="815" spans="3:10" ht="30" customHeight="1" x14ac:dyDescent="0.25">
      <c r="C815" s="26"/>
      <c r="D815" s="63"/>
      <c r="E815" s="62"/>
      <c r="F815" s="43" t="str">
        <f>IFERROR(VLOOKUP(C815,SCR!C814:E914,3,0),"")</f>
        <v/>
      </c>
      <c r="G815" s="43"/>
      <c r="H815" s="19"/>
      <c r="I815" s="39" t="str">
        <f>IFERROR(VLOOKUP(C815,SCR!$C:$F,4,0),"")</f>
        <v/>
      </c>
      <c r="J815" s="40"/>
    </row>
    <row r="816" spans="3:10" ht="30" customHeight="1" x14ac:dyDescent="0.25">
      <c r="C816" s="26"/>
      <c r="D816" s="63"/>
      <c r="E816" s="62"/>
      <c r="F816" s="43" t="str">
        <f>IFERROR(VLOOKUP(C816,SCR!C815:E915,3,0),"")</f>
        <v/>
      </c>
      <c r="G816" s="43"/>
      <c r="H816" s="19"/>
      <c r="I816" s="39" t="str">
        <f>IFERROR(VLOOKUP(C816,SCR!$C:$F,4,0),"")</f>
        <v/>
      </c>
      <c r="J816" s="40"/>
    </row>
    <row r="817" spans="3:10" ht="30" customHeight="1" x14ac:dyDescent="0.25">
      <c r="C817" s="26"/>
      <c r="D817" s="63"/>
      <c r="E817" s="62"/>
      <c r="F817" s="43" t="str">
        <f>IFERROR(VLOOKUP(C817,SCR!C816:E916,3,0),"")</f>
        <v/>
      </c>
      <c r="G817" s="43"/>
      <c r="H817" s="19"/>
      <c r="I817" s="39" t="str">
        <f>IFERROR(VLOOKUP(C817,SCR!$C:$F,4,0),"")</f>
        <v/>
      </c>
      <c r="J817" s="40"/>
    </row>
    <row r="818" spans="3:10" ht="30" customHeight="1" x14ac:dyDescent="0.25">
      <c r="C818" s="26"/>
      <c r="D818" s="63"/>
      <c r="E818" s="62"/>
      <c r="F818" s="43" t="str">
        <f>IFERROR(VLOOKUP(C818,SCR!C817:E917,3,0),"")</f>
        <v/>
      </c>
      <c r="G818" s="43"/>
      <c r="H818" s="19"/>
      <c r="I818" s="39" t="str">
        <f>IFERROR(VLOOKUP(C818,SCR!$C:$F,4,0),"")</f>
        <v/>
      </c>
      <c r="J818" s="40"/>
    </row>
    <row r="819" spans="3:10" ht="30" customHeight="1" x14ac:dyDescent="0.25">
      <c r="C819" s="26"/>
      <c r="D819" s="63"/>
      <c r="E819" s="62"/>
      <c r="F819" s="43" t="str">
        <f>IFERROR(VLOOKUP(C819,SCR!C818:E918,3,0),"")</f>
        <v/>
      </c>
      <c r="G819" s="43"/>
      <c r="H819" s="19"/>
      <c r="I819" s="39" t="str">
        <f>IFERROR(VLOOKUP(C819,SCR!$C:$F,4,0),"")</f>
        <v/>
      </c>
      <c r="J819" s="40"/>
    </row>
    <row r="820" spans="3:10" ht="30" customHeight="1" x14ac:dyDescent="0.25">
      <c r="C820" s="26"/>
      <c r="D820" s="63"/>
      <c r="E820" s="62"/>
      <c r="F820" s="43" t="str">
        <f>IFERROR(VLOOKUP(C820,SCR!C819:E919,3,0),"")</f>
        <v/>
      </c>
      <c r="G820" s="43"/>
      <c r="H820" s="19"/>
      <c r="I820" s="39" t="str">
        <f>IFERROR(VLOOKUP(C820,SCR!$C:$F,4,0),"")</f>
        <v/>
      </c>
      <c r="J820" s="40"/>
    </row>
    <row r="821" spans="3:10" ht="30" customHeight="1" x14ac:dyDescent="0.25">
      <c r="C821" s="26"/>
      <c r="D821" s="63"/>
      <c r="E821" s="62"/>
      <c r="F821" s="43" t="str">
        <f>IFERROR(VLOOKUP(C821,SCR!C820:E920,3,0),"")</f>
        <v/>
      </c>
      <c r="G821" s="43"/>
      <c r="H821" s="19"/>
      <c r="I821" s="39" t="str">
        <f>IFERROR(VLOOKUP(C821,SCR!$C:$F,4,0),"")</f>
        <v/>
      </c>
      <c r="J821" s="40"/>
    </row>
    <row r="822" spans="3:10" ht="30" customHeight="1" x14ac:dyDescent="0.25">
      <c r="C822" s="26"/>
      <c r="D822" s="63"/>
      <c r="E822" s="62"/>
      <c r="F822" s="43" t="str">
        <f>IFERROR(VLOOKUP(C822,SCR!C821:E921,3,0),"")</f>
        <v/>
      </c>
      <c r="G822" s="43"/>
      <c r="H822" s="19"/>
      <c r="I822" s="39" t="str">
        <f>IFERROR(VLOOKUP(C822,SCR!$C:$F,4,0),"")</f>
        <v/>
      </c>
      <c r="J822" s="40"/>
    </row>
    <row r="823" spans="3:10" ht="30" customHeight="1" x14ac:dyDescent="0.25">
      <c r="C823" s="26"/>
      <c r="D823" s="63"/>
      <c r="E823" s="62"/>
      <c r="F823" s="43" t="str">
        <f>IFERROR(VLOOKUP(C823,SCR!C822:E922,3,0),"")</f>
        <v/>
      </c>
      <c r="G823" s="43"/>
      <c r="H823" s="19"/>
      <c r="I823" s="39" t="str">
        <f>IFERROR(VLOOKUP(C823,SCR!$C:$F,4,0),"")</f>
        <v/>
      </c>
      <c r="J823" s="40"/>
    </row>
    <row r="824" spans="3:10" ht="30" customHeight="1" x14ac:dyDescent="0.25">
      <c r="C824" s="26"/>
      <c r="D824" s="63"/>
      <c r="E824" s="62"/>
      <c r="F824" s="43" t="str">
        <f>IFERROR(VLOOKUP(C824,SCR!C823:E923,3,0),"")</f>
        <v/>
      </c>
      <c r="G824" s="43"/>
      <c r="H824" s="19"/>
      <c r="I824" s="39" t="str">
        <f>IFERROR(VLOOKUP(C824,SCR!$C:$F,4,0),"")</f>
        <v/>
      </c>
      <c r="J824" s="40"/>
    </row>
    <row r="825" spans="3:10" ht="30" customHeight="1" x14ac:dyDescent="0.25">
      <c r="C825" s="26"/>
      <c r="D825" s="63"/>
      <c r="E825" s="62"/>
      <c r="F825" s="43" t="str">
        <f>IFERROR(VLOOKUP(C825,SCR!C824:E924,3,0),"")</f>
        <v/>
      </c>
      <c r="G825" s="43"/>
      <c r="H825" s="19"/>
      <c r="I825" s="39" t="str">
        <f>IFERROR(VLOOKUP(C825,SCR!$C:$F,4,0),"")</f>
        <v/>
      </c>
      <c r="J825" s="40"/>
    </row>
    <row r="826" spans="3:10" ht="30" customHeight="1" x14ac:dyDescent="0.25">
      <c r="C826" s="26"/>
      <c r="D826" s="63"/>
      <c r="E826" s="62"/>
      <c r="F826" s="43" t="str">
        <f>IFERROR(VLOOKUP(C826,SCR!C825:E925,3,0),"")</f>
        <v/>
      </c>
      <c r="G826" s="43"/>
      <c r="H826" s="19"/>
      <c r="I826" s="39" t="str">
        <f>IFERROR(VLOOKUP(C826,SCR!$C:$F,4,0),"")</f>
        <v/>
      </c>
      <c r="J826" s="40"/>
    </row>
    <row r="827" spans="3:10" ht="30" customHeight="1" x14ac:dyDescent="0.25">
      <c r="C827" s="26"/>
      <c r="D827" s="63"/>
      <c r="E827" s="62"/>
      <c r="F827" s="43" t="str">
        <f>IFERROR(VLOOKUP(C827,SCR!C826:E926,3,0),"")</f>
        <v/>
      </c>
      <c r="G827" s="43"/>
      <c r="H827" s="19"/>
      <c r="I827" s="39" t="str">
        <f>IFERROR(VLOOKUP(C827,SCR!$C:$F,4,0),"")</f>
        <v/>
      </c>
      <c r="J827" s="40"/>
    </row>
    <row r="828" spans="3:10" ht="30" customHeight="1" x14ac:dyDescent="0.25">
      <c r="C828" s="26"/>
      <c r="D828" s="63"/>
      <c r="E828" s="62"/>
      <c r="F828" s="43" t="str">
        <f>IFERROR(VLOOKUP(C828,SCR!C827:E927,3,0),"")</f>
        <v/>
      </c>
      <c r="G828" s="43"/>
      <c r="H828" s="19"/>
      <c r="I828" s="39" t="str">
        <f>IFERROR(VLOOKUP(C828,SCR!$C:$F,4,0),"")</f>
        <v/>
      </c>
      <c r="J828" s="40"/>
    </row>
    <row r="829" spans="3:10" ht="30" customHeight="1" x14ac:dyDescent="0.25">
      <c r="C829" s="26"/>
      <c r="D829" s="63"/>
      <c r="E829" s="62"/>
      <c r="F829" s="43" t="str">
        <f>IFERROR(VLOOKUP(C829,SCR!C828:E928,3,0),"")</f>
        <v/>
      </c>
      <c r="G829" s="43"/>
      <c r="H829" s="19"/>
      <c r="I829" s="39" t="str">
        <f>IFERROR(VLOOKUP(C829,SCR!$C:$F,4,0),"")</f>
        <v/>
      </c>
      <c r="J829" s="40"/>
    </row>
    <row r="830" spans="3:10" ht="30" customHeight="1" x14ac:dyDescent="0.25">
      <c r="C830" s="26"/>
      <c r="D830" s="63"/>
      <c r="E830" s="62"/>
      <c r="F830" s="43" t="str">
        <f>IFERROR(VLOOKUP(C830,SCR!C829:E929,3,0),"")</f>
        <v/>
      </c>
      <c r="G830" s="43"/>
      <c r="H830" s="19"/>
      <c r="I830" s="39" t="str">
        <f>IFERROR(VLOOKUP(C830,SCR!$C:$F,4,0),"")</f>
        <v/>
      </c>
      <c r="J830" s="40"/>
    </row>
    <row r="831" spans="3:10" ht="30" customHeight="1" x14ac:dyDescent="0.25">
      <c r="C831" s="26"/>
      <c r="D831" s="63"/>
      <c r="E831" s="62"/>
      <c r="F831" s="43" t="str">
        <f>IFERROR(VLOOKUP(C831,SCR!C830:E930,3,0),"")</f>
        <v/>
      </c>
      <c r="G831" s="43"/>
      <c r="H831" s="19"/>
      <c r="I831" s="39" t="str">
        <f>IFERROR(VLOOKUP(C831,SCR!$C:$F,4,0),"")</f>
        <v/>
      </c>
      <c r="J831" s="40"/>
    </row>
    <row r="832" spans="3:10" ht="30" customHeight="1" x14ac:dyDescent="0.25">
      <c r="C832" s="26"/>
      <c r="D832" s="63"/>
      <c r="E832" s="62"/>
      <c r="F832" s="43" t="str">
        <f>IFERROR(VLOOKUP(C832,SCR!C831:E931,3,0),"")</f>
        <v/>
      </c>
      <c r="G832" s="43"/>
      <c r="H832" s="19"/>
      <c r="I832" s="39" t="str">
        <f>IFERROR(VLOOKUP(C832,SCR!$C:$F,4,0),"")</f>
        <v/>
      </c>
      <c r="J832" s="40"/>
    </row>
    <row r="833" spans="3:10" ht="30" customHeight="1" x14ac:dyDescent="0.25">
      <c r="C833" s="26"/>
      <c r="D833" s="63"/>
      <c r="E833" s="62"/>
      <c r="F833" s="43" t="str">
        <f>IFERROR(VLOOKUP(C833,SCR!C832:E932,3,0),"")</f>
        <v/>
      </c>
      <c r="G833" s="43"/>
      <c r="H833" s="19"/>
      <c r="I833" s="39" t="str">
        <f>IFERROR(VLOOKUP(C833,SCR!$C:$F,4,0),"")</f>
        <v/>
      </c>
      <c r="J833" s="40"/>
    </row>
    <row r="834" spans="3:10" ht="30" customHeight="1" x14ac:dyDescent="0.25">
      <c r="C834" s="26"/>
      <c r="D834" s="63"/>
      <c r="E834" s="62"/>
      <c r="F834" s="43" t="str">
        <f>IFERROR(VLOOKUP(C834,SCR!C833:E933,3,0),"")</f>
        <v/>
      </c>
      <c r="G834" s="43"/>
      <c r="H834" s="19"/>
      <c r="I834" s="39" t="str">
        <f>IFERROR(VLOOKUP(C834,SCR!$C:$F,4,0),"")</f>
        <v/>
      </c>
      <c r="J834" s="40"/>
    </row>
    <row r="835" spans="3:10" ht="30" customHeight="1" x14ac:dyDescent="0.25">
      <c r="C835" s="26"/>
      <c r="D835" s="63"/>
      <c r="E835" s="62"/>
      <c r="F835" s="43" t="str">
        <f>IFERROR(VLOOKUP(C835,SCR!C834:E934,3,0),"")</f>
        <v/>
      </c>
      <c r="G835" s="43"/>
      <c r="H835" s="19"/>
      <c r="I835" s="39" t="str">
        <f>IFERROR(VLOOKUP(C835,SCR!$C:$F,4,0),"")</f>
        <v/>
      </c>
      <c r="J835" s="40"/>
    </row>
    <row r="836" spans="3:10" ht="30" customHeight="1" x14ac:dyDescent="0.25">
      <c r="C836" s="26"/>
      <c r="D836" s="63"/>
      <c r="E836" s="62"/>
      <c r="F836" s="43" t="str">
        <f>IFERROR(VLOOKUP(C836,SCR!C835:E935,3,0),"")</f>
        <v/>
      </c>
      <c r="G836" s="43"/>
      <c r="H836" s="19"/>
      <c r="I836" s="39" t="str">
        <f>IFERROR(VLOOKUP(C836,SCR!$C:$F,4,0),"")</f>
        <v/>
      </c>
      <c r="J836" s="40"/>
    </row>
    <row r="837" spans="3:10" ht="30" customHeight="1" x14ac:dyDescent="0.25">
      <c r="C837" s="26"/>
      <c r="D837" s="63"/>
      <c r="E837" s="62"/>
      <c r="F837" s="43" t="str">
        <f>IFERROR(VLOOKUP(C837,SCR!C836:E936,3,0),"")</f>
        <v/>
      </c>
      <c r="G837" s="43"/>
      <c r="H837" s="19"/>
      <c r="I837" s="39" t="str">
        <f>IFERROR(VLOOKUP(C837,SCR!$C:$F,4,0),"")</f>
        <v/>
      </c>
      <c r="J837" s="40"/>
    </row>
    <row r="838" spans="3:10" ht="30" customHeight="1" x14ac:dyDescent="0.25">
      <c r="C838" s="26"/>
      <c r="D838" s="63"/>
      <c r="E838" s="62"/>
      <c r="F838" s="43" t="str">
        <f>IFERROR(VLOOKUP(C838,SCR!C837:E937,3,0),"")</f>
        <v/>
      </c>
      <c r="G838" s="43"/>
      <c r="H838" s="19"/>
      <c r="I838" s="39" t="str">
        <f>IFERROR(VLOOKUP(C838,SCR!$C:$F,4,0),"")</f>
        <v/>
      </c>
      <c r="J838" s="40"/>
    </row>
    <row r="839" spans="3:10" ht="30" customHeight="1" x14ac:dyDescent="0.25">
      <c r="C839" s="26"/>
      <c r="D839" s="63"/>
      <c r="E839" s="62"/>
      <c r="F839" s="43" t="str">
        <f>IFERROR(VLOOKUP(C839,SCR!C838:E938,3,0),"")</f>
        <v/>
      </c>
      <c r="G839" s="43"/>
      <c r="H839" s="19"/>
      <c r="I839" s="39" t="str">
        <f>IFERROR(VLOOKUP(C839,SCR!$C:$F,4,0),"")</f>
        <v/>
      </c>
      <c r="J839" s="40"/>
    </row>
    <row r="840" spans="3:10" ht="30" customHeight="1" x14ac:dyDescent="0.25">
      <c r="C840" s="26"/>
      <c r="D840" s="63"/>
      <c r="E840" s="62"/>
      <c r="F840" s="43" t="str">
        <f>IFERROR(VLOOKUP(C840,SCR!C839:E939,3,0),"")</f>
        <v/>
      </c>
      <c r="G840" s="43"/>
      <c r="H840" s="19"/>
      <c r="I840" s="39" t="str">
        <f>IFERROR(VLOOKUP(C840,SCR!$C:$F,4,0),"")</f>
        <v/>
      </c>
      <c r="J840" s="40"/>
    </row>
    <row r="841" spans="3:10" ht="30" customHeight="1" x14ac:dyDescent="0.25">
      <c r="C841" s="26"/>
      <c r="D841" s="63"/>
      <c r="E841" s="62"/>
      <c r="F841" s="43" t="str">
        <f>IFERROR(VLOOKUP(C841,SCR!C840:E940,3,0),"")</f>
        <v/>
      </c>
      <c r="G841" s="43"/>
      <c r="H841" s="19"/>
      <c r="I841" s="39" t="str">
        <f>IFERROR(VLOOKUP(C841,SCR!$C:$F,4,0),"")</f>
        <v/>
      </c>
      <c r="J841" s="40"/>
    </row>
    <row r="842" spans="3:10" ht="30" customHeight="1" x14ac:dyDescent="0.25">
      <c r="C842" s="26"/>
      <c r="D842" s="63"/>
      <c r="E842" s="62"/>
      <c r="F842" s="43" t="str">
        <f>IFERROR(VLOOKUP(C842,SCR!C841:E941,3,0),"")</f>
        <v/>
      </c>
      <c r="G842" s="43"/>
      <c r="H842" s="19"/>
      <c r="I842" s="39" t="str">
        <f>IFERROR(VLOOKUP(C842,SCR!$C:$F,4,0),"")</f>
        <v/>
      </c>
      <c r="J842" s="40"/>
    </row>
    <row r="843" spans="3:10" ht="30" customHeight="1" x14ac:dyDescent="0.25">
      <c r="C843" s="26"/>
      <c r="D843" s="63"/>
      <c r="E843" s="62"/>
      <c r="F843" s="43" t="str">
        <f>IFERROR(VLOOKUP(C843,SCR!C842:E942,3,0),"")</f>
        <v/>
      </c>
      <c r="G843" s="43"/>
      <c r="H843" s="19"/>
      <c r="I843" s="39" t="str">
        <f>IFERROR(VLOOKUP(C843,SCR!$C:$F,4,0),"")</f>
        <v/>
      </c>
      <c r="J843" s="40"/>
    </row>
    <row r="844" spans="3:10" ht="30" customHeight="1" x14ac:dyDescent="0.25">
      <c r="C844" s="26"/>
      <c r="D844" s="63"/>
      <c r="E844" s="62"/>
      <c r="F844" s="43" t="str">
        <f>IFERROR(VLOOKUP(C844,SCR!C843:E943,3,0),"")</f>
        <v/>
      </c>
      <c r="G844" s="43"/>
      <c r="H844" s="19"/>
      <c r="I844" s="39" t="str">
        <f>IFERROR(VLOOKUP(C844,SCR!$C:$F,4,0),"")</f>
        <v/>
      </c>
      <c r="J844" s="40"/>
    </row>
    <row r="845" spans="3:10" ht="30" customHeight="1" x14ac:dyDescent="0.25">
      <c r="C845" s="26"/>
      <c r="D845" s="63"/>
      <c r="E845" s="62"/>
      <c r="F845" s="43" t="str">
        <f>IFERROR(VLOOKUP(C845,SCR!C844:E944,3,0),"")</f>
        <v/>
      </c>
      <c r="G845" s="43"/>
      <c r="H845" s="19"/>
      <c r="I845" s="39" t="str">
        <f>IFERROR(VLOOKUP(C845,SCR!$C:$F,4,0),"")</f>
        <v/>
      </c>
      <c r="J845" s="40"/>
    </row>
    <row r="846" spans="3:10" ht="30" customHeight="1" x14ac:dyDescent="0.25">
      <c r="C846" s="26"/>
      <c r="D846" s="63"/>
      <c r="E846" s="62"/>
      <c r="F846" s="43" t="str">
        <f>IFERROR(VLOOKUP(C846,SCR!C845:E945,3,0),"")</f>
        <v/>
      </c>
      <c r="G846" s="43"/>
      <c r="H846" s="19"/>
      <c r="I846" s="39" t="str">
        <f>IFERROR(VLOOKUP(C846,SCR!$C:$F,4,0),"")</f>
        <v/>
      </c>
      <c r="J846" s="40"/>
    </row>
    <row r="847" spans="3:10" ht="30" customHeight="1" x14ac:dyDescent="0.25">
      <c r="C847" s="26"/>
      <c r="D847" s="63"/>
      <c r="E847" s="62"/>
      <c r="F847" s="43" t="str">
        <f>IFERROR(VLOOKUP(C847,SCR!C846:E946,3,0),"")</f>
        <v/>
      </c>
      <c r="G847" s="43"/>
      <c r="H847" s="19"/>
      <c r="I847" s="39" t="str">
        <f>IFERROR(VLOOKUP(C847,SCR!$C:$F,4,0),"")</f>
        <v/>
      </c>
      <c r="J847" s="40"/>
    </row>
    <row r="848" spans="3:10" ht="30" customHeight="1" x14ac:dyDescent="0.25">
      <c r="C848" s="26"/>
      <c r="D848" s="63"/>
      <c r="E848" s="62"/>
      <c r="F848" s="43" t="str">
        <f>IFERROR(VLOOKUP(C848,SCR!C847:E947,3,0),"")</f>
        <v/>
      </c>
      <c r="G848" s="43"/>
      <c r="H848" s="19"/>
      <c r="I848" s="39" t="str">
        <f>IFERROR(VLOOKUP(C848,SCR!$C:$F,4,0),"")</f>
        <v/>
      </c>
      <c r="J848" s="40"/>
    </row>
    <row r="849" spans="3:10" ht="30" customHeight="1" x14ac:dyDescent="0.25">
      <c r="C849" s="26"/>
      <c r="D849" s="63"/>
      <c r="E849" s="62"/>
      <c r="F849" s="43" t="str">
        <f>IFERROR(VLOOKUP(C849,SCR!C848:E948,3,0),"")</f>
        <v/>
      </c>
      <c r="G849" s="43"/>
      <c r="H849" s="19"/>
      <c r="I849" s="39" t="str">
        <f>IFERROR(VLOOKUP(C849,SCR!$C:$F,4,0),"")</f>
        <v/>
      </c>
      <c r="J849" s="40"/>
    </row>
    <row r="850" spans="3:10" ht="30" customHeight="1" x14ac:dyDescent="0.25">
      <c r="C850" s="26"/>
      <c r="D850" s="63"/>
      <c r="E850" s="62"/>
      <c r="F850" s="43" t="str">
        <f>IFERROR(VLOOKUP(C850,SCR!C849:E949,3,0),"")</f>
        <v/>
      </c>
      <c r="G850" s="43"/>
      <c r="H850" s="19"/>
      <c r="I850" s="39" t="str">
        <f>IFERROR(VLOOKUP(C850,SCR!$C:$F,4,0),"")</f>
        <v/>
      </c>
      <c r="J850" s="40"/>
    </row>
    <row r="851" spans="3:10" ht="30" customHeight="1" x14ac:dyDescent="0.25">
      <c r="C851" s="26"/>
      <c r="D851" s="63"/>
      <c r="E851" s="62"/>
      <c r="F851" s="43" t="str">
        <f>IFERROR(VLOOKUP(C851,SCR!C850:E950,3,0),"")</f>
        <v/>
      </c>
      <c r="G851" s="43"/>
      <c r="H851" s="19"/>
      <c r="I851" s="39" t="str">
        <f>IFERROR(VLOOKUP(C851,SCR!$C:$F,4,0),"")</f>
        <v/>
      </c>
      <c r="J851" s="40"/>
    </row>
    <row r="852" spans="3:10" ht="30" customHeight="1" x14ac:dyDescent="0.25">
      <c r="C852" s="26"/>
      <c r="D852" s="63"/>
      <c r="E852" s="62"/>
      <c r="F852" s="43" t="str">
        <f>IFERROR(VLOOKUP(C852,SCR!C851:E951,3,0),"")</f>
        <v/>
      </c>
      <c r="G852" s="43"/>
      <c r="H852" s="19"/>
      <c r="I852" s="39" t="str">
        <f>IFERROR(VLOOKUP(C852,SCR!$C:$F,4,0),"")</f>
        <v/>
      </c>
      <c r="J852" s="40"/>
    </row>
    <row r="853" spans="3:10" ht="30" customHeight="1" x14ac:dyDescent="0.25">
      <c r="C853" s="26"/>
      <c r="D853" s="63"/>
      <c r="E853" s="62"/>
      <c r="F853" s="43" t="str">
        <f>IFERROR(VLOOKUP(C853,SCR!C852:E952,3,0),"")</f>
        <v/>
      </c>
      <c r="G853" s="43"/>
      <c r="H853" s="19"/>
      <c r="I853" s="39" t="str">
        <f>IFERROR(VLOOKUP(C853,SCR!$C:$F,4,0),"")</f>
        <v/>
      </c>
      <c r="J853" s="40"/>
    </row>
    <row r="854" spans="3:10" ht="30" customHeight="1" x14ac:dyDescent="0.25">
      <c r="C854" s="26"/>
      <c r="D854" s="63"/>
      <c r="E854" s="62"/>
      <c r="F854" s="43" t="str">
        <f>IFERROR(VLOOKUP(C854,SCR!C853:E953,3,0),"")</f>
        <v/>
      </c>
      <c r="G854" s="43"/>
      <c r="H854" s="19"/>
      <c r="I854" s="39" t="str">
        <f>IFERROR(VLOOKUP(C854,SCR!$C:$F,4,0),"")</f>
        <v/>
      </c>
      <c r="J854" s="40"/>
    </row>
    <row r="855" spans="3:10" ht="30" customHeight="1" x14ac:dyDescent="0.25">
      <c r="C855" s="26"/>
      <c r="D855" s="63"/>
      <c r="E855" s="62"/>
      <c r="F855" s="43" t="str">
        <f>IFERROR(VLOOKUP(C855,SCR!C854:E954,3,0),"")</f>
        <v/>
      </c>
      <c r="G855" s="43"/>
      <c r="H855" s="19"/>
      <c r="I855" s="39" t="str">
        <f>IFERROR(VLOOKUP(C855,SCR!$C:$F,4,0),"")</f>
        <v/>
      </c>
      <c r="J855" s="40"/>
    </row>
    <row r="856" spans="3:10" ht="30" customHeight="1" x14ac:dyDescent="0.25">
      <c r="C856" s="26"/>
      <c r="D856" s="63"/>
      <c r="E856" s="62"/>
      <c r="F856" s="43" t="str">
        <f>IFERROR(VLOOKUP(C856,SCR!C855:E955,3,0),"")</f>
        <v/>
      </c>
      <c r="G856" s="43"/>
      <c r="H856" s="19"/>
      <c r="I856" s="39" t="str">
        <f>IFERROR(VLOOKUP(C856,SCR!$C:$F,4,0),"")</f>
        <v/>
      </c>
      <c r="J856" s="40"/>
    </row>
    <row r="857" spans="3:10" ht="30" customHeight="1" x14ac:dyDescent="0.25">
      <c r="C857" s="26"/>
      <c r="D857" s="63"/>
      <c r="E857" s="62"/>
      <c r="F857" s="43" t="str">
        <f>IFERROR(VLOOKUP(C857,SCR!C856:E956,3,0),"")</f>
        <v/>
      </c>
      <c r="G857" s="43"/>
      <c r="H857" s="19"/>
      <c r="I857" s="39" t="str">
        <f>IFERROR(VLOOKUP(C857,SCR!$C:$F,4,0),"")</f>
        <v/>
      </c>
      <c r="J857" s="40"/>
    </row>
    <row r="858" spans="3:10" ht="30" customHeight="1" x14ac:dyDescent="0.25">
      <c r="C858" s="26"/>
      <c r="D858" s="63"/>
      <c r="E858" s="62"/>
      <c r="F858" s="43" t="str">
        <f>IFERROR(VLOOKUP(C858,SCR!C857:E957,3,0),"")</f>
        <v/>
      </c>
      <c r="G858" s="43"/>
      <c r="H858" s="19"/>
      <c r="I858" s="39" t="str">
        <f>IFERROR(VLOOKUP(C858,SCR!$C:$F,4,0),"")</f>
        <v/>
      </c>
      <c r="J858" s="40"/>
    </row>
    <row r="859" spans="3:10" ht="30" customHeight="1" x14ac:dyDescent="0.25">
      <c r="C859" s="26"/>
      <c r="D859" s="63"/>
      <c r="E859" s="62"/>
      <c r="F859" s="43" t="str">
        <f>IFERROR(VLOOKUP(C859,SCR!C858:E958,3,0),"")</f>
        <v/>
      </c>
      <c r="G859" s="43"/>
      <c r="H859" s="19"/>
      <c r="I859" s="39" t="str">
        <f>IFERROR(VLOOKUP(C859,SCR!$C:$F,4,0),"")</f>
        <v/>
      </c>
      <c r="J859" s="40"/>
    </row>
    <row r="860" spans="3:10" ht="30" customHeight="1" x14ac:dyDescent="0.25">
      <c r="C860" s="26"/>
      <c r="D860" s="63"/>
      <c r="E860" s="62"/>
      <c r="F860" s="43" t="str">
        <f>IFERROR(VLOOKUP(C860,SCR!C859:E959,3,0),"")</f>
        <v/>
      </c>
      <c r="G860" s="43"/>
      <c r="H860" s="19"/>
      <c r="I860" s="39" t="str">
        <f>IFERROR(VLOOKUP(C860,SCR!$C:$F,4,0),"")</f>
        <v/>
      </c>
      <c r="J860" s="40"/>
    </row>
    <row r="861" spans="3:10" ht="30" customHeight="1" x14ac:dyDescent="0.25">
      <c r="C861" s="26"/>
      <c r="D861" s="63"/>
      <c r="E861" s="62"/>
      <c r="F861" s="43" t="str">
        <f>IFERROR(VLOOKUP(C861,SCR!C860:E960,3,0),"")</f>
        <v/>
      </c>
      <c r="G861" s="43"/>
      <c r="H861" s="19"/>
      <c r="I861" s="39" t="str">
        <f>IFERROR(VLOOKUP(C861,SCR!$C:$F,4,0),"")</f>
        <v/>
      </c>
      <c r="J861" s="40"/>
    </row>
    <row r="862" spans="3:10" ht="30" customHeight="1" x14ac:dyDescent="0.25">
      <c r="C862" s="26"/>
      <c r="D862" s="63"/>
      <c r="E862" s="62"/>
      <c r="F862" s="43" t="str">
        <f>IFERROR(VLOOKUP(C862,SCR!C861:E961,3,0),"")</f>
        <v/>
      </c>
      <c r="G862" s="43"/>
      <c r="H862" s="19"/>
      <c r="I862" s="39" t="str">
        <f>IFERROR(VLOOKUP(C862,SCR!$C:$F,4,0),"")</f>
        <v/>
      </c>
      <c r="J862" s="40"/>
    </row>
    <row r="863" spans="3:10" ht="30" customHeight="1" x14ac:dyDescent="0.25">
      <c r="C863" s="26"/>
      <c r="D863" s="63"/>
      <c r="E863" s="62"/>
      <c r="F863" s="43" t="str">
        <f>IFERROR(VLOOKUP(C863,SCR!C862:E962,3,0),"")</f>
        <v/>
      </c>
      <c r="G863" s="43"/>
      <c r="H863" s="19"/>
      <c r="I863" s="39" t="str">
        <f>IFERROR(VLOOKUP(C863,SCR!$C:$F,4,0),"")</f>
        <v/>
      </c>
      <c r="J863" s="40"/>
    </row>
    <row r="864" spans="3:10" ht="30" customHeight="1" x14ac:dyDescent="0.25">
      <c r="C864" s="26"/>
      <c r="D864" s="63"/>
      <c r="E864" s="62"/>
      <c r="F864" s="43" t="str">
        <f>IFERROR(VLOOKUP(C864,SCR!C863:E963,3,0),"")</f>
        <v/>
      </c>
      <c r="G864" s="43"/>
      <c r="H864" s="19"/>
      <c r="I864" s="39" t="str">
        <f>IFERROR(VLOOKUP(C864,SCR!$C:$F,4,0),"")</f>
        <v/>
      </c>
      <c r="J864" s="40"/>
    </row>
    <row r="865" spans="3:10" ht="30" customHeight="1" x14ac:dyDescent="0.25">
      <c r="C865" s="26"/>
      <c r="D865" s="63"/>
      <c r="E865" s="62"/>
      <c r="F865" s="43" t="str">
        <f>IFERROR(VLOOKUP(C865,SCR!C864:E964,3,0),"")</f>
        <v/>
      </c>
      <c r="G865" s="43"/>
      <c r="H865" s="19"/>
      <c r="I865" s="39" t="str">
        <f>IFERROR(VLOOKUP(C865,SCR!$C:$F,4,0),"")</f>
        <v/>
      </c>
      <c r="J865" s="40"/>
    </row>
    <row r="866" spans="3:10" ht="30" customHeight="1" x14ac:dyDescent="0.25">
      <c r="C866" s="26"/>
      <c r="D866" s="63"/>
      <c r="E866" s="62"/>
      <c r="F866" s="43" t="str">
        <f>IFERROR(VLOOKUP(C866,SCR!C865:E965,3,0),"")</f>
        <v/>
      </c>
      <c r="G866" s="43"/>
      <c r="H866" s="19"/>
      <c r="I866" s="39" t="str">
        <f>IFERROR(VLOOKUP(C866,SCR!$C:$F,4,0),"")</f>
        <v/>
      </c>
      <c r="J866" s="40"/>
    </row>
    <row r="867" spans="3:10" ht="30" customHeight="1" x14ac:dyDescent="0.25">
      <c r="C867" s="26"/>
      <c r="D867" s="63"/>
      <c r="E867" s="62"/>
      <c r="F867" s="43" t="str">
        <f>IFERROR(VLOOKUP(C867,SCR!C866:E966,3,0),"")</f>
        <v/>
      </c>
      <c r="G867" s="43"/>
      <c r="H867" s="19"/>
      <c r="I867" s="39" t="str">
        <f>IFERROR(VLOOKUP(C867,SCR!$C:$F,4,0),"")</f>
        <v/>
      </c>
      <c r="J867" s="40"/>
    </row>
    <row r="868" spans="3:10" ht="30" customHeight="1" x14ac:dyDescent="0.25">
      <c r="C868" s="26"/>
      <c r="D868" s="63"/>
      <c r="E868" s="62"/>
      <c r="F868" s="43" t="str">
        <f>IFERROR(VLOOKUP(C868,SCR!C867:E967,3,0),"")</f>
        <v/>
      </c>
      <c r="G868" s="43"/>
      <c r="H868" s="19"/>
      <c r="I868" s="39" t="str">
        <f>IFERROR(VLOOKUP(C868,SCR!$C:$F,4,0),"")</f>
        <v/>
      </c>
      <c r="J868" s="40"/>
    </row>
    <row r="869" spans="3:10" ht="30" customHeight="1" x14ac:dyDescent="0.25">
      <c r="C869" s="26"/>
      <c r="D869" s="63"/>
      <c r="E869" s="62"/>
      <c r="F869" s="43" t="str">
        <f>IFERROR(VLOOKUP(C869,SCR!C868:E968,3,0),"")</f>
        <v/>
      </c>
      <c r="G869" s="43"/>
      <c r="H869" s="19"/>
      <c r="I869" s="39" t="str">
        <f>IFERROR(VLOOKUP(C869,SCR!$C:$F,4,0),"")</f>
        <v/>
      </c>
      <c r="J869" s="40"/>
    </row>
    <row r="870" spans="3:10" ht="30" customHeight="1" x14ac:dyDescent="0.25">
      <c r="C870" s="26"/>
      <c r="D870" s="63"/>
      <c r="E870" s="62"/>
      <c r="F870" s="43" t="str">
        <f>IFERROR(VLOOKUP(C870,SCR!C869:E969,3,0),"")</f>
        <v/>
      </c>
      <c r="G870" s="43"/>
      <c r="H870" s="19"/>
      <c r="I870" s="39" t="str">
        <f>IFERROR(VLOOKUP(C870,SCR!$C:$F,4,0),"")</f>
        <v/>
      </c>
      <c r="J870" s="40"/>
    </row>
    <row r="871" spans="3:10" ht="30" customHeight="1" x14ac:dyDescent="0.25">
      <c r="C871" s="26"/>
      <c r="D871" s="63"/>
      <c r="E871" s="62"/>
      <c r="F871" s="43" t="str">
        <f>IFERROR(VLOOKUP(C871,SCR!C870:E970,3,0),"")</f>
        <v/>
      </c>
      <c r="G871" s="43"/>
      <c r="H871" s="19"/>
      <c r="I871" s="39" t="str">
        <f>IFERROR(VLOOKUP(C871,SCR!$C:$F,4,0),"")</f>
        <v/>
      </c>
      <c r="J871" s="40"/>
    </row>
    <row r="872" spans="3:10" ht="30" customHeight="1" x14ac:dyDescent="0.25">
      <c r="C872" s="26"/>
      <c r="D872" s="63"/>
      <c r="E872" s="62"/>
      <c r="F872" s="43" t="str">
        <f>IFERROR(VLOOKUP(C872,SCR!C871:E971,3,0),"")</f>
        <v/>
      </c>
      <c r="G872" s="43"/>
      <c r="H872" s="19"/>
      <c r="I872" s="39" t="str">
        <f>IFERROR(VLOOKUP(C872,SCR!$C:$F,4,0),"")</f>
        <v/>
      </c>
      <c r="J872" s="40"/>
    </row>
    <row r="873" spans="3:10" ht="30" customHeight="1" x14ac:dyDescent="0.25">
      <c r="C873" s="26"/>
      <c r="D873" s="63"/>
      <c r="E873" s="62"/>
      <c r="F873" s="43" t="str">
        <f>IFERROR(VLOOKUP(C873,SCR!C872:E972,3,0),"")</f>
        <v/>
      </c>
      <c r="G873" s="43"/>
      <c r="H873" s="19"/>
      <c r="I873" s="39" t="str">
        <f>IFERROR(VLOOKUP(C873,SCR!$C:$F,4,0),"")</f>
        <v/>
      </c>
      <c r="J873" s="40"/>
    </row>
    <row r="874" spans="3:10" ht="30" customHeight="1" x14ac:dyDescent="0.25">
      <c r="C874" s="26"/>
      <c r="D874" s="63"/>
      <c r="E874" s="62"/>
      <c r="F874" s="43" t="str">
        <f>IFERROR(VLOOKUP(C874,SCR!C873:E973,3,0),"")</f>
        <v/>
      </c>
      <c r="G874" s="43"/>
      <c r="H874" s="19"/>
      <c r="I874" s="39" t="str">
        <f>IFERROR(VLOOKUP(C874,SCR!$C:$F,4,0),"")</f>
        <v/>
      </c>
      <c r="J874" s="40"/>
    </row>
    <row r="875" spans="3:10" ht="30" customHeight="1" x14ac:dyDescent="0.25">
      <c r="C875" s="26"/>
      <c r="D875" s="63"/>
      <c r="E875" s="62"/>
      <c r="F875" s="43" t="str">
        <f>IFERROR(VLOOKUP(C875,SCR!C874:E974,3,0),"")</f>
        <v/>
      </c>
      <c r="G875" s="43"/>
      <c r="H875" s="19"/>
      <c r="I875" s="39" t="str">
        <f>IFERROR(VLOOKUP(C875,SCR!$C:$F,4,0),"")</f>
        <v/>
      </c>
      <c r="J875" s="40"/>
    </row>
    <row r="876" spans="3:10" ht="30" customHeight="1" x14ac:dyDescent="0.25">
      <c r="C876" s="26"/>
      <c r="D876" s="63"/>
      <c r="E876" s="62"/>
      <c r="F876" s="43" t="str">
        <f>IFERROR(VLOOKUP(C876,SCR!C875:E975,3,0),"")</f>
        <v/>
      </c>
      <c r="G876" s="43"/>
      <c r="H876" s="19"/>
      <c r="I876" s="39" t="str">
        <f>IFERROR(VLOOKUP(C876,SCR!$C:$F,4,0),"")</f>
        <v/>
      </c>
      <c r="J876" s="40"/>
    </row>
    <row r="877" spans="3:10" ht="30" customHeight="1" x14ac:dyDescent="0.25">
      <c r="C877" s="26"/>
      <c r="D877" s="63"/>
      <c r="E877" s="62"/>
      <c r="F877" s="43" t="str">
        <f>IFERROR(VLOOKUP(C877,SCR!C876:E976,3,0),"")</f>
        <v/>
      </c>
      <c r="G877" s="43"/>
      <c r="H877" s="19"/>
      <c r="I877" s="39" t="str">
        <f>IFERROR(VLOOKUP(C877,SCR!$C:$F,4,0),"")</f>
        <v/>
      </c>
      <c r="J877" s="40"/>
    </row>
    <row r="878" spans="3:10" ht="30" customHeight="1" x14ac:dyDescent="0.25">
      <c r="C878" s="26"/>
      <c r="D878" s="63"/>
      <c r="E878" s="62"/>
      <c r="F878" s="43" t="str">
        <f>IFERROR(VLOOKUP(C878,SCR!C877:E977,3,0),"")</f>
        <v/>
      </c>
      <c r="G878" s="43"/>
      <c r="H878" s="19"/>
      <c r="I878" s="39" t="str">
        <f>IFERROR(VLOOKUP(C878,SCR!$C:$F,4,0),"")</f>
        <v/>
      </c>
      <c r="J878" s="40"/>
    </row>
    <row r="879" spans="3:10" ht="30" customHeight="1" x14ac:dyDescent="0.25">
      <c r="C879" s="26"/>
      <c r="D879" s="63"/>
      <c r="E879" s="62"/>
      <c r="F879" s="43" t="str">
        <f>IFERROR(VLOOKUP(C879,SCR!C878:E978,3,0),"")</f>
        <v/>
      </c>
      <c r="G879" s="43"/>
      <c r="H879" s="19"/>
      <c r="I879" s="39" t="str">
        <f>IFERROR(VLOOKUP(C879,SCR!$C:$F,4,0),"")</f>
        <v/>
      </c>
      <c r="J879" s="40"/>
    </row>
    <row r="880" spans="3:10" ht="30" customHeight="1" x14ac:dyDescent="0.25">
      <c r="C880" s="26"/>
      <c r="D880" s="63"/>
      <c r="E880" s="62"/>
      <c r="F880" s="43" t="str">
        <f>IFERROR(VLOOKUP(C880,SCR!C879:E979,3,0),"")</f>
        <v/>
      </c>
      <c r="G880" s="43"/>
      <c r="H880" s="19"/>
      <c r="I880" s="39" t="str">
        <f>IFERROR(VLOOKUP(C880,SCR!$C:$F,4,0),"")</f>
        <v/>
      </c>
      <c r="J880" s="40"/>
    </row>
    <row r="881" spans="3:10" ht="30" customHeight="1" x14ac:dyDescent="0.25">
      <c r="C881" s="26"/>
      <c r="D881" s="63"/>
      <c r="E881" s="62"/>
      <c r="F881" s="43" t="str">
        <f>IFERROR(VLOOKUP(C881,SCR!C880:E980,3,0),"")</f>
        <v/>
      </c>
      <c r="G881" s="43"/>
      <c r="H881" s="19"/>
      <c r="I881" s="39" t="str">
        <f>IFERROR(VLOOKUP(C881,SCR!$C:$F,4,0),"")</f>
        <v/>
      </c>
      <c r="J881" s="40"/>
    </row>
    <row r="882" spans="3:10" ht="30" customHeight="1" x14ac:dyDescent="0.25">
      <c r="C882" s="26"/>
      <c r="D882" s="63"/>
      <c r="E882" s="62"/>
      <c r="F882" s="43" t="str">
        <f>IFERROR(VLOOKUP(C882,SCR!C881:E981,3,0),"")</f>
        <v/>
      </c>
      <c r="G882" s="43"/>
      <c r="H882" s="19"/>
      <c r="I882" s="39" t="str">
        <f>IFERROR(VLOOKUP(C882,SCR!$C:$F,4,0),"")</f>
        <v/>
      </c>
      <c r="J882" s="40"/>
    </row>
    <row r="883" spans="3:10" ht="30" customHeight="1" x14ac:dyDescent="0.25">
      <c r="C883" s="26"/>
      <c r="D883" s="63"/>
      <c r="E883" s="62"/>
      <c r="F883" s="43" t="str">
        <f>IFERROR(VLOOKUP(C883,SCR!C882:E982,3,0),"")</f>
        <v/>
      </c>
      <c r="G883" s="43"/>
      <c r="H883" s="19"/>
      <c r="I883" s="39" t="str">
        <f>IFERROR(VLOOKUP(C883,SCR!$C:$F,4,0),"")</f>
        <v/>
      </c>
      <c r="J883" s="40"/>
    </row>
    <row r="884" spans="3:10" ht="30" customHeight="1" x14ac:dyDescent="0.25">
      <c r="C884" s="26"/>
      <c r="D884" s="63"/>
      <c r="E884" s="62"/>
      <c r="F884" s="43" t="str">
        <f>IFERROR(VLOOKUP(C884,SCR!C883:E983,3,0),"")</f>
        <v/>
      </c>
      <c r="G884" s="43"/>
      <c r="H884" s="19"/>
      <c r="I884" s="39" t="str">
        <f>IFERROR(VLOOKUP(C884,SCR!$C:$F,4,0),"")</f>
        <v/>
      </c>
      <c r="J884" s="40"/>
    </row>
    <row r="885" spans="3:10" ht="30" customHeight="1" x14ac:dyDescent="0.25">
      <c r="C885" s="26"/>
      <c r="D885" s="63"/>
      <c r="E885" s="62"/>
      <c r="F885" s="43" t="str">
        <f>IFERROR(VLOOKUP(C885,SCR!C884:E984,3,0),"")</f>
        <v/>
      </c>
      <c r="G885" s="43"/>
      <c r="H885" s="19"/>
      <c r="I885" s="39" t="str">
        <f>IFERROR(VLOOKUP(C885,SCR!$C:$F,4,0),"")</f>
        <v/>
      </c>
      <c r="J885" s="40"/>
    </row>
    <row r="886" spans="3:10" ht="30" customHeight="1" x14ac:dyDescent="0.25">
      <c r="C886" s="26"/>
      <c r="D886" s="63"/>
      <c r="E886" s="62"/>
      <c r="F886" s="43" t="str">
        <f>IFERROR(VLOOKUP(C886,SCR!C885:E985,3,0),"")</f>
        <v/>
      </c>
      <c r="G886" s="43"/>
      <c r="H886" s="19"/>
      <c r="I886" s="39" t="str">
        <f>IFERROR(VLOOKUP(C886,SCR!$C:$F,4,0),"")</f>
        <v/>
      </c>
      <c r="J886" s="40"/>
    </row>
    <row r="887" spans="3:10" ht="30" customHeight="1" x14ac:dyDescent="0.25">
      <c r="C887" s="26"/>
      <c r="D887" s="63"/>
      <c r="E887" s="62"/>
      <c r="F887" s="43" t="str">
        <f>IFERROR(VLOOKUP(C887,SCR!C886:E986,3,0),"")</f>
        <v/>
      </c>
      <c r="G887" s="43"/>
      <c r="H887" s="19"/>
      <c r="I887" s="39" t="str">
        <f>IFERROR(VLOOKUP(C887,SCR!$C:$F,4,0),"")</f>
        <v/>
      </c>
      <c r="J887" s="40"/>
    </row>
    <row r="888" spans="3:10" ht="30" customHeight="1" x14ac:dyDescent="0.25">
      <c r="C888" s="26"/>
      <c r="D888" s="63"/>
      <c r="E888" s="62"/>
      <c r="F888" s="43" t="str">
        <f>IFERROR(VLOOKUP(C888,SCR!C887:E987,3,0),"")</f>
        <v/>
      </c>
      <c r="G888" s="43"/>
      <c r="H888" s="19"/>
      <c r="I888" s="39" t="str">
        <f>IFERROR(VLOOKUP(C888,SCR!$C:$F,4,0),"")</f>
        <v/>
      </c>
      <c r="J888" s="40"/>
    </row>
    <row r="889" spans="3:10" ht="30" customHeight="1" x14ac:dyDescent="0.25">
      <c r="C889" s="26"/>
      <c r="D889" s="63"/>
      <c r="E889" s="62"/>
      <c r="F889" s="43" t="str">
        <f>IFERROR(VLOOKUP(C889,SCR!C888:E988,3,0),"")</f>
        <v/>
      </c>
      <c r="G889" s="43"/>
      <c r="H889" s="19"/>
      <c r="I889" s="39" t="str">
        <f>IFERROR(VLOOKUP(C889,SCR!$C:$F,4,0),"")</f>
        <v/>
      </c>
      <c r="J889" s="40"/>
    </row>
    <row r="890" spans="3:10" ht="30" customHeight="1" x14ac:dyDescent="0.25">
      <c r="C890" s="26"/>
      <c r="D890" s="63"/>
      <c r="E890" s="62"/>
      <c r="F890" s="43" t="str">
        <f>IFERROR(VLOOKUP(C890,SCR!C889:E989,3,0),"")</f>
        <v/>
      </c>
      <c r="G890" s="43"/>
      <c r="H890" s="19"/>
      <c r="I890" s="39" t="str">
        <f>IFERROR(VLOOKUP(C890,SCR!$C:$F,4,0),"")</f>
        <v/>
      </c>
      <c r="J890" s="40"/>
    </row>
    <row r="891" spans="3:10" ht="30" customHeight="1" x14ac:dyDescent="0.25">
      <c r="C891" s="26"/>
      <c r="D891" s="63"/>
      <c r="E891" s="62"/>
      <c r="F891" s="43" t="str">
        <f>IFERROR(VLOOKUP(C891,SCR!C890:E990,3,0),"")</f>
        <v/>
      </c>
      <c r="G891" s="43"/>
      <c r="H891" s="19"/>
      <c r="I891" s="39" t="str">
        <f>IFERROR(VLOOKUP(C891,SCR!$C:$F,4,0),"")</f>
        <v/>
      </c>
      <c r="J891" s="40"/>
    </row>
    <row r="892" spans="3:10" ht="30" customHeight="1" x14ac:dyDescent="0.25">
      <c r="C892" s="26"/>
      <c r="D892" s="63"/>
      <c r="E892" s="62"/>
      <c r="F892" s="43" t="str">
        <f>IFERROR(VLOOKUP(C892,SCR!C891:E991,3,0),"")</f>
        <v/>
      </c>
      <c r="G892" s="43"/>
      <c r="H892" s="19"/>
      <c r="I892" s="39" t="str">
        <f>IFERROR(VLOOKUP(C892,SCR!$C:$F,4,0),"")</f>
        <v/>
      </c>
      <c r="J892" s="40"/>
    </row>
    <row r="893" spans="3:10" ht="30" customHeight="1" x14ac:dyDescent="0.25">
      <c r="C893" s="26"/>
      <c r="D893" s="63"/>
      <c r="E893" s="62"/>
      <c r="F893" s="43" t="str">
        <f>IFERROR(VLOOKUP(C893,SCR!C892:E992,3,0),"")</f>
        <v/>
      </c>
      <c r="G893" s="43"/>
      <c r="H893" s="19"/>
      <c r="I893" s="39" t="str">
        <f>IFERROR(VLOOKUP(C893,SCR!$C:$F,4,0),"")</f>
        <v/>
      </c>
      <c r="J893" s="40"/>
    </row>
    <row r="894" spans="3:10" ht="30" customHeight="1" x14ac:dyDescent="0.25">
      <c r="C894" s="26"/>
      <c r="D894" s="63"/>
      <c r="E894" s="62"/>
      <c r="F894" s="43" t="str">
        <f>IFERROR(VLOOKUP(C894,SCR!C893:E993,3,0),"")</f>
        <v/>
      </c>
      <c r="G894" s="43"/>
      <c r="H894" s="19"/>
      <c r="I894" s="39" t="str">
        <f>IFERROR(VLOOKUP(C894,SCR!$C:$F,4,0),"")</f>
        <v/>
      </c>
      <c r="J894" s="40"/>
    </row>
    <row r="895" spans="3:10" ht="30" customHeight="1" x14ac:dyDescent="0.25">
      <c r="C895" s="26"/>
      <c r="D895" s="63"/>
      <c r="E895" s="62"/>
      <c r="F895" s="43" t="str">
        <f>IFERROR(VLOOKUP(C895,SCR!C894:E994,3,0),"")</f>
        <v/>
      </c>
      <c r="G895" s="43"/>
      <c r="H895" s="19"/>
      <c r="I895" s="39" t="str">
        <f>IFERROR(VLOOKUP(C895,SCR!$C:$F,4,0),"")</f>
        <v/>
      </c>
      <c r="J895" s="40"/>
    </row>
    <row r="896" spans="3:10" ht="30" customHeight="1" x14ac:dyDescent="0.25">
      <c r="C896" s="26"/>
      <c r="D896" s="63"/>
      <c r="E896" s="62"/>
      <c r="F896" s="43" t="str">
        <f>IFERROR(VLOOKUP(C896,SCR!C895:E995,3,0),"")</f>
        <v/>
      </c>
      <c r="G896" s="43"/>
      <c r="H896" s="19"/>
      <c r="I896" s="39" t="str">
        <f>IFERROR(VLOOKUP(C896,SCR!$C:$F,4,0),"")</f>
        <v/>
      </c>
      <c r="J896" s="40"/>
    </row>
    <row r="897" spans="3:10" ht="30" customHeight="1" x14ac:dyDescent="0.25">
      <c r="C897" s="26"/>
      <c r="D897" s="63"/>
      <c r="E897" s="62"/>
      <c r="F897" s="43" t="str">
        <f>IFERROR(VLOOKUP(C897,SCR!C896:E996,3,0),"")</f>
        <v/>
      </c>
      <c r="G897" s="43"/>
      <c r="H897" s="19"/>
      <c r="I897" s="39" t="str">
        <f>IFERROR(VLOOKUP(C897,SCR!$C:$F,4,0),"")</f>
        <v/>
      </c>
      <c r="J897" s="40"/>
    </row>
    <row r="898" spans="3:10" ht="30" customHeight="1" x14ac:dyDescent="0.25">
      <c r="C898" s="26"/>
      <c r="D898" s="63"/>
      <c r="E898" s="62"/>
      <c r="F898" s="43" t="str">
        <f>IFERROR(VLOOKUP(C898,SCR!C897:E997,3,0),"")</f>
        <v/>
      </c>
      <c r="G898" s="43"/>
      <c r="H898" s="19"/>
      <c r="I898" s="39" t="str">
        <f>IFERROR(VLOOKUP(C898,SCR!$C:$F,4,0),"")</f>
        <v/>
      </c>
      <c r="J898" s="40"/>
    </row>
    <row r="899" spans="3:10" ht="30" customHeight="1" x14ac:dyDescent="0.25">
      <c r="C899" s="26"/>
      <c r="D899" s="63"/>
      <c r="E899" s="62"/>
      <c r="F899" s="43" t="str">
        <f>IFERROR(VLOOKUP(C899,SCR!C898:E998,3,0),"")</f>
        <v/>
      </c>
      <c r="G899" s="43"/>
      <c r="H899" s="19"/>
      <c r="I899" s="39" t="str">
        <f>IFERROR(VLOOKUP(C899,SCR!$C:$F,4,0),"")</f>
        <v/>
      </c>
      <c r="J899" s="40"/>
    </row>
    <row r="900" spans="3:10" ht="30" customHeight="1" x14ac:dyDescent="0.25">
      <c r="C900" s="26"/>
      <c r="D900" s="63"/>
      <c r="E900" s="62"/>
      <c r="F900" s="43" t="str">
        <f>IFERROR(VLOOKUP(C900,SCR!C899:E999,3,0),"")</f>
        <v/>
      </c>
      <c r="G900" s="43"/>
      <c r="H900" s="19"/>
      <c r="I900" s="39" t="str">
        <f>IFERROR(VLOOKUP(C900,SCR!$C:$F,4,0),"")</f>
        <v/>
      </c>
      <c r="J900" s="40"/>
    </row>
    <row r="901" spans="3:10" ht="30" customHeight="1" x14ac:dyDescent="0.25">
      <c r="C901" s="26"/>
      <c r="D901" s="63"/>
      <c r="E901" s="62"/>
      <c r="F901" s="43" t="str">
        <f>IFERROR(VLOOKUP(C901,SCR!C900:E1000,3,0),"")</f>
        <v/>
      </c>
      <c r="G901" s="43"/>
      <c r="H901" s="19"/>
      <c r="I901" s="39" t="str">
        <f>IFERROR(VLOOKUP(C901,SCR!$C:$F,4,0),"")</f>
        <v/>
      </c>
      <c r="J901" s="40"/>
    </row>
    <row r="902" spans="3:10" ht="30" customHeight="1" x14ac:dyDescent="0.25">
      <c r="C902" s="26"/>
      <c r="D902" s="63"/>
      <c r="E902" s="62"/>
      <c r="F902" s="43" t="str">
        <f>IFERROR(VLOOKUP(C902,SCR!C901:E1001,3,0),"")</f>
        <v/>
      </c>
      <c r="G902" s="43"/>
      <c r="H902" s="19"/>
      <c r="I902" s="39" t="str">
        <f>IFERROR(VLOOKUP(C902,SCR!$C:$F,4,0),"")</f>
        <v/>
      </c>
      <c r="J902" s="40"/>
    </row>
    <row r="903" spans="3:10" ht="30" customHeight="1" x14ac:dyDescent="0.25">
      <c r="C903" s="26"/>
      <c r="D903" s="63"/>
      <c r="E903" s="62"/>
      <c r="F903" s="43" t="str">
        <f>IFERROR(VLOOKUP(C903,SCR!C902:E1002,3,0),"")</f>
        <v/>
      </c>
      <c r="G903" s="43"/>
      <c r="H903" s="19"/>
      <c r="I903" s="39" t="str">
        <f>IFERROR(VLOOKUP(C903,SCR!$C:$F,4,0),"")</f>
        <v/>
      </c>
      <c r="J903" s="40"/>
    </row>
    <row r="904" spans="3:10" ht="30" customHeight="1" x14ac:dyDescent="0.25">
      <c r="C904" s="26"/>
      <c r="D904" s="63"/>
      <c r="E904" s="62"/>
      <c r="F904" s="43" t="str">
        <f>IFERROR(VLOOKUP(C904,SCR!C903:E1003,3,0),"")</f>
        <v/>
      </c>
      <c r="G904" s="43"/>
      <c r="H904" s="19"/>
      <c r="I904" s="39" t="str">
        <f>IFERROR(VLOOKUP(C904,SCR!$C:$F,4,0),"")</f>
        <v/>
      </c>
      <c r="J904" s="40"/>
    </row>
    <row r="905" spans="3:10" ht="30" customHeight="1" x14ac:dyDescent="0.25">
      <c r="C905" s="26"/>
      <c r="D905" s="63"/>
      <c r="E905" s="62"/>
      <c r="F905" s="43" t="str">
        <f>IFERROR(VLOOKUP(C905,SCR!C904:E1004,3,0),"")</f>
        <v/>
      </c>
      <c r="G905" s="43"/>
      <c r="H905" s="19"/>
      <c r="I905" s="39" t="str">
        <f>IFERROR(VLOOKUP(C905,SCR!$C:$F,4,0),"")</f>
        <v/>
      </c>
      <c r="J905" s="40"/>
    </row>
    <row r="906" spans="3:10" ht="30" customHeight="1" x14ac:dyDescent="0.25">
      <c r="C906" s="26"/>
      <c r="D906" s="63"/>
      <c r="E906" s="62"/>
      <c r="F906" s="43" t="str">
        <f>IFERROR(VLOOKUP(C906,SCR!C905:E1005,3,0),"")</f>
        <v/>
      </c>
      <c r="G906" s="43"/>
      <c r="H906" s="19"/>
      <c r="I906" s="39" t="str">
        <f>IFERROR(VLOOKUP(C906,SCR!$C:$F,4,0),"")</f>
        <v/>
      </c>
      <c r="J906" s="40"/>
    </row>
    <row r="907" spans="3:10" ht="30" customHeight="1" x14ac:dyDescent="0.25">
      <c r="C907" s="26"/>
      <c r="D907" s="63"/>
      <c r="E907" s="62"/>
      <c r="F907" s="43" t="str">
        <f>IFERROR(VLOOKUP(C907,SCR!C906:E1006,3,0),"")</f>
        <v/>
      </c>
      <c r="G907" s="43"/>
      <c r="H907" s="19"/>
      <c r="I907" s="39" t="str">
        <f>IFERROR(VLOOKUP(C907,SCR!$C:$F,4,0),"")</f>
        <v/>
      </c>
      <c r="J907" s="40"/>
    </row>
    <row r="908" spans="3:10" ht="30" customHeight="1" x14ac:dyDescent="0.25">
      <c r="C908" s="26"/>
      <c r="D908" s="63"/>
      <c r="E908" s="62"/>
      <c r="F908" s="43" t="str">
        <f>IFERROR(VLOOKUP(C908,SCR!C907:E1007,3,0),"")</f>
        <v/>
      </c>
      <c r="G908" s="43"/>
      <c r="H908" s="19"/>
      <c r="I908" s="39" t="str">
        <f>IFERROR(VLOOKUP(C908,SCR!$C:$F,4,0),"")</f>
        <v/>
      </c>
      <c r="J908" s="40"/>
    </row>
    <row r="909" spans="3:10" ht="30" customHeight="1" x14ac:dyDescent="0.25">
      <c r="C909" s="26"/>
      <c r="D909" s="63"/>
      <c r="E909" s="62"/>
      <c r="F909" s="43" t="str">
        <f>IFERROR(VLOOKUP(C909,SCR!C908:E1008,3,0),"")</f>
        <v/>
      </c>
      <c r="G909" s="43"/>
      <c r="H909" s="19"/>
      <c r="I909" s="39" t="str">
        <f>IFERROR(VLOOKUP(C909,SCR!$C:$F,4,0),"")</f>
        <v/>
      </c>
      <c r="J909" s="40"/>
    </row>
    <row r="910" spans="3:10" ht="30" customHeight="1" x14ac:dyDescent="0.25">
      <c r="C910" s="26"/>
      <c r="D910" s="63"/>
      <c r="E910" s="62"/>
      <c r="F910" s="43" t="str">
        <f>IFERROR(VLOOKUP(C910,SCR!C909:E1009,3,0),"")</f>
        <v/>
      </c>
      <c r="G910" s="43"/>
      <c r="H910" s="19"/>
      <c r="I910" s="39" t="str">
        <f>IFERROR(VLOOKUP(C910,SCR!$C:$F,4,0),"")</f>
        <v/>
      </c>
      <c r="J910" s="40"/>
    </row>
    <row r="911" spans="3:10" ht="30" customHeight="1" x14ac:dyDescent="0.25">
      <c r="C911" s="26"/>
      <c r="D911" s="63"/>
      <c r="E911" s="62"/>
      <c r="F911" s="43" t="str">
        <f>IFERROR(VLOOKUP(C911,SCR!C910:E1010,3,0),"")</f>
        <v/>
      </c>
      <c r="G911" s="43"/>
      <c r="H911" s="19"/>
      <c r="I911" s="39" t="str">
        <f>IFERROR(VLOOKUP(C911,SCR!$C:$F,4,0),"")</f>
        <v/>
      </c>
      <c r="J911" s="40"/>
    </row>
    <row r="912" spans="3:10" ht="30" customHeight="1" x14ac:dyDescent="0.25">
      <c r="C912" s="26"/>
      <c r="D912" s="63"/>
      <c r="E912" s="62"/>
      <c r="F912" s="43" t="str">
        <f>IFERROR(VLOOKUP(C912,SCR!C911:E1011,3,0),"")</f>
        <v/>
      </c>
      <c r="G912" s="43"/>
      <c r="H912" s="19"/>
      <c r="I912" s="39" t="str">
        <f>IFERROR(VLOOKUP(C912,SCR!$C:$F,4,0),"")</f>
        <v/>
      </c>
      <c r="J912" s="40"/>
    </row>
    <row r="913" spans="3:10" ht="30" customHeight="1" x14ac:dyDescent="0.25">
      <c r="C913" s="26"/>
      <c r="D913" s="63"/>
      <c r="E913" s="62"/>
      <c r="F913" s="43" t="str">
        <f>IFERROR(VLOOKUP(C913,SCR!C912:E1012,3,0),"")</f>
        <v/>
      </c>
      <c r="G913" s="43"/>
      <c r="H913" s="19"/>
      <c r="I913" s="39" t="str">
        <f>IFERROR(VLOOKUP(C913,SCR!$C:$F,4,0),"")</f>
        <v/>
      </c>
      <c r="J913" s="40"/>
    </row>
    <row r="914" spans="3:10" ht="30" customHeight="1" x14ac:dyDescent="0.25">
      <c r="C914" s="26"/>
      <c r="D914" s="63"/>
      <c r="E914" s="62"/>
      <c r="F914" s="43" t="str">
        <f>IFERROR(VLOOKUP(C914,SCR!C913:E1013,3,0),"")</f>
        <v/>
      </c>
      <c r="G914" s="43"/>
      <c r="H914" s="19"/>
      <c r="I914" s="39" t="str">
        <f>IFERROR(VLOOKUP(C914,SCR!$C:$F,4,0),"")</f>
        <v/>
      </c>
      <c r="J914" s="40"/>
    </row>
    <row r="915" spans="3:10" ht="30" customHeight="1" x14ac:dyDescent="0.25">
      <c r="C915" s="26"/>
      <c r="D915" s="63"/>
      <c r="E915" s="62"/>
      <c r="F915" s="43" t="str">
        <f>IFERROR(VLOOKUP(C915,SCR!C914:E1014,3,0),"")</f>
        <v/>
      </c>
      <c r="G915" s="43"/>
      <c r="H915" s="19"/>
      <c r="I915" s="39" t="str">
        <f>IFERROR(VLOOKUP(C915,SCR!$C:$F,4,0),"")</f>
        <v/>
      </c>
      <c r="J915" s="40"/>
    </row>
    <row r="916" spans="3:10" ht="30" customHeight="1" x14ac:dyDescent="0.25">
      <c r="C916" s="26"/>
      <c r="D916" s="63"/>
      <c r="E916" s="62"/>
      <c r="F916" s="43" t="str">
        <f>IFERROR(VLOOKUP(C916,SCR!C915:E1015,3,0),"")</f>
        <v/>
      </c>
      <c r="G916" s="43"/>
      <c r="H916" s="19"/>
      <c r="I916" s="39" t="str">
        <f>IFERROR(VLOOKUP(C916,SCR!$C:$F,4,0),"")</f>
        <v/>
      </c>
      <c r="J916" s="40"/>
    </row>
    <row r="917" spans="3:10" ht="30" customHeight="1" x14ac:dyDescent="0.25">
      <c r="C917" s="26"/>
      <c r="D917" s="63"/>
      <c r="E917" s="62"/>
      <c r="F917" s="43" t="str">
        <f>IFERROR(VLOOKUP(C917,SCR!C916:E1016,3,0),"")</f>
        <v/>
      </c>
      <c r="G917" s="43"/>
      <c r="H917" s="19"/>
      <c r="I917" s="39" t="str">
        <f>IFERROR(VLOOKUP(C917,SCR!$C:$F,4,0),"")</f>
        <v/>
      </c>
      <c r="J917" s="40"/>
    </row>
    <row r="918" spans="3:10" ht="30" customHeight="1" x14ac:dyDescent="0.25">
      <c r="C918" s="26"/>
      <c r="D918" s="63"/>
      <c r="E918" s="62"/>
      <c r="F918" s="43" t="str">
        <f>IFERROR(VLOOKUP(C918,SCR!C917:E1017,3,0),"")</f>
        <v/>
      </c>
      <c r="G918" s="43"/>
      <c r="H918" s="19"/>
      <c r="I918" s="39" t="str">
        <f>IFERROR(VLOOKUP(C918,SCR!$C:$F,4,0),"")</f>
        <v/>
      </c>
      <c r="J918" s="40"/>
    </row>
    <row r="919" spans="3:10" ht="30" customHeight="1" x14ac:dyDescent="0.25">
      <c r="C919" s="26"/>
      <c r="D919" s="63"/>
      <c r="E919" s="62"/>
      <c r="F919" s="43" t="str">
        <f>IFERROR(VLOOKUP(C919,SCR!C918:E1018,3,0),"")</f>
        <v/>
      </c>
      <c r="G919" s="43"/>
      <c r="H919" s="19"/>
      <c r="I919" s="39" t="str">
        <f>IFERROR(VLOOKUP(C919,SCR!$C:$F,4,0),"")</f>
        <v/>
      </c>
      <c r="J919" s="40"/>
    </row>
    <row r="920" spans="3:10" ht="30" customHeight="1" x14ac:dyDescent="0.25">
      <c r="C920" s="26"/>
      <c r="D920" s="63"/>
      <c r="E920" s="62"/>
      <c r="F920" s="43" t="str">
        <f>IFERROR(VLOOKUP(C920,SCR!C919:E1019,3,0),"")</f>
        <v/>
      </c>
      <c r="G920" s="43"/>
      <c r="H920" s="19"/>
      <c r="I920" s="39" t="str">
        <f>IFERROR(VLOOKUP(C920,SCR!$C:$F,4,0),"")</f>
        <v/>
      </c>
      <c r="J920" s="40"/>
    </row>
    <row r="921" spans="3:10" ht="30" customHeight="1" x14ac:dyDescent="0.25">
      <c r="C921" s="26"/>
      <c r="D921" s="63"/>
      <c r="E921" s="62"/>
      <c r="F921" s="43" t="str">
        <f>IFERROR(VLOOKUP(C921,SCR!C920:E1020,3,0),"")</f>
        <v/>
      </c>
      <c r="G921" s="43"/>
      <c r="H921" s="19"/>
      <c r="I921" s="39" t="str">
        <f>IFERROR(VLOOKUP(C921,SCR!$C:$F,4,0),"")</f>
        <v/>
      </c>
      <c r="J921" s="40"/>
    </row>
    <row r="922" spans="3:10" ht="30" customHeight="1" x14ac:dyDescent="0.25">
      <c r="C922" s="26"/>
      <c r="D922" s="63"/>
      <c r="E922" s="62"/>
      <c r="F922" s="43" t="str">
        <f>IFERROR(VLOOKUP(C922,SCR!C921:E1021,3,0),"")</f>
        <v/>
      </c>
      <c r="G922" s="43"/>
      <c r="H922" s="19"/>
      <c r="I922" s="39" t="str">
        <f>IFERROR(VLOOKUP(C922,SCR!$C:$F,4,0),"")</f>
        <v/>
      </c>
      <c r="J922" s="40"/>
    </row>
    <row r="923" spans="3:10" ht="30" customHeight="1" x14ac:dyDescent="0.25">
      <c r="C923" s="26"/>
      <c r="D923" s="63"/>
      <c r="E923" s="62"/>
      <c r="F923" s="43" t="str">
        <f>IFERROR(VLOOKUP(C923,SCR!C922:E1022,3,0),"")</f>
        <v/>
      </c>
      <c r="G923" s="43"/>
      <c r="H923" s="19"/>
      <c r="I923" s="39" t="str">
        <f>IFERROR(VLOOKUP(C923,SCR!$C:$F,4,0),"")</f>
        <v/>
      </c>
      <c r="J923" s="40"/>
    </row>
    <row r="924" spans="3:10" ht="30" customHeight="1" x14ac:dyDescent="0.25">
      <c r="C924" s="26"/>
      <c r="D924" s="63"/>
      <c r="E924" s="62"/>
      <c r="F924" s="43" t="str">
        <f>IFERROR(VLOOKUP(C924,SCR!C923:E1023,3,0),"")</f>
        <v/>
      </c>
      <c r="G924" s="43"/>
      <c r="H924" s="19"/>
      <c r="I924" s="39" t="str">
        <f>IFERROR(VLOOKUP(C924,SCR!$C:$F,4,0),"")</f>
        <v/>
      </c>
      <c r="J924" s="40"/>
    </row>
    <row r="925" spans="3:10" ht="30" customHeight="1" x14ac:dyDescent="0.25">
      <c r="C925" s="26"/>
      <c r="D925" s="63"/>
      <c r="E925" s="62"/>
      <c r="F925" s="43" t="str">
        <f>IFERROR(VLOOKUP(C925,SCR!C924:E1024,3,0),"")</f>
        <v/>
      </c>
      <c r="G925" s="43"/>
      <c r="H925" s="19"/>
      <c r="I925" s="39" t="str">
        <f>IFERROR(VLOOKUP(C925,SCR!$C:$F,4,0),"")</f>
        <v/>
      </c>
      <c r="J925" s="40"/>
    </row>
    <row r="926" spans="3:10" ht="30" customHeight="1" x14ac:dyDescent="0.25">
      <c r="C926" s="26"/>
      <c r="D926" s="63"/>
      <c r="E926" s="62"/>
      <c r="F926" s="43" t="str">
        <f>IFERROR(VLOOKUP(C926,SCR!C925:E1025,3,0),"")</f>
        <v/>
      </c>
      <c r="G926" s="43"/>
      <c r="H926" s="19"/>
      <c r="I926" s="39" t="str">
        <f>IFERROR(VLOOKUP(C926,SCR!$C:$F,4,0),"")</f>
        <v/>
      </c>
      <c r="J926" s="40"/>
    </row>
    <row r="927" spans="3:10" ht="30" customHeight="1" x14ac:dyDescent="0.25">
      <c r="C927" s="26"/>
      <c r="D927" s="63"/>
      <c r="E927" s="62"/>
      <c r="F927" s="43" t="str">
        <f>IFERROR(VLOOKUP(C927,SCR!C926:E1026,3,0),"")</f>
        <v/>
      </c>
      <c r="G927" s="43"/>
      <c r="H927" s="19"/>
      <c r="I927" s="39" t="str">
        <f>IFERROR(VLOOKUP(C927,SCR!$C:$F,4,0),"")</f>
        <v/>
      </c>
      <c r="J927" s="40"/>
    </row>
    <row r="928" spans="3:10" ht="30" customHeight="1" x14ac:dyDescent="0.25">
      <c r="C928" s="26"/>
      <c r="D928" s="63"/>
      <c r="E928" s="62"/>
      <c r="F928" s="43" t="str">
        <f>IFERROR(VLOOKUP(C928,SCR!C927:E1027,3,0),"")</f>
        <v/>
      </c>
      <c r="G928" s="43"/>
      <c r="H928" s="19"/>
      <c r="I928" s="39" t="str">
        <f>IFERROR(VLOOKUP(C928,SCR!$C:$F,4,0),"")</f>
        <v/>
      </c>
      <c r="J928" s="40"/>
    </row>
    <row r="929" spans="3:10" ht="30" customHeight="1" x14ac:dyDescent="0.25">
      <c r="C929" s="26"/>
      <c r="D929" s="63"/>
      <c r="E929" s="62"/>
      <c r="F929" s="43" t="str">
        <f>IFERROR(VLOOKUP(C929,SCR!C928:E1028,3,0),"")</f>
        <v/>
      </c>
      <c r="G929" s="43"/>
      <c r="H929" s="19"/>
      <c r="I929" s="39" t="str">
        <f>IFERROR(VLOOKUP(C929,SCR!$C:$F,4,0),"")</f>
        <v/>
      </c>
      <c r="J929" s="40"/>
    </row>
    <row r="930" spans="3:10" ht="30" customHeight="1" x14ac:dyDescent="0.25">
      <c r="C930" s="26"/>
      <c r="D930" s="63"/>
      <c r="E930" s="62"/>
      <c r="F930" s="43" t="str">
        <f>IFERROR(VLOOKUP(C930,SCR!C929:E1029,3,0),"")</f>
        <v/>
      </c>
      <c r="G930" s="43"/>
      <c r="H930" s="19"/>
      <c r="I930" s="39" t="str">
        <f>IFERROR(VLOOKUP(C930,SCR!$C:$F,4,0),"")</f>
        <v/>
      </c>
      <c r="J930" s="40"/>
    </row>
    <row r="931" spans="3:10" ht="30" customHeight="1" x14ac:dyDescent="0.25">
      <c r="C931" s="26"/>
      <c r="D931" s="63"/>
      <c r="E931" s="62"/>
      <c r="F931" s="43" t="str">
        <f>IFERROR(VLOOKUP(C931,SCR!C930:E1030,3,0),"")</f>
        <v/>
      </c>
      <c r="G931" s="43"/>
      <c r="H931" s="19"/>
      <c r="I931" s="39" t="str">
        <f>IFERROR(VLOOKUP(C931,SCR!$C:$F,4,0),"")</f>
        <v/>
      </c>
      <c r="J931" s="40"/>
    </row>
    <row r="932" spans="3:10" ht="30" customHeight="1" x14ac:dyDescent="0.25">
      <c r="C932" s="26"/>
      <c r="D932" s="63"/>
      <c r="E932" s="62"/>
      <c r="F932" s="43" t="str">
        <f>IFERROR(VLOOKUP(C932,SCR!C931:E1031,3,0),"")</f>
        <v/>
      </c>
      <c r="G932" s="43"/>
      <c r="H932" s="19"/>
      <c r="I932" s="39" t="str">
        <f>IFERROR(VLOOKUP(C932,SCR!$C:$F,4,0),"")</f>
        <v/>
      </c>
      <c r="J932" s="40"/>
    </row>
    <row r="933" spans="3:10" ht="30" customHeight="1" x14ac:dyDescent="0.25">
      <c r="C933" s="26"/>
      <c r="D933" s="63"/>
      <c r="E933" s="62"/>
      <c r="F933" s="43" t="str">
        <f>IFERROR(VLOOKUP(C933,SCR!C932:E1032,3,0),"")</f>
        <v/>
      </c>
      <c r="G933" s="43"/>
      <c r="H933" s="19"/>
      <c r="I933" s="39" t="str">
        <f>IFERROR(VLOOKUP(C933,SCR!$C:$F,4,0),"")</f>
        <v/>
      </c>
      <c r="J933" s="40"/>
    </row>
    <row r="934" spans="3:10" ht="30" customHeight="1" x14ac:dyDescent="0.25">
      <c r="C934" s="26"/>
      <c r="D934" s="63"/>
      <c r="E934" s="62"/>
      <c r="F934" s="43" t="str">
        <f>IFERROR(VLOOKUP(C934,SCR!C933:E1033,3,0),"")</f>
        <v/>
      </c>
      <c r="G934" s="43"/>
      <c r="H934" s="19"/>
      <c r="I934" s="39" t="str">
        <f>IFERROR(VLOOKUP(C934,SCR!$C:$F,4,0),"")</f>
        <v/>
      </c>
      <c r="J934" s="40"/>
    </row>
    <row r="935" spans="3:10" ht="30" customHeight="1" x14ac:dyDescent="0.25">
      <c r="C935" s="26"/>
      <c r="D935" s="63"/>
      <c r="E935" s="62"/>
      <c r="F935" s="43" t="str">
        <f>IFERROR(VLOOKUP(C935,SCR!C934:E1034,3,0),"")</f>
        <v/>
      </c>
      <c r="G935" s="43"/>
      <c r="H935" s="19"/>
      <c r="I935" s="39" t="str">
        <f>IFERROR(VLOOKUP(C935,SCR!$C:$F,4,0),"")</f>
        <v/>
      </c>
      <c r="J935" s="40"/>
    </row>
    <row r="936" spans="3:10" ht="30" customHeight="1" x14ac:dyDescent="0.25">
      <c r="C936" s="26"/>
      <c r="D936" s="63"/>
      <c r="E936" s="62"/>
      <c r="F936" s="43" t="str">
        <f>IFERROR(VLOOKUP(C936,SCR!C935:E1035,3,0),"")</f>
        <v/>
      </c>
      <c r="G936" s="43"/>
      <c r="H936" s="19"/>
      <c r="I936" s="39" t="str">
        <f>IFERROR(VLOOKUP(C936,SCR!$C:$F,4,0),"")</f>
        <v/>
      </c>
      <c r="J936" s="40"/>
    </row>
    <row r="937" spans="3:10" ht="30" customHeight="1" x14ac:dyDescent="0.25">
      <c r="C937" s="26"/>
      <c r="D937" s="63"/>
      <c r="E937" s="62"/>
      <c r="F937" s="43" t="str">
        <f>IFERROR(VLOOKUP(C937,SCR!C936:E1036,3,0),"")</f>
        <v/>
      </c>
      <c r="G937" s="43"/>
      <c r="H937" s="19"/>
      <c r="I937" s="39" t="str">
        <f>IFERROR(VLOOKUP(C937,SCR!$C:$F,4,0),"")</f>
        <v/>
      </c>
      <c r="J937" s="40"/>
    </row>
    <row r="938" spans="3:10" ht="30" customHeight="1" x14ac:dyDescent="0.25">
      <c r="C938" s="26"/>
      <c r="D938" s="63"/>
      <c r="E938" s="62"/>
      <c r="F938" s="43" t="str">
        <f>IFERROR(VLOOKUP(C938,SCR!C937:E1037,3,0),"")</f>
        <v/>
      </c>
      <c r="G938" s="43"/>
      <c r="H938" s="19"/>
      <c r="I938" s="39" t="str">
        <f>IFERROR(VLOOKUP(C938,SCR!$C:$F,4,0),"")</f>
        <v/>
      </c>
      <c r="J938" s="40"/>
    </row>
    <row r="939" spans="3:10" ht="30" customHeight="1" x14ac:dyDescent="0.25">
      <c r="C939" s="26"/>
      <c r="D939" s="63"/>
      <c r="E939" s="62"/>
      <c r="F939" s="43" t="str">
        <f>IFERROR(VLOOKUP(C939,SCR!C938:E1038,3,0),"")</f>
        <v/>
      </c>
      <c r="G939" s="43"/>
      <c r="H939" s="19"/>
      <c r="I939" s="39" t="str">
        <f>IFERROR(VLOOKUP(C939,SCR!$C:$F,4,0),"")</f>
        <v/>
      </c>
      <c r="J939" s="40"/>
    </row>
    <row r="940" spans="3:10" ht="30" customHeight="1" x14ac:dyDescent="0.25">
      <c r="C940" s="26"/>
      <c r="D940" s="63"/>
      <c r="E940" s="62"/>
      <c r="F940" s="43" t="str">
        <f>IFERROR(VLOOKUP(C940,SCR!C939:E1039,3,0),"")</f>
        <v/>
      </c>
      <c r="G940" s="43"/>
      <c r="H940" s="19"/>
      <c r="I940" s="39" t="str">
        <f>IFERROR(VLOOKUP(C940,SCR!$C:$F,4,0),"")</f>
        <v/>
      </c>
      <c r="J940" s="40"/>
    </row>
    <row r="941" spans="3:10" ht="30" customHeight="1" x14ac:dyDescent="0.25">
      <c r="C941" s="26"/>
      <c r="D941" s="63"/>
      <c r="E941" s="62"/>
      <c r="F941" s="43" t="str">
        <f>IFERROR(VLOOKUP(C941,SCR!C940:E1040,3,0),"")</f>
        <v/>
      </c>
      <c r="G941" s="43"/>
      <c r="H941" s="19"/>
      <c r="I941" s="39" t="str">
        <f>IFERROR(VLOOKUP(C941,SCR!$C:$F,4,0),"")</f>
        <v/>
      </c>
      <c r="J941" s="40"/>
    </row>
    <row r="942" spans="3:10" ht="30" customHeight="1" x14ac:dyDescent="0.25">
      <c r="C942" s="26"/>
      <c r="D942" s="63"/>
      <c r="E942" s="62"/>
      <c r="F942" s="43" t="str">
        <f>IFERROR(VLOOKUP(C942,SCR!C941:E1041,3,0),"")</f>
        <v/>
      </c>
      <c r="G942" s="43"/>
      <c r="H942" s="19"/>
      <c r="I942" s="39" t="str">
        <f>IFERROR(VLOOKUP(C942,SCR!$C:$F,4,0),"")</f>
        <v/>
      </c>
      <c r="J942" s="40"/>
    </row>
    <row r="943" spans="3:10" ht="30" customHeight="1" x14ac:dyDescent="0.25">
      <c r="C943" s="26"/>
      <c r="D943" s="63"/>
      <c r="E943" s="62"/>
      <c r="F943" s="43" t="str">
        <f>IFERROR(VLOOKUP(C943,SCR!C942:E1042,3,0),"")</f>
        <v/>
      </c>
      <c r="G943" s="43"/>
      <c r="H943" s="19"/>
      <c r="I943" s="39" t="str">
        <f>IFERROR(VLOOKUP(C943,SCR!$C:$F,4,0),"")</f>
        <v/>
      </c>
      <c r="J943" s="40"/>
    </row>
    <row r="944" spans="3:10" ht="30" customHeight="1" x14ac:dyDescent="0.25">
      <c r="C944" s="26"/>
      <c r="D944" s="63"/>
      <c r="E944" s="62"/>
      <c r="F944" s="43" t="str">
        <f>IFERROR(VLOOKUP(C944,SCR!C943:E1043,3,0),"")</f>
        <v/>
      </c>
      <c r="G944" s="43"/>
      <c r="H944" s="19"/>
      <c r="I944" s="39" t="str">
        <f>IFERROR(VLOOKUP(C944,SCR!$C:$F,4,0),"")</f>
        <v/>
      </c>
      <c r="J944" s="40"/>
    </row>
    <row r="945" spans="3:10" ht="30" customHeight="1" x14ac:dyDescent="0.25">
      <c r="C945" s="26"/>
      <c r="D945" s="63"/>
      <c r="E945" s="62"/>
      <c r="F945" s="43" t="str">
        <f>IFERROR(VLOOKUP(C945,SCR!C944:E1044,3,0),"")</f>
        <v/>
      </c>
      <c r="G945" s="43"/>
      <c r="H945" s="19"/>
      <c r="I945" s="39" t="str">
        <f>IFERROR(VLOOKUP(C945,SCR!$C:$F,4,0),"")</f>
        <v/>
      </c>
      <c r="J945" s="40"/>
    </row>
    <row r="946" spans="3:10" ht="30" customHeight="1" x14ac:dyDescent="0.25">
      <c r="C946" s="26"/>
      <c r="D946" s="63"/>
      <c r="E946" s="62"/>
      <c r="F946" s="43" t="str">
        <f>IFERROR(VLOOKUP(C946,SCR!C945:E1045,3,0),"")</f>
        <v/>
      </c>
      <c r="G946" s="43"/>
      <c r="H946" s="19"/>
      <c r="I946" s="39" t="str">
        <f>IFERROR(VLOOKUP(C946,SCR!$C:$F,4,0),"")</f>
        <v/>
      </c>
      <c r="J946" s="40"/>
    </row>
    <row r="947" spans="3:10" ht="30" customHeight="1" x14ac:dyDescent="0.25">
      <c r="C947" s="26"/>
      <c r="D947" s="63"/>
      <c r="E947" s="62"/>
      <c r="F947" s="43" t="str">
        <f>IFERROR(VLOOKUP(C947,SCR!C946:E1046,3,0),"")</f>
        <v/>
      </c>
      <c r="G947" s="43"/>
      <c r="H947" s="19"/>
      <c r="I947" s="39" t="str">
        <f>IFERROR(VLOOKUP(C947,SCR!$C:$F,4,0),"")</f>
        <v/>
      </c>
      <c r="J947" s="40"/>
    </row>
    <row r="948" spans="3:10" ht="30" customHeight="1" x14ac:dyDescent="0.25">
      <c r="C948" s="26"/>
      <c r="D948" s="63"/>
      <c r="E948" s="62"/>
      <c r="F948" s="43" t="str">
        <f>IFERROR(VLOOKUP(C948,SCR!C947:E1047,3,0),"")</f>
        <v/>
      </c>
      <c r="G948" s="43"/>
      <c r="H948" s="19"/>
      <c r="I948" s="39" t="str">
        <f>IFERROR(VLOOKUP(C948,SCR!$C:$F,4,0),"")</f>
        <v/>
      </c>
      <c r="J948" s="40"/>
    </row>
    <row r="949" spans="3:10" ht="30" customHeight="1" x14ac:dyDescent="0.25">
      <c r="C949" s="26"/>
      <c r="D949" s="63"/>
      <c r="E949" s="62"/>
      <c r="F949" s="43" t="str">
        <f>IFERROR(VLOOKUP(C949,SCR!C948:E1048,3,0),"")</f>
        <v/>
      </c>
      <c r="G949" s="43"/>
      <c r="H949" s="19"/>
      <c r="I949" s="39" t="str">
        <f>IFERROR(VLOOKUP(C949,SCR!$C:$F,4,0),"")</f>
        <v/>
      </c>
      <c r="J949" s="40"/>
    </row>
    <row r="950" spans="3:10" ht="30" customHeight="1" x14ac:dyDescent="0.25">
      <c r="C950" s="26"/>
      <c r="D950" s="63"/>
      <c r="E950" s="62"/>
      <c r="F950" s="43" t="str">
        <f>IFERROR(VLOOKUP(C950,SCR!C949:E1049,3,0),"")</f>
        <v/>
      </c>
      <c r="G950" s="43"/>
      <c r="H950" s="19"/>
      <c r="I950" s="39" t="str">
        <f>IFERROR(VLOOKUP(C950,SCR!$C:$F,4,0),"")</f>
        <v/>
      </c>
      <c r="J950" s="40"/>
    </row>
    <row r="951" spans="3:10" ht="30" customHeight="1" x14ac:dyDescent="0.25">
      <c r="C951" s="26"/>
      <c r="D951" s="63"/>
      <c r="E951" s="62"/>
      <c r="F951" s="43" t="str">
        <f>IFERROR(VLOOKUP(C951,SCR!C950:E1050,3,0),"")</f>
        <v/>
      </c>
      <c r="G951" s="43"/>
      <c r="H951" s="19"/>
      <c r="I951" s="39" t="str">
        <f>IFERROR(VLOOKUP(C951,SCR!$C:$F,4,0),"")</f>
        <v/>
      </c>
      <c r="J951" s="40"/>
    </row>
    <row r="952" spans="3:10" ht="30" customHeight="1" x14ac:dyDescent="0.25">
      <c r="C952" s="26"/>
      <c r="D952" s="63"/>
      <c r="E952" s="62"/>
      <c r="F952" s="43" t="str">
        <f>IFERROR(VLOOKUP(C952,SCR!C951:E1051,3,0),"")</f>
        <v/>
      </c>
      <c r="G952" s="43"/>
      <c r="H952" s="19"/>
      <c r="I952" s="39" t="str">
        <f>IFERROR(VLOOKUP(C952,SCR!$C:$F,4,0),"")</f>
        <v/>
      </c>
      <c r="J952" s="40"/>
    </row>
    <row r="953" spans="3:10" ht="30" customHeight="1" x14ac:dyDescent="0.25">
      <c r="C953" s="26"/>
      <c r="D953" s="63"/>
      <c r="E953" s="62"/>
      <c r="F953" s="43" t="str">
        <f>IFERROR(VLOOKUP(C953,SCR!C952:E1052,3,0),"")</f>
        <v/>
      </c>
      <c r="G953" s="43"/>
      <c r="H953" s="19"/>
      <c r="I953" s="39" t="str">
        <f>IFERROR(VLOOKUP(C953,SCR!$C:$F,4,0),"")</f>
        <v/>
      </c>
      <c r="J953" s="40"/>
    </row>
    <row r="954" spans="3:10" ht="30" customHeight="1" x14ac:dyDescent="0.25">
      <c r="C954" s="26"/>
      <c r="D954" s="63"/>
      <c r="E954" s="62"/>
      <c r="F954" s="43" t="str">
        <f>IFERROR(VLOOKUP(C954,SCR!C953:E1053,3,0),"")</f>
        <v/>
      </c>
      <c r="G954" s="43"/>
      <c r="H954" s="19"/>
      <c r="I954" s="39" t="str">
        <f>IFERROR(VLOOKUP(C954,SCR!$C:$F,4,0),"")</f>
        <v/>
      </c>
      <c r="J954" s="40"/>
    </row>
    <row r="955" spans="3:10" ht="30" customHeight="1" x14ac:dyDescent="0.25">
      <c r="C955" s="26"/>
      <c r="D955" s="63"/>
      <c r="E955" s="62"/>
      <c r="F955" s="43" t="str">
        <f>IFERROR(VLOOKUP(C955,SCR!C954:E1054,3,0),"")</f>
        <v/>
      </c>
      <c r="G955" s="43"/>
      <c r="H955" s="19"/>
      <c r="I955" s="39" t="str">
        <f>IFERROR(VLOOKUP(C955,SCR!$C:$F,4,0),"")</f>
        <v/>
      </c>
      <c r="J955" s="40"/>
    </row>
    <row r="956" spans="3:10" ht="30" customHeight="1" x14ac:dyDescent="0.25">
      <c r="C956" s="26"/>
      <c r="D956" s="63"/>
      <c r="E956" s="62"/>
      <c r="F956" s="43" t="str">
        <f>IFERROR(VLOOKUP(C956,SCR!C955:E1055,3,0),"")</f>
        <v/>
      </c>
      <c r="G956" s="43"/>
      <c r="H956" s="19"/>
      <c r="I956" s="39" t="str">
        <f>IFERROR(VLOOKUP(C956,SCR!$C:$F,4,0),"")</f>
        <v/>
      </c>
      <c r="J956" s="40"/>
    </row>
    <row r="957" spans="3:10" ht="30" customHeight="1" x14ac:dyDescent="0.25">
      <c r="C957" s="26"/>
      <c r="D957" s="63"/>
      <c r="E957" s="62"/>
      <c r="F957" s="43" t="str">
        <f>IFERROR(VLOOKUP(C957,SCR!C956:E1056,3,0),"")</f>
        <v/>
      </c>
      <c r="G957" s="43"/>
      <c r="H957" s="19"/>
      <c r="I957" s="39" t="str">
        <f>IFERROR(VLOOKUP(C957,SCR!$C:$F,4,0),"")</f>
        <v/>
      </c>
      <c r="J957" s="40"/>
    </row>
    <row r="958" spans="3:10" ht="30" customHeight="1" x14ac:dyDescent="0.25">
      <c r="C958" s="26"/>
      <c r="D958" s="63"/>
      <c r="E958" s="62"/>
      <c r="F958" s="43" t="str">
        <f>IFERROR(VLOOKUP(C958,SCR!C957:E1057,3,0),"")</f>
        <v/>
      </c>
      <c r="G958" s="43"/>
      <c r="H958" s="19"/>
      <c r="I958" s="39" t="str">
        <f>IFERROR(VLOOKUP(C958,SCR!$C:$F,4,0),"")</f>
        <v/>
      </c>
      <c r="J958" s="40"/>
    </row>
    <row r="959" spans="3:10" ht="30" customHeight="1" x14ac:dyDescent="0.25">
      <c r="C959" s="26"/>
      <c r="D959" s="63"/>
      <c r="E959" s="62"/>
      <c r="F959" s="43" t="str">
        <f>IFERROR(VLOOKUP(C959,SCR!C958:E1058,3,0),"")</f>
        <v/>
      </c>
      <c r="G959" s="43"/>
      <c r="H959" s="19"/>
      <c r="I959" s="39" t="str">
        <f>IFERROR(VLOOKUP(C959,SCR!$C:$F,4,0),"")</f>
        <v/>
      </c>
      <c r="J959" s="40"/>
    </row>
    <row r="960" spans="3:10" ht="30" customHeight="1" x14ac:dyDescent="0.25">
      <c r="C960" s="26"/>
      <c r="D960" s="63"/>
      <c r="E960" s="62"/>
      <c r="F960" s="43" t="str">
        <f>IFERROR(VLOOKUP(C960,SCR!C959:E1059,3,0),"")</f>
        <v/>
      </c>
      <c r="G960" s="43"/>
      <c r="H960" s="19"/>
      <c r="I960" s="39" t="str">
        <f>IFERROR(VLOOKUP(C960,SCR!$C:$F,4,0),"")</f>
        <v/>
      </c>
      <c r="J960" s="40"/>
    </row>
    <row r="961" spans="3:10" ht="30" customHeight="1" x14ac:dyDescent="0.25">
      <c r="C961" s="26"/>
      <c r="D961" s="63"/>
      <c r="E961" s="62"/>
      <c r="F961" s="43" t="str">
        <f>IFERROR(VLOOKUP(C961,SCR!C960:E1060,3,0),"")</f>
        <v/>
      </c>
      <c r="G961" s="43"/>
      <c r="H961" s="19"/>
      <c r="I961" s="39" t="str">
        <f>IFERROR(VLOOKUP(C961,SCR!$C:$F,4,0),"")</f>
        <v/>
      </c>
      <c r="J961" s="40"/>
    </row>
    <row r="962" spans="3:10" ht="30" customHeight="1" x14ac:dyDescent="0.25">
      <c r="C962" s="26"/>
      <c r="D962" s="63"/>
      <c r="E962" s="62"/>
      <c r="F962" s="43" t="str">
        <f>IFERROR(VLOOKUP(C962,SCR!C961:E1061,3,0),"")</f>
        <v/>
      </c>
      <c r="G962" s="43"/>
      <c r="H962" s="19"/>
      <c r="I962" s="39" t="str">
        <f>IFERROR(VLOOKUP(C962,SCR!$C:$F,4,0),"")</f>
        <v/>
      </c>
      <c r="J962" s="40"/>
    </row>
    <row r="963" spans="3:10" ht="30" customHeight="1" x14ac:dyDescent="0.25">
      <c r="C963" s="26"/>
      <c r="D963" s="63"/>
      <c r="E963" s="62"/>
      <c r="F963" s="43" t="str">
        <f>IFERROR(VLOOKUP(C963,SCR!C962:E1062,3,0),"")</f>
        <v/>
      </c>
      <c r="G963" s="43"/>
      <c r="H963" s="19"/>
      <c r="I963" s="39" t="str">
        <f>IFERROR(VLOOKUP(C963,SCR!$C:$F,4,0),"")</f>
        <v/>
      </c>
      <c r="J963" s="40"/>
    </row>
    <row r="964" spans="3:10" ht="30" customHeight="1" x14ac:dyDescent="0.25">
      <c r="C964" s="26"/>
      <c r="D964" s="63"/>
      <c r="E964" s="62"/>
      <c r="F964" s="43" t="str">
        <f>IFERROR(VLOOKUP(C964,SCR!C963:E1063,3,0),"")</f>
        <v/>
      </c>
      <c r="G964" s="43"/>
      <c r="H964" s="19"/>
      <c r="I964" s="39" t="str">
        <f>IFERROR(VLOOKUP(C964,SCR!$C:$F,4,0),"")</f>
        <v/>
      </c>
      <c r="J964" s="40"/>
    </row>
    <row r="965" spans="3:10" ht="30" customHeight="1" x14ac:dyDescent="0.25">
      <c r="C965" s="26"/>
      <c r="D965" s="63"/>
      <c r="E965" s="62"/>
      <c r="F965" s="43" t="str">
        <f>IFERROR(VLOOKUP(C965,SCR!C964:E1064,3,0),"")</f>
        <v/>
      </c>
      <c r="G965" s="43"/>
      <c r="H965" s="19"/>
      <c r="I965" s="39" t="str">
        <f>IFERROR(VLOOKUP(C965,SCR!$C:$F,4,0),"")</f>
        <v/>
      </c>
      <c r="J965" s="40"/>
    </row>
    <row r="966" spans="3:10" ht="30" customHeight="1" x14ac:dyDescent="0.25">
      <c r="C966" s="26"/>
      <c r="D966" s="63"/>
      <c r="E966" s="62"/>
      <c r="F966" s="43" t="str">
        <f>IFERROR(VLOOKUP(C966,SCR!C965:E1065,3,0),"")</f>
        <v/>
      </c>
      <c r="G966" s="43"/>
      <c r="H966" s="19"/>
      <c r="I966" s="39" t="str">
        <f>IFERROR(VLOOKUP(C966,SCR!$C:$F,4,0),"")</f>
        <v/>
      </c>
      <c r="J966" s="40"/>
    </row>
    <row r="967" spans="3:10" ht="30" customHeight="1" x14ac:dyDescent="0.25">
      <c r="C967" s="26"/>
      <c r="D967" s="63"/>
      <c r="E967" s="62"/>
      <c r="F967" s="43" t="str">
        <f>IFERROR(VLOOKUP(C967,SCR!C966:E1066,3,0),"")</f>
        <v/>
      </c>
      <c r="G967" s="43"/>
      <c r="H967" s="19"/>
      <c r="I967" s="39" t="str">
        <f>IFERROR(VLOOKUP(C967,SCR!$C:$F,4,0),"")</f>
        <v/>
      </c>
      <c r="J967" s="40"/>
    </row>
    <row r="968" spans="3:10" ht="30" customHeight="1" x14ac:dyDescent="0.25">
      <c r="C968" s="26"/>
      <c r="D968" s="63"/>
      <c r="E968" s="62"/>
      <c r="F968" s="43" t="str">
        <f>IFERROR(VLOOKUP(C968,SCR!C967:E1067,3,0),"")</f>
        <v/>
      </c>
      <c r="G968" s="43"/>
      <c r="H968" s="19"/>
      <c r="I968" s="39" t="str">
        <f>IFERROR(VLOOKUP(C968,SCR!$C:$F,4,0),"")</f>
        <v/>
      </c>
      <c r="J968" s="40"/>
    </row>
    <row r="969" spans="3:10" ht="30" customHeight="1" x14ac:dyDescent="0.25">
      <c r="C969" s="26"/>
      <c r="D969" s="63"/>
      <c r="E969" s="62"/>
      <c r="F969" s="43" t="str">
        <f>IFERROR(VLOOKUP(C969,SCR!C968:E1068,3,0),"")</f>
        <v/>
      </c>
      <c r="G969" s="43"/>
      <c r="H969" s="19"/>
      <c r="I969" s="39" t="str">
        <f>IFERROR(VLOOKUP(C969,SCR!$C:$F,4,0),"")</f>
        <v/>
      </c>
      <c r="J969" s="40"/>
    </row>
    <row r="970" spans="3:10" ht="30" customHeight="1" x14ac:dyDescent="0.25">
      <c r="C970" s="26"/>
      <c r="D970" s="63"/>
      <c r="E970" s="62"/>
      <c r="F970" s="43" t="str">
        <f>IFERROR(VLOOKUP(C970,SCR!C969:E1069,3,0),"")</f>
        <v/>
      </c>
      <c r="G970" s="43"/>
      <c r="H970" s="19"/>
      <c r="I970" s="39" t="str">
        <f>IFERROR(VLOOKUP(C970,SCR!$C:$F,4,0),"")</f>
        <v/>
      </c>
      <c r="J970" s="40"/>
    </row>
    <row r="971" spans="3:10" ht="30" customHeight="1" x14ac:dyDescent="0.25">
      <c r="C971" s="26"/>
      <c r="D971" s="63"/>
      <c r="E971" s="62"/>
      <c r="F971" s="43" t="str">
        <f>IFERROR(VLOOKUP(C971,SCR!C970:E1070,3,0),"")</f>
        <v/>
      </c>
      <c r="G971" s="43"/>
      <c r="H971" s="19"/>
      <c r="I971" s="39" t="str">
        <f>IFERROR(VLOOKUP(C971,SCR!$C:$F,4,0),"")</f>
        <v/>
      </c>
      <c r="J971" s="40"/>
    </row>
    <row r="972" spans="3:10" ht="30" customHeight="1" x14ac:dyDescent="0.25">
      <c r="C972" s="26"/>
      <c r="D972" s="63"/>
      <c r="E972" s="62"/>
      <c r="F972" s="43" t="str">
        <f>IFERROR(VLOOKUP(C972,SCR!C971:E1071,3,0),"")</f>
        <v/>
      </c>
      <c r="G972" s="43"/>
      <c r="H972" s="19"/>
      <c r="I972" s="39" t="str">
        <f>IFERROR(VLOOKUP(C972,SCR!$C:$F,4,0),"")</f>
        <v/>
      </c>
      <c r="J972" s="40"/>
    </row>
    <row r="973" spans="3:10" ht="30" customHeight="1" x14ac:dyDescent="0.25">
      <c r="C973" s="26"/>
      <c r="D973" s="63"/>
      <c r="E973" s="62"/>
      <c r="F973" s="43" t="str">
        <f>IFERROR(VLOOKUP(C973,SCR!C972:E1072,3,0),"")</f>
        <v/>
      </c>
      <c r="G973" s="43"/>
      <c r="H973" s="19"/>
      <c r="I973" s="39" t="str">
        <f>IFERROR(VLOOKUP(C973,SCR!$C:$F,4,0),"")</f>
        <v/>
      </c>
      <c r="J973" s="40"/>
    </row>
    <row r="974" spans="3:10" ht="30" customHeight="1" x14ac:dyDescent="0.25">
      <c r="C974" s="26"/>
      <c r="D974" s="63"/>
      <c r="E974" s="62"/>
      <c r="F974" s="43" t="str">
        <f>IFERROR(VLOOKUP(C974,SCR!C973:E1073,3,0),"")</f>
        <v/>
      </c>
      <c r="G974" s="43"/>
      <c r="H974" s="19"/>
      <c r="I974" s="39" t="str">
        <f>IFERROR(VLOOKUP(C974,SCR!$C:$F,4,0),"")</f>
        <v/>
      </c>
      <c r="J974" s="40"/>
    </row>
    <row r="975" spans="3:10" ht="30" customHeight="1" x14ac:dyDescent="0.25">
      <c r="C975" s="26"/>
      <c r="D975" s="63"/>
      <c r="E975" s="62"/>
      <c r="F975" s="43" t="str">
        <f>IFERROR(VLOOKUP(C975,SCR!C974:E1074,3,0),"")</f>
        <v/>
      </c>
      <c r="G975" s="43"/>
      <c r="H975" s="19"/>
      <c r="I975" s="39" t="str">
        <f>IFERROR(VLOOKUP(C975,SCR!$C:$F,4,0),"")</f>
        <v/>
      </c>
      <c r="J975" s="40"/>
    </row>
    <row r="976" spans="3:10" ht="30" customHeight="1" x14ac:dyDescent="0.25">
      <c r="C976" s="26"/>
      <c r="D976" s="63"/>
      <c r="E976" s="62"/>
      <c r="F976" s="43" t="str">
        <f>IFERROR(VLOOKUP(C976,SCR!C975:E1075,3,0),"")</f>
        <v/>
      </c>
      <c r="G976" s="43"/>
      <c r="H976" s="19"/>
      <c r="I976" s="39" t="str">
        <f>IFERROR(VLOOKUP(C976,SCR!$C:$F,4,0),"")</f>
        <v/>
      </c>
      <c r="J976" s="40"/>
    </row>
    <row r="977" spans="3:10" ht="30" customHeight="1" x14ac:dyDescent="0.25">
      <c r="C977" s="26"/>
      <c r="D977" s="63"/>
      <c r="E977" s="62"/>
      <c r="F977" s="43" t="str">
        <f>IFERROR(VLOOKUP(C977,SCR!C976:E1076,3,0),"")</f>
        <v/>
      </c>
      <c r="G977" s="43"/>
      <c r="H977" s="19"/>
      <c r="I977" s="39" t="str">
        <f>IFERROR(VLOOKUP(C977,SCR!$C:$F,4,0),"")</f>
        <v/>
      </c>
      <c r="J977" s="40"/>
    </row>
    <row r="978" spans="3:10" ht="30" customHeight="1" x14ac:dyDescent="0.25">
      <c r="C978" s="26"/>
      <c r="D978" s="63"/>
      <c r="E978" s="62"/>
      <c r="F978" s="43" t="str">
        <f>IFERROR(VLOOKUP(C978,SCR!C977:E1077,3,0),"")</f>
        <v/>
      </c>
      <c r="G978" s="43"/>
      <c r="H978" s="19"/>
      <c r="I978" s="39" t="str">
        <f>IFERROR(VLOOKUP(C978,SCR!$C:$F,4,0),"")</f>
        <v/>
      </c>
      <c r="J978" s="40"/>
    </row>
    <row r="979" spans="3:10" ht="30" customHeight="1" x14ac:dyDescent="0.25">
      <c r="C979" s="26"/>
      <c r="D979" s="63"/>
      <c r="E979" s="62"/>
      <c r="F979" s="43" t="str">
        <f>IFERROR(VLOOKUP(C979,SCR!C978:E1078,3,0),"")</f>
        <v/>
      </c>
      <c r="G979" s="43"/>
      <c r="H979" s="19"/>
      <c r="I979" s="39" t="str">
        <f>IFERROR(VLOOKUP(C979,SCR!$C:$F,4,0),"")</f>
        <v/>
      </c>
      <c r="J979" s="40"/>
    </row>
    <row r="980" spans="3:10" ht="30" customHeight="1" x14ac:dyDescent="0.25">
      <c r="C980" s="26"/>
      <c r="D980" s="63"/>
      <c r="E980" s="62"/>
      <c r="F980" s="43" t="str">
        <f>IFERROR(VLOOKUP(C980,SCR!C979:E1079,3,0),"")</f>
        <v/>
      </c>
      <c r="G980" s="43"/>
      <c r="H980" s="19"/>
      <c r="I980" s="39" t="str">
        <f>IFERROR(VLOOKUP(C980,SCR!$C:$F,4,0),"")</f>
        <v/>
      </c>
      <c r="J980" s="40"/>
    </row>
    <row r="981" spans="3:10" ht="30" customHeight="1" x14ac:dyDescent="0.25">
      <c r="C981" s="26"/>
      <c r="D981" s="63"/>
      <c r="E981" s="62"/>
      <c r="F981" s="43" t="str">
        <f>IFERROR(VLOOKUP(C981,SCR!C980:E1080,3,0),"")</f>
        <v/>
      </c>
      <c r="G981" s="43"/>
      <c r="H981" s="19"/>
      <c r="I981" s="39" t="str">
        <f>IFERROR(VLOOKUP(C981,SCR!$C:$F,4,0),"")</f>
        <v/>
      </c>
      <c r="J981" s="40"/>
    </row>
    <row r="982" spans="3:10" ht="30" customHeight="1" x14ac:dyDescent="0.25">
      <c r="C982" s="26"/>
      <c r="D982" s="63"/>
      <c r="E982" s="62"/>
      <c r="F982" s="43" t="str">
        <f>IFERROR(VLOOKUP(C982,SCR!C981:E1081,3,0),"")</f>
        <v/>
      </c>
      <c r="G982" s="43"/>
      <c r="H982" s="19"/>
      <c r="I982" s="39" t="str">
        <f>IFERROR(VLOOKUP(C982,SCR!$C:$F,4,0),"")</f>
        <v/>
      </c>
      <c r="J982" s="40"/>
    </row>
    <row r="983" spans="3:10" ht="30" customHeight="1" x14ac:dyDescent="0.25">
      <c r="C983" s="26"/>
      <c r="D983" s="63"/>
      <c r="E983" s="62"/>
      <c r="F983" s="43" t="str">
        <f>IFERROR(VLOOKUP(C983,SCR!C982:E1082,3,0),"")</f>
        <v/>
      </c>
      <c r="G983" s="43"/>
      <c r="H983" s="19"/>
      <c r="I983" s="39" t="str">
        <f>IFERROR(VLOOKUP(C983,SCR!$C:$F,4,0),"")</f>
        <v/>
      </c>
      <c r="J983" s="40"/>
    </row>
    <row r="984" spans="3:10" ht="30" customHeight="1" x14ac:dyDescent="0.25">
      <c r="C984" s="26"/>
      <c r="D984" s="63"/>
      <c r="E984" s="62"/>
      <c r="F984" s="43" t="str">
        <f>IFERROR(VLOOKUP(C984,SCR!C983:E1083,3,0),"")</f>
        <v/>
      </c>
      <c r="G984" s="43"/>
      <c r="H984" s="19"/>
      <c r="I984" s="39" t="str">
        <f>IFERROR(VLOOKUP(C984,SCR!$C:$F,4,0),"")</f>
        <v/>
      </c>
      <c r="J984" s="40"/>
    </row>
    <row r="985" spans="3:10" ht="30" customHeight="1" x14ac:dyDescent="0.25">
      <c r="C985" s="26"/>
      <c r="D985" s="63"/>
      <c r="E985" s="62"/>
      <c r="F985" s="43" t="str">
        <f>IFERROR(VLOOKUP(C985,SCR!C984:E1084,3,0),"")</f>
        <v/>
      </c>
      <c r="G985" s="43"/>
      <c r="H985" s="19"/>
      <c r="I985" s="39" t="str">
        <f>IFERROR(VLOOKUP(C985,SCR!$C:$F,4,0),"")</f>
        <v/>
      </c>
      <c r="J985" s="40"/>
    </row>
    <row r="986" spans="3:10" ht="30" customHeight="1" x14ac:dyDescent="0.25">
      <c r="C986" s="26"/>
      <c r="D986" s="63"/>
      <c r="E986" s="62"/>
      <c r="F986" s="43" t="str">
        <f>IFERROR(VLOOKUP(C986,SCR!C985:E1085,3,0),"")</f>
        <v/>
      </c>
      <c r="G986" s="43"/>
      <c r="H986" s="19"/>
      <c r="I986" s="39" t="str">
        <f>IFERROR(VLOOKUP(C986,SCR!$C:$F,4,0),"")</f>
        <v/>
      </c>
      <c r="J986" s="40"/>
    </row>
    <row r="987" spans="3:10" ht="30" customHeight="1" x14ac:dyDescent="0.25">
      <c r="C987" s="26"/>
      <c r="D987" s="63"/>
      <c r="E987" s="62"/>
      <c r="F987" s="43" t="str">
        <f>IFERROR(VLOOKUP(C987,SCR!C986:E1086,3,0),"")</f>
        <v/>
      </c>
      <c r="G987" s="43"/>
      <c r="H987" s="19"/>
      <c r="I987" s="39" t="str">
        <f>IFERROR(VLOOKUP(C987,SCR!$C:$F,4,0),"")</f>
        <v/>
      </c>
      <c r="J987" s="40"/>
    </row>
    <row r="988" spans="3:10" ht="30" customHeight="1" x14ac:dyDescent="0.25">
      <c r="C988" s="26"/>
      <c r="D988" s="63"/>
      <c r="E988" s="62"/>
      <c r="F988" s="43" t="str">
        <f>IFERROR(VLOOKUP(C988,SCR!C987:E1087,3,0),"")</f>
        <v/>
      </c>
      <c r="G988" s="43"/>
      <c r="H988" s="19"/>
      <c r="I988" s="39" t="str">
        <f>IFERROR(VLOOKUP(C988,SCR!$C:$F,4,0),"")</f>
        <v/>
      </c>
      <c r="J988" s="40"/>
    </row>
    <row r="989" spans="3:10" ht="30" customHeight="1" x14ac:dyDescent="0.25">
      <c r="C989" s="26"/>
      <c r="D989" s="63"/>
      <c r="E989" s="62"/>
      <c r="F989" s="43" t="str">
        <f>IFERROR(VLOOKUP(C989,SCR!C988:E1088,3,0),"")</f>
        <v/>
      </c>
      <c r="G989" s="43"/>
      <c r="H989" s="19"/>
      <c r="I989" s="39" t="str">
        <f>IFERROR(VLOOKUP(C989,SCR!$C:$F,4,0),"")</f>
        <v/>
      </c>
      <c r="J989" s="40"/>
    </row>
    <row r="990" spans="3:10" ht="30" customHeight="1" x14ac:dyDescent="0.25">
      <c r="C990" s="26"/>
      <c r="D990" s="63"/>
      <c r="E990" s="62"/>
      <c r="F990" s="43" t="str">
        <f>IFERROR(VLOOKUP(C990,SCR!C989:E1089,3,0),"")</f>
        <v/>
      </c>
      <c r="G990" s="43"/>
      <c r="H990" s="19"/>
      <c r="I990" s="39" t="str">
        <f>IFERROR(VLOOKUP(C990,SCR!$C:$F,4,0),"")</f>
        <v/>
      </c>
      <c r="J990" s="40"/>
    </row>
    <row r="991" spans="3:10" ht="30" customHeight="1" x14ac:dyDescent="0.25">
      <c r="C991" s="26"/>
      <c r="D991" s="63"/>
      <c r="E991" s="62"/>
      <c r="F991" s="43" t="str">
        <f>IFERROR(VLOOKUP(C991,SCR!C990:E1090,3,0),"")</f>
        <v/>
      </c>
      <c r="G991" s="43"/>
      <c r="H991" s="19"/>
      <c r="I991" s="39" t="str">
        <f>IFERROR(VLOOKUP(C991,SCR!$C:$F,4,0),"")</f>
        <v/>
      </c>
      <c r="J991" s="40"/>
    </row>
    <row r="992" spans="3:10" ht="30" customHeight="1" x14ac:dyDescent="0.25">
      <c r="C992" s="26"/>
      <c r="D992" s="63"/>
      <c r="E992" s="62"/>
      <c r="F992" s="43" t="str">
        <f>IFERROR(VLOOKUP(C992,SCR!C991:E1091,3,0),"")</f>
        <v/>
      </c>
      <c r="G992" s="43"/>
      <c r="H992" s="19"/>
      <c r="I992" s="39" t="str">
        <f>IFERROR(VLOOKUP(C992,SCR!$C:$F,4,0),"")</f>
        <v/>
      </c>
      <c r="J992" s="40"/>
    </row>
    <row r="993" spans="3:10" ht="30" customHeight="1" x14ac:dyDescent="0.25">
      <c r="C993" s="26"/>
      <c r="D993" s="63"/>
      <c r="E993" s="62"/>
      <c r="F993" s="43" t="str">
        <f>IFERROR(VLOOKUP(C993,SCR!C992:E1092,3,0),"")</f>
        <v/>
      </c>
      <c r="G993" s="43"/>
      <c r="H993" s="19"/>
      <c r="I993" s="39" t="str">
        <f>IFERROR(VLOOKUP(C993,SCR!$C:$F,4,0),"")</f>
        <v/>
      </c>
      <c r="J993" s="40"/>
    </row>
    <row r="994" spans="3:10" ht="30" customHeight="1" x14ac:dyDescent="0.25">
      <c r="C994" s="26"/>
      <c r="D994" s="63"/>
      <c r="E994" s="62"/>
      <c r="F994" s="43" t="str">
        <f>IFERROR(VLOOKUP(C994,SCR!C993:E1093,3,0),"")</f>
        <v/>
      </c>
      <c r="G994" s="43"/>
      <c r="H994" s="19"/>
      <c r="I994" s="39" t="str">
        <f>IFERROR(VLOOKUP(C994,SCR!$C:$F,4,0),"")</f>
        <v/>
      </c>
      <c r="J994" s="40"/>
    </row>
    <row r="995" spans="3:10" ht="30" customHeight="1" x14ac:dyDescent="0.25">
      <c r="C995" s="26"/>
      <c r="D995" s="63"/>
      <c r="E995" s="62"/>
      <c r="F995" s="43" t="str">
        <f>IFERROR(VLOOKUP(C995,SCR!C994:E1094,3,0),"")</f>
        <v/>
      </c>
      <c r="G995" s="43"/>
      <c r="H995" s="19"/>
      <c r="I995" s="39" t="str">
        <f>IFERROR(VLOOKUP(C995,SCR!$C:$F,4,0),"")</f>
        <v/>
      </c>
      <c r="J995" s="40"/>
    </row>
    <row r="996" spans="3:10" ht="30" customHeight="1" x14ac:dyDescent="0.25">
      <c r="C996" s="26"/>
      <c r="D996" s="63"/>
      <c r="E996" s="62"/>
      <c r="F996" s="43" t="str">
        <f>IFERROR(VLOOKUP(C996,SCR!C995:E1095,3,0),"")</f>
        <v/>
      </c>
      <c r="G996" s="43"/>
      <c r="H996" s="19"/>
      <c r="I996" s="39" t="str">
        <f>IFERROR(VLOOKUP(C996,SCR!$C:$F,4,0),"")</f>
        <v/>
      </c>
      <c r="J996" s="40"/>
    </row>
    <row r="997" spans="3:10" ht="30" customHeight="1" x14ac:dyDescent="0.25">
      <c r="C997" s="26"/>
      <c r="D997" s="63"/>
      <c r="E997" s="62"/>
      <c r="F997" s="43" t="str">
        <f>IFERROR(VLOOKUP(C997,SCR!C996:E1096,3,0),"")</f>
        <v/>
      </c>
      <c r="G997" s="43"/>
      <c r="H997" s="19"/>
      <c r="I997" s="39" t="str">
        <f>IFERROR(VLOOKUP(C997,SCR!$C:$F,4,0),"")</f>
        <v/>
      </c>
      <c r="J997" s="40"/>
    </row>
    <row r="998" spans="3:10" ht="30" customHeight="1" x14ac:dyDescent="0.25">
      <c r="C998" s="26"/>
      <c r="D998" s="63"/>
      <c r="E998" s="62"/>
      <c r="F998" s="43" t="str">
        <f>IFERROR(VLOOKUP(C998,SCR!C997:E1097,3,0),"")</f>
        <v/>
      </c>
      <c r="G998" s="43"/>
      <c r="H998" s="19"/>
      <c r="I998" s="39" t="str">
        <f>IFERROR(VLOOKUP(C998,SCR!$C:$F,4,0),"")</f>
        <v/>
      </c>
      <c r="J998" s="40"/>
    </row>
    <row r="999" spans="3:10" ht="30" customHeight="1" x14ac:dyDescent="0.25">
      <c r="C999" s="26"/>
      <c r="D999" s="63"/>
      <c r="E999" s="62"/>
      <c r="F999" s="43" t="str">
        <f>IFERROR(VLOOKUP(C999,SCR!C998:E1098,3,0),"")</f>
        <v/>
      </c>
      <c r="G999" s="43"/>
      <c r="H999" s="19"/>
      <c r="I999" s="39" t="str">
        <f>IFERROR(VLOOKUP(C999,SCR!$C:$F,4,0),"")</f>
        <v/>
      </c>
      <c r="J999" s="40"/>
    </row>
    <row r="1000" spans="3:10" ht="30" customHeight="1" x14ac:dyDescent="0.25">
      <c r="C1000" s="26"/>
      <c r="D1000" s="63"/>
      <c r="E1000" s="62"/>
      <c r="F1000" s="43" t="str">
        <f>IFERROR(VLOOKUP(C1000,SCR!C999:E1099,3,0),"")</f>
        <v/>
      </c>
      <c r="G1000" s="43"/>
      <c r="H1000" s="19"/>
      <c r="I1000" s="39" t="str">
        <f>IFERROR(VLOOKUP(C1000,SCR!$C:$F,4,0),"")</f>
        <v/>
      </c>
      <c r="J1000" s="40"/>
    </row>
    <row r="1001" spans="3:10" ht="30" customHeight="1" x14ac:dyDescent="0.25">
      <c r="C1001" s="26"/>
      <c r="D1001" s="63"/>
      <c r="E1001" s="62"/>
      <c r="F1001" s="43" t="str">
        <f>IFERROR(VLOOKUP(C1001,SCR!C1000:E1100,3,0),"")</f>
        <v/>
      </c>
      <c r="G1001" s="43"/>
      <c r="H1001" s="19"/>
      <c r="I1001" s="39" t="str">
        <f>IFERROR(VLOOKUP(C1001,SCR!$C:$F,4,0),"")</f>
        <v/>
      </c>
      <c r="J1001" s="40"/>
    </row>
    <row r="1002" spans="3:10" ht="30" customHeight="1" x14ac:dyDescent="0.25">
      <c r="C1002" s="26"/>
      <c r="D1002" s="63"/>
      <c r="E1002" s="62"/>
      <c r="F1002" s="43" t="str">
        <f>IFERROR(VLOOKUP(C1002,SCR!C1001:E1101,3,0),"")</f>
        <v/>
      </c>
      <c r="G1002" s="43"/>
      <c r="H1002" s="19"/>
      <c r="I1002" s="39" t="str">
        <f>IFERROR(VLOOKUP(C1002,SCR!$C:$F,4,0),"")</f>
        <v/>
      </c>
      <c r="J1002" s="40"/>
    </row>
    <row r="1003" spans="3:10" ht="30" customHeight="1" x14ac:dyDescent="0.25">
      <c r="C1003" s="26"/>
      <c r="D1003" s="63"/>
      <c r="E1003" s="62"/>
      <c r="F1003" s="43" t="str">
        <f>IFERROR(VLOOKUP(C1003,SCR!C1002:E1102,3,0),"")</f>
        <v/>
      </c>
      <c r="G1003" s="43"/>
      <c r="H1003" s="19"/>
      <c r="I1003" s="39" t="str">
        <f>IFERROR(VLOOKUP(C1003,SCR!$C:$F,4,0),"")</f>
        <v/>
      </c>
      <c r="J1003" s="40"/>
    </row>
    <row r="1004" spans="3:10" ht="30" customHeight="1" x14ac:dyDescent="0.25">
      <c r="C1004" s="26"/>
      <c r="D1004" s="63"/>
      <c r="E1004" s="62"/>
      <c r="F1004" s="43" t="str">
        <f>IFERROR(VLOOKUP(C1004,SCR!C1003:E1103,3,0),"")</f>
        <v/>
      </c>
      <c r="G1004" s="43"/>
      <c r="H1004" s="19"/>
      <c r="I1004" s="39" t="str">
        <f>IFERROR(VLOOKUP(C1004,SCR!$C:$F,4,0),"")</f>
        <v/>
      </c>
      <c r="J1004" s="40"/>
    </row>
    <row r="1005" spans="3:10" ht="30" customHeight="1" x14ac:dyDescent="0.25">
      <c r="C1005" s="26"/>
      <c r="D1005" s="63"/>
      <c r="E1005" s="62"/>
      <c r="F1005" s="43" t="str">
        <f>IFERROR(VLOOKUP(C1005,SCR!C1004:E1104,3,0),"")</f>
        <v/>
      </c>
      <c r="G1005" s="43"/>
      <c r="H1005" s="19"/>
      <c r="I1005" s="39" t="str">
        <f>IFERROR(VLOOKUP(C1005,SCR!$C:$F,4,0),"")</f>
        <v/>
      </c>
      <c r="J1005" s="40"/>
    </row>
  </sheetData>
  <protectedRanges>
    <protectedRange sqref="C6:E1005 G6:H1005" name="Intervalo1"/>
  </protectedRanges>
  <autoFilter ref="C5:H1005" xr:uid="{00000000-0009-0000-0000-000004000000}"/>
  <conditionalFormatting sqref="H6:H1005">
    <cfRule type="cellIs" dxfId="1" priority="1" operator="equal">
      <formula>"Não Finalizada"</formula>
    </cfRule>
    <cfRule type="cellIs" dxfId="0" priority="2" operator="equal">
      <formula>"Finalizada"</formula>
    </cfRule>
  </conditionalFormatting>
  <dataValidations count="1">
    <dataValidation type="list" allowBlank="1" showInputMessage="1" showErrorMessage="1" sqref="H6:H1005" xr:uid="{00000000-0002-0000-0400-000000000000}">
      <formula1>"Finalizada,Não Finalizada"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SCR!$C$6:$C$105</xm:f>
          </x14:formula1>
          <xm:sqref>C6:C1005</xm:sqref>
        </x14:dataValidation>
        <x14:dataValidation type="list" allowBlank="1" showInputMessage="1" showErrorMessage="1" xr:uid="{00000000-0002-0000-0400-000002000000}">
          <x14:formula1>
            <xm:f>EQU!$C$6:$C$55</xm:f>
          </x14:formula1>
          <xm:sqref>E6:E1005</xm:sqref>
        </x14:dataValidation>
        <x14:dataValidation type="list" allowBlank="1" showInputMessage="1" showErrorMessage="1" xr:uid="{00000000-0002-0000-0400-000003000000}">
          <x14:formula1>
            <xm:f>CAD!$B$5:$B$104</xm:f>
          </x14:formula1>
          <xm:sqref>D6:D1005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5"/>
  <sheetViews>
    <sheetView showGridLines="0" showRowColHeaders="0" tabSelected="1" zoomScale="90" zoomScaleNormal="90" zoomScalePageLayoutView="80" workbookViewId="0">
      <pane ySplit="5" topLeftCell="A6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15.125" style="10" customWidth="1"/>
    <col min="4" max="5" width="16.625" style="10" customWidth="1"/>
    <col min="6" max="6" width="19.125" style="10" customWidth="1"/>
    <col min="7" max="7" width="11.5" style="10" customWidth="1"/>
    <col min="8" max="10" width="11" style="10"/>
    <col min="11" max="11" width="11" style="10" customWidth="1"/>
    <col min="12" max="15" width="11" style="10"/>
    <col min="16" max="16" width="5.125" style="10" customWidth="1"/>
    <col min="17" max="16384" width="11" style="10"/>
  </cols>
  <sheetData>
    <row r="1" spans="1:13" s="4" customFormat="1" ht="39" customHeight="1" x14ac:dyDescent="0.25">
      <c r="C1" s="2"/>
      <c r="D1" s="2"/>
      <c r="E1" s="2"/>
      <c r="F1" s="2"/>
      <c r="G1" s="2"/>
      <c r="H1" s="2"/>
      <c r="I1" s="3"/>
    </row>
    <row r="2" spans="1:13" s="5" customFormat="1" ht="30" customHeight="1" x14ac:dyDescent="0.25">
      <c r="G2" s="9"/>
      <c r="H2" s="9"/>
      <c r="I2" s="9"/>
      <c r="J2" s="9"/>
      <c r="K2" s="9"/>
      <c r="L2" s="9"/>
      <c r="M2" s="9"/>
    </row>
    <row r="3" spans="1:13" s="55" customFormat="1" ht="44.25" customHeight="1" x14ac:dyDescent="0.25">
      <c r="A3" s="54"/>
      <c r="C3" s="56"/>
      <c r="E3" s="57"/>
      <c r="F3" s="57"/>
    </row>
    <row r="4" spans="1:13" ht="15.75" thickBot="1" x14ac:dyDescent="0.3"/>
    <row r="5" spans="1:13" ht="32.25" customHeight="1" thickTop="1" x14ac:dyDescent="0.25">
      <c r="C5" s="18" t="s">
        <v>18</v>
      </c>
      <c r="D5" s="18" t="s">
        <v>23</v>
      </c>
      <c r="E5" s="18" t="s">
        <v>24</v>
      </c>
      <c r="F5" s="18" t="s">
        <v>25</v>
      </c>
      <c r="H5" s="16" t="s">
        <v>2</v>
      </c>
      <c r="I5" s="16" t="s">
        <v>3</v>
      </c>
    </row>
    <row r="6" spans="1:13" ht="30" customHeight="1" x14ac:dyDescent="0.25">
      <c r="C6" s="26">
        <f>IF(CAD!A5&gt;CAD!$D$9,"",CAD!A5)</f>
        <v>1</v>
      </c>
      <c r="D6" s="43">
        <f>IF(C6="","",SUMIF(SPR!$D$6:$D$1005,REL!C6,SPR!$F$6:$F$1005))</f>
        <v>20</v>
      </c>
      <c r="E6" s="43">
        <f>IF(C6="","",SUMIFS(SPR!$F$6:$F$1005,SPR!$H$6:$H$1005,"Finalizada",SPR!$D$6:$D$1005,REL!C6))</f>
        <v>20</v>
      </c>
      <c r="F6" s="43">
        <f>IF(C6="","",D6-E6)</f>
        <v>0</v>
      </c>
      <c r="H6" s="16">
        <f>COUNTIF(REL!E:E,"Feminino")</f>
        <v>0</v>
      </c>
      <c r="I6" s="16">
        <f>COUNTIF(REL!E:E,"Masculino")</f>
        <v>0</v>
      </c>
    </row>
    <row r="7" spans="1:13" ht="30" customHeight="1" x14ac:dyDescent="0.25">
      <c r="C7" s="26">
        <f>IF(CAD!A6&gt;CAD!$D$9,"",CAD!A6)</f>
        <v>2</v>
      </c>
      <c r="D7" s="43">
        <f>IF(C7="","",SUMIF(SPR!$D$6:$D$1005,REL!C7,SPR!$F$6:$F$1005))</f>
        <v>10</v>
      </c>
      <c r="E7" s="43">
        <f>IF(C7="","",SUMIFS(SPR!$F$6:$F$1005,SPR!$H$6:$H$1005,"Finalizada",SPR!$D$6:$D$1005,REL!C7))</f>
        <v>10</v>
      </c>
      <c r="F7" s="43">
        <f t="shared" ref="F7:F70" si="0">IF(C7="","",D7-E7)</f>
        <v>0</v>
      </c>
    </row>
    <row r="8" spans="1:13" ht="30" customHeight="1" x14ac:dyDescent="0.25">
      <c r="C8" s="26">
        <f>IF(CAD!A7&gt;CAD!$D$9,"",CAD!A7)</f>
        <v>3</v>
      </c>
      <c r="D8" s="43">
        <f>IF(C8="","",SUMIF(SPR!$D$6:$D$1005,REL!C8,SPR!$F$6:$F$1005))</f>
        <v>10</v>
      </c>
      <c r="E8" s="43">
        <f>IF(C8="","",SUMIFS(SPR!$F$6:$F$1005,SPR!$H$6:$H$1005,"Finalizada",SPR!$D$6:$D$1005,REL!C8))</f>
        <v>10</v>
      </c>
      <c r="F8" s="43">
        <f t="shared" si="0"/>
        <v>0</v>
      </c>
    </row>
    <row r="9" spans="1:13" ht="30" customHeight="1" x14ac:dyDescent="0.25">
      <c r="C9" s="26">
        <f>IF(CAD!A8&gt;CAD!$D$9,"",CAD!A8)</f>
        <v>4</v>
      </c>
      <c r="D9" s="43">
        <f>IF(C9="","",SUMIF(SPR!$D$6:$D$1005,REL!C9,SPR!$F$6:$F$1005))</f>
        <v>65</v>
      </c>
      <c r="E9" s="43">
        <f>IF(C9="","",SUMIFS(SPR!$F$6:$F$1005,SPR!$H$6:$H$1005,"Finalizada",SPR!$D$6:$D$1005,REL!C9))</f>
        <v>65</v>
      </c>
      <c r="F9" s="43">
        <f t="shared" si="0"/>
        <v>0</v>
      </c>
    </row>
    <row r="10" spans="1:13" ht="30" customHeight="1" x14ac:dyDescent="0.25">
      <c r="C10" s="26">
        <f>IF(CAD!A9&gt;CAD!$D$9,"",CAD!A9)</f>
        <v>5</v>
      </c>
      <c r="D10" s="43">
        <f>IF(C10="","",SUMIF(SPR!$D$6:$D$1005,REL!C10,SPR!$F$6:$F$1005))</f>
        <v>15</v>
      </c>
      <c r="E10" s="43">
        <f>IF(C10="","",SUMIFS(SPR!$F$6:$F$1005,SPR!$H$6:$H$1005,"Finalizada",SPR!$D$6:$D$1005,REL!C10))</f>
        <v>15</v>
      </c>
      <c r="F10" s="43">
        <f t="shared" si="0"/>
        <v>0</v>
      </c>
    </row>
    <row r="11" spans="1:13" ht="30" customHeight="1" x14ac:dyDescent="0.25">
      <c r="C11" s="26">
        <f>IF(CAD!A10&gt;CAD!$D$9,"",CAD!A10)</f>
        <v>6</v>
      </c>
      <c r="D11" s="43">
        <f>IF(C11="","",SUMIF(SPR!$D$6:$D$1005,REL!C11,SPR!$F$6:$F$1005))</f>
        <v>15</v>
      </c>
      <c r="E11" s="43">
        <f>IF(C11="","",SUMIFS(SPR!$F$6:$F$1005,SPR!$H$6:$H$1005,"Finalizada",SPR!$D$6:$D$1005,REL!C11))</f>
        <v>15</v>
      </c>
      <c r="F11" s="43">
        <f t="shared" si="0"/>
        <v>0</v>
      </c>
    </row>
    <row r="12" spans="1:13" ht="30" customHeight="1" x14ac:dyDescent="0.25">
      <c r="C12" s="26">
        <f>IF(CAD!A11&gt;CAD!$D$9,"",CAD!A11)</f>
        <v>7</v>
      </c>
      <c r="D12" s="43">
        <f>IF(C12="","",SUMIF(SPR!$D$6:$D$1005,REL!C12,SPR!$F$6:$F$1005))</f>
        <v>30</v>
      </c>
      <c r="E12" s="43">
        <f>IF(C12="","",SUMIFS(SPR!$F$6:$F$1005,SPR!$H$6:$H$1005,"Finalizada",SPR!$D$6:$D$1005,REL!C12))</f>
        <v>30</v>
      </c>
      <c r="F12" s="43">
        <f t="shared" si="0"/>
        <v>0</v>
      </c>
    </row>
    <row r="13" spans="1:13" ht="30" customHeight="1" x14ac:dyDescent="0.25">
      <c r="C13" s="26">
        <f>IF(CAD!A12&gt;CAD!$D$9,"",CAD!A12)</f>
        <v>8</v>
      </c>
      <c r="D13" s="43">
        <f>IF(C13="","",SUMIF(SPR!$D$6:$D$1005,REL!C13,SPR!$F$6:$F$1005))</f>
        <v>10</v>
      </c>
      <c r="E13" s="43">
        <f>IF(C13="","",SUMIFS(SPR!$F$6:$F$1005,SPR!$H$6:$H$1005,"Finalizada",SPR!$D$6:$D$1005,REL!C13))</f>
        <v>10</v>
      </c>
      <c r="F13" s="43">
        <f t="shared" si="0"/>
        <v>0</v>
      </c>
    </row>
    <row r="14" spans="1:13" ht="30" customHeight="1" x14ac:dyDescent="0.25">
      <c r="C14" s="26">
        <f>IF(CAD!A13&gt;CAD!$D$9,"",CAD!A13)</f>
        <v>9</v>
      </c>
      <c r="D14" s="43">
        <f>IF(C14="","",SUMIF(SPR!$D$6:$D$1005,REL!C14,SPR!$F$6:$F$1005))</f>
        <v>15</v>
      </c>
      <c r="E14" s="43">
        <f>IF(C14="","",SUMIFS(SPR!$F$6:$F$1005,SPR!$H$6:$H$1005,"Finalizada",SPR!$D$6:$D$1005,REL!C14))</f>
        <v>15</v>
      </c>
      <c r="F14" s="43">
        <f t="shared" si="0"/>
        <v>0</v>
      </c>
    </row>
    <row r="15" spans="1:13" ht="30" customHeight="1" x14ac:dyDescent="0.25">
      <c r="C15" s="26">
        <f>IF(CAD!A14&gt;CAD!$D$9,"",CAD!A14)</f>
        <v>10</v>
      </c>
      <c r="D15" s="43">
        <f>IF(C15="","",SUMIF(SPR!$D$6:$D$1005,REL!C15,SPR!$F$6:$F$1005))</f>
        <v>15</v>
      </c>
      <c r="E15" s="43">
        <f>IF(C15="","",SUMIFS(SPR!$F$6:$F$1005,SPR!$H$6:$H$1005,"Finalizada",SPR!$D$6:$D$1005,REL!C15))</f>
        <v>15</v>
      </c>
      <c r="F15" s="43">
        <f t="shared" si="0"/>
        <v>0</v>
      </c>
    </row>
    <row r="16" spans="1:13" ht="30" customHeight="1" x14ac:dyDescent="0.25">
      <c r="C16" s="26" t="str">
        <f>IF(CAD!A15&gt;CAD!$D$9,"",CAD!A15)</f>
        <v/>
      </c>
      <c r="D16" s="43" t="str">
        <f>IF(C16="","",SUMIF(SPR!$D$6:$D$1005,REL!C16,SPR!$F$6:$F$1005))</f>
        <v/>
      </c>
      <c r="E16" s="43" t="str">
        <f>IF(C16="","",SUMIFS(SPR!$F$6:$F$1005,SPR!$H$6:$H$1005,"Finalizada",SPR!$D$6:$D$1005,REL!C16))</f>
        <v/>
      </c>
      <c r="F16" s="43" t="str">
        <f t="shared" si="0"/>
        <v/>
      </c>
    </row>
    <row r="17" spans="3:6" ht="30" customHeight="1" x14ac:dyDescent="0.25">
      <c r="C17" s="26" t="str">
        <f>IF(CAD!A16&gt;CAD!$D$9,"",CAD!A16)</f>
        <v/>
      </c>
      <c r="D17" s="43" t="str">
        <f>IF(C17="","",SUMIF(SPR!$D$6:$D$1005,REL!C17,SPR!$F$6:$F$1005))</f>
        <v/>
      </c>
      <c r="E17" s="43" t="str">
        <f>IF(C17="","",SUMIFS(SPR!$F$6:$F$1005,SPR!$H$6:$H$1005,"Finalizada",SPR!$D$6:$D$1005,REL!C17))</f>
        <v/>
      </c>
      <c r="F17" s="43" t="str">
        <f t="shared" si="0"/>
        <v/>
      </c>
    </row>
    <row r="18" spans="3:6" ht="30" customHeight="1" x14ac:dyDescent="0.25">
      <c r="C18" s="26" t="str">
        <f>IF(CAD!A17&gt;CAD!$D$9,"",CAD!A17)</f>
        <v/>
      </c>
      <c r="D18" s="43" t="str">
        <f>IF(C18="","",SUMIF(SPR!$D$6:$D$1005,REL!C18,SPR!$F$6:$F$1005))</f>
        <v/>
      </c>
      <c r="E18" s="43" t="str">
        <f>IF(C18="","",SUMIFS(SPR!$F$6:$F$1005,SPR!$H$6:$H$1005,"Finalizada",SPR!$D$6:$D$1005,REL!C18))</f>
        <v/>
      </c>
      <c r="F18" s="43" t="str">
        <f t="shared" si="0"/>
        <v/>
      </c>
    </row>
    <row r="19" spans="3:6" ht="30" customHeight="1" x14ac:dyDescent="0.25">
      <c r="C19" s="26" t="str">
        <f>IF(CAD!A18&gt;CAD!$D$9,"",CAD!A18)</f>
        <v/>
      </c>
      <c r="D19" s="43" t="str">
        <f>IF(C19="","",SUMIF(SPR!$D$6:$D$1005,REL!C19,SPR!$F$6:$F$1005))</f>
        <v/>
      </c>
      <c r="E19" s="43" t="str">
        <f>IF(C19="","",SUMIFS(SPR!$F$6:$F$1005,SPR!$H$6:$H$1005,"Finalizada",SPR!$D$6:$D$1005,REL!C19))</f>
        <v/>
      </c>
      <c r="F19" s="43" t="str">
        <f t="shared" si="0"/>
        <v/>
      </c>
    </row>
    <row r="20" spans="3:6" ht="30" customHeight="1" x14ac:dyDescent="0.25">
      <c r="C20" s="26" t="str">
        <f>IF(CAD!A19&gt;CAD!$D$9,"",CAD!A19)</f>
        <v/>
      </c>
      <c r="D20" s="43" t="str">
        <f>IF(C20="","",SUMIF(SPR!$D$6:$D$1005,REL!C20,SPR!$F$6:$F$1005))</f>
        <v/>
      </c>
      <c r="E20" s="43" t="str">
        <f>IF(C20="","",SUMIFS(SPR!$F$6:$F$1005,SPR!$H$6:$H$1005,"Finalizada",SPR!$D$6:$D$1005,REL!C20))</f>
        <v/>
      </c>
      <c r="F20" s="43" t="str">
        <f t="shared" si="0"/>
        <v/>
      </c>
    </row>
    <row r="21" spans="3:6" ht="30" customHeight="1" x14ac:dyDescent="0.25">
      <c r="C21" s="26" t="str">
        <f>IF(CAD!A20&gt;CAD!$D$9,"",CAD!A20)</f>
        <v/>
      </c>
      <c r="D21" s="43" t="str">
        <f>IF(C21="","",SUMIF(SPR!$D$6:$D$1005,REL!C21,SPR!$F$6:$F$1005))</f>
        <v/>
      </c>
      <c r="E21" s="43" t="str">
        <f>IF(C21="","",SUMIFS(SPR!$F$6:$F$1005,SPR!$H$6:$H$1005,"Finalizada",SPR!$D$6:$D$1005,REL!C21))</f>
        <v/>
      </c>
      <c r="F21" s="43" t="str">
        <f t="shared" si="0"/>
        <v/>
      </c>
    </row>
    <row r="22" spans="3:6" ht="30" customHeight="1" x14ac:dyDescent="0.25">
      <c r="C22" s="26" t="str">
        <f>IF(CAD!A21&gt;CAD!$D$9,"",CAD!A21)</f>
        <v/>
      </c>
      <c r="D22" s="43" t="str">
        <f>IF(C22="","",SUMIF(SPR!$D$6:$D$1005,REL!C22,SPR!$F$6:$F$1005))</f>
        <v/>
      </c>
      <c r="E22" s="43" t="str">
        <f>IF(C22="","",SUMIFS(SPR!$F$6:$F$1005,SPR!$H$6:$H$1005,"Finalizada",SPR!$D$6:$D$1005,REL!C22))</f>
        <v/>
      </c>
      <c r="F22" s="43" t="str">
        <f t="shared" si="0"/>
        <v/>
      </c>
    </row>
    <row r="23" spans="3:6" ht="30" customHeight="1" x14ac:dyDescent="0.25">
      <c r="C23" s="26" t="str">
        <f>IF(CAD!A22&gt;CAD!$D$9,"",CAD!A22)</f>
        <v/>
      </c>
      <c r="D23" s="43" t="str">
        <f>IF(C23="","",SUMIF(SPR!$D$6:$D$1005,REL!C23,SPR!$F$6:$F$1005))</f>
        <v/>
      </c>
      <c r="E23" s="43" t="str">
        <f>IF(C23="","",SUMIFS(SPR!$F$6:$F$1005,SPR!$H$6:$H$1005,"Finalizada",SPR!$D$6:$D$1005,REL!C23))</f>
        <v/>
      </c>
      <c r="F23" s="43" t="str">
        <f t="shared" si="0"/>
        <v/>
      </c>
    </row>
    <row r="24" spans="3:6" ht="30" customHeight="1" x14ac:dyDescent="0.25">
      <c r="C24" s="26" t="str">
        <f>IF(CAD!A23&gt;CAD!$D$9,"",CAD!A23)</f>
        <v/>
      </c>
      <c r="D24" s="43" t="str">
        <f>IF(C24="","",SUMIF(SPR!$D$6:$D$1005,REL!C24,SPR!$F$6:$F$1005))</f>
        <v/>
      </c>
      <c r="E24" s="43" t="str">
        <f>IF(C24="","",SUMIFS(SPR!$F$6:$F$1005,SPR!$H$6:$H$1005,"Finalizada",SPR!$D$6:$D$1005,REL!C24))</f>
        <v/>
      </c>
      <c r="F24" s="43" t="str">
        <f t="shared" si="0"/>
        <v/>
      </c>
    </row>
    <row r="25" spans="3:6" ht="30" customHeight="1" x14ac:dyDescent="0.25">
      <c r="C25" s="26" t="str">
        <f>IF(CAD!A24&gt;CAD!$D$9,"",CAD!A24)</f>
        <v/>
      </c>
      <c r="D25" s="43" t="str">
        <f>IF(C25="","",SUMIF(SPR!$D$6:$D$1005,REL!C25,SPR!$F$6:$F$1005))</f>
        <v/>
      </c>
      <c r="E25" s="43" t="str">
        <f>IF(C25="","",SUMIFS(SPR!$F$6:$F$1005,SPR!$H$6:$H$1005,"Finalizada",SPR!$D$6:$D$1005,REL!C25))</f>
        <v/>
      </c>
      <c r="F25" s="43" t="str">
        <f t="shared" si="0"/>
        <v/>
      </c>
    </row>
    <row r="26" spans="3:6" ht="30" customHeight="1" x14ac:dyDescent="0.25">
      <c r="C26" s="26" t="str">
        <f>IF(CAD!A25&gt;CAD!$D$9,"",CAD!A25)</f>
        <v/>
      </c>
      <c r="D26" s="43" t="str">
        <f>IF(C26="","",SUMIF(SPR!$D$6:$D$1005,REL!C26,SPR!$F$6:$F$1005))</f>
        <v/>
      </c>
      <c r="E26" s="43" t="str">
        <f>IF(C26="","",SUMIFS(SPR!$F$6:$F$1005,SPR!$H$6:$H$1005,"Finalizada",SPR!$D$6:$D$1005,REL!C26))</f>
        <v/>
      </c>
      <c r="F26" s="43" t="str">
        <f t="shared" si="0"/>
        <v/>
      </c>
    </row>
    <row r="27" spans="3:6" ht="30" customHeight="1" x14ac:dyDescent="0.25">
      <c r="C27" s="26" t="str">
        <f>IF(CAD!A26&gt;CAD!$D$9,"",CAD!A26)</f>
        <v/>
      </c>
      <c r="D27" s="43" t="str">
        <f>IF(C27="","",SUMIF(SPR!$D$6:$D$1005,REL!C27,SPR!$F$6:$F$1005))</f>
        <v/>
      </c>
      <c r="E27" s="43" t="str">
        <f>IF(C27="","",SUMIFS(SPR!$F$6:$F$1005,SPR!$H$6:$H$1005,"Finalizada",SPR!$D$6:$D$1005,REL!C27))</f>
        <v/>
      </c>
      <c r="F27" s="43" t="str">
        <f t="shared" si="0"/>
        <v/>
      </c>
    </row>
    <row r="28" spans="3:6" ht="30" customHeight="1" x14ac:dyDescent="0.25">
      <c r="C28" s="26" t="str">
        <f>IF(CAD!A27&gt;CAD!$D$9,"",CAD!A27)</f>
        <v/>
      </c>
      <c r="D28" s="43" t="str">
        <f>IF(C28="","",SUMIF(SPR!$D$6:$D$1005,REL!C28,SPR!$F$6:$F$1005))</f>
        <v/>
      </c>
      <c r="E28" s="43" t="str">
        <f>IF(C28="","",SUMIFS(SPR!$F$6:$F$1005,SPR!$H$6:$H$1005,"Finalizada",SPR!$D$6:$D$1005,REL!C28))</f>
        <v/>
      </c>
      <c r="F28" s="43" t="str">
        <f t="shared" si="0"/>
        <v/>
      </c>
    </row>
    <row r="29" spans="3:6" ht="30" customHeight="1" x14ac:dyDescent="0.25">
      <c r="C29" s="26" t="str">
        <f>IF(CAD!A28&gt;CAD!$D$9,"",CAD!A28)</f>
        <v/>
      </c>
      <c r="D29" s="43" t="str">
        <f>IF(C29="","",SUMIF(SPR!$D$6:$D$1005,REL!C29,SPR!$F$6:$F$1005))</f>
        <v/>
      </c>
      <c r="E29" s="43" t="str">
        <f>IF(C29="","",SUMIFS(SPR!$F$6:$F$1005,SPR!$H$6:$H$1005,"Finalizada",SPR!$D$6:$D$1005,REL!C29))</f>
        <v/>
      </c>
      <c r="F29" s="43" t="str">
        <f t="shared" si="0"/>
        <v/>
      </c>
    </row>
    <row r="30" spans="3:6" ht="30" customHeight="1" x14ac:dyDescent="0.25">
      <c r="C30" s="26" t="str">
        <f>IF(CAD!A29&gt;CAD!$D$9,"",CAD!A29)</f>
        <v/>
      </c>
      <c r="D30" s="43" t="str">
        <f>IF(C30="","",SUMIF(SPR!$D$6:$D$1005,REL!C30,SPR!$F$6:$F$1005))</f>
        <v/>
      </c>
      <c r="E30" s="43" t="str">
        <f>IF(C30="","",SUMIFS(SPR!$F$6:$F$1005,SPR!$H$6:$H$1005,"Finalizada",SPR!$D$6:$D$1005,REL!C30))</f>
        <v/>
      </c>
      <c r="F30" s="43" t="str">
        <f t="shared" si="0"/>
        <v/>
      </c>
    </row>
    <row r="31" spans="3:6" ht="30" customHeight="1" x14ac:dyDescent="0.25">
      <c r="C31" s="26" t="str">
        <f>IF(CAD!A30&gt;CAD!$D$9,"",CAD!A30)</f>
        <v/>
      </c>
      <c r="D31" s="43" t="str">
        <f>IF(C31="","",SUMIF(SPR!$D$6:$D$1005,REL!C31,SPR!$F$6:$F$1005))</f>
        <v/>
      </c>
      <c r="E31" s="43" t="str">
        <f>IF(C31="","",SUMIFS(SPR!$F$6:$F$1005,SPR!$H$6:$H$1005,"Finalizada",SPR!$D$6:$D$1005,REL!C31))</f>
        <v/>
      </c>
      <c r="F31" s="43" t="str">
        <f t="shared" si="0"/>
        <v/>
      </c>
    </row>
    <row r="32" spans="3:6" ht="30" customHeight="1" x14ac:dyDescent="0.25">
      <c r="C32" s="26" t="str">
        <f>IF(CAD!A31&gt;CAD!$D$9,"",CAD!A31)</f>
        <v/>
      </c>
      <c r="D32" s="43" t="str">
        <f>IF(C32="","",SUMIF(SPR!$D$6:$D$1005,REL!C32,SPR!$F$6:$F$1005))</f>
        <v/>
      </c>
      <c r="E32" s="43" t="str">
        <f>IF(C32="","",SUMIFS(SPR!$F$6:$F$1005,SPR!$H$6:$H$1005,"Finalizada",SPR!$D$6:$D$1005,REL!C32))</f>
        <v/>
      </c>
      <c r="F32" s="43" t="str">
        <f t="shared" si="0"/>
        <v/>
      </c>
    </row>
    <row r="33" spans="3:6" ht="30" customHeight="1" x14ac:dyDescent="0.25">
      <c r="C33" s="26" t="str">
        <f>IF(CAD!A32&gt;CAD!$D$9,"",CAD!A32)</f>
        <v/>
      </c>
      <c r="D33" s="43" t="str">
        <f>IF(C33="","",SUMIF(SPR!$D$6:$D$1005,REL!C33,SPR!$F$6:$F$1005))</f>
        <v/>
      </c>
      <c r="E33" s="43" t="str">
        <f>IF(C33="","",SUMIFS(SPR!$F$6:$F$1005,SPR!$H$6:$H$1005,"Finalizada",SPR!$D$6:$D$1005,REL!C33))</f>
        <v/>
      </c>
      <c r="F33" s="43" t="str">
        <f t="shared" si="0"/>
        <v/>
      </c>
    </row>
    <row r="34" spans="3:6" ht="30" customHeight="1" x14ac:dyDescent="0.25">
      <c r="C34" s="26" t="str">
        <f>IF(CAD!A33&gt;CAD!$D$9,"",CAD!A33)</f>
        <v/>
      </c>
      <c r="D34" s="43" t="str">
        <f>IF(C34="","",SUMIF(SPR!$D$6:$D$1005,REL!C34,SPR!$F$6:$F$1005))</f>
        <v/>
      </c>
      <c r="E34" s="43" t="str">
        <f>IF(C34="","",SUMIFS(SPR!$F$6:$F$1005,SPR!$H$6:$H$1005,"Finalizada",SPR!$D$6:$D$1005,REL!C34))</f>
        <v/>
      </c>
      <c r="F34" s="43" t="str">
        <f t="shared" si="0"/>
        <v/>
      </c>
    </row>
    <row r="35" spans="3:6" ht="30" customHeight="1" x14ac:dyDescent="0.25">
      <c r="C35" s="26" t="str">
        <f>IF(CAD!A34&gt;CAD!$D$9,"",CAD!A34)</f>
        <v/>
      </c>
      <c r="D35" s="43" t="str">
        <f>IF(C35="","",SUMIF(SPR!$D$6:$D$1005,REL!C35,SPR!$F$6:$F$1005))</f>
        <v/>
      </c>
      <c r="E35" s="43" t="str">
        <f>IF(C35="","",SUMIFS(SPR!$F$6:$F$1005,SPR!$H$6:$H$1005,"Finalizada",SPR!$D$6:$D$1005,REL!C35))</f>
        <v/>
      </c>
      <c r="F35" s="43" t="str">
        <f t="shared" si="0"/>
        <v/>
      </c>
    </row>
    <row r="36" spans="3:6" ht="30" customHeight="1" x14ac:dyDescent="0.25">
      <c r="C36" s="26" t="str">
        <f>IF(CAD!A35&gt;CAD!$D$9,"",CAD!A35)</f>
        <v/>
      </c>
      <c r="D36" s="43" t="str">
        <f>IF(C36="","",SUMIF(SPR!$D$6:$D$1005,REL!C36,SPR!$F$6:$F$1005))</f>
        <v/>
      </c>
      <c r="E36" s="43" t="str">
        <f>IF(C36="","",SUMIFS(SPR!$F$6:$F$1005,SPR!$H$6:$H$1005,"Finalizada",SPR!$D$6:$D$1005,REL!C36))</f>
        <v/>
      </c>
      <c r="F36" s="43" t="str">
        <f t="shared" si="0"/>
        <v/>
      </c>
    </row>
    <row r="37" spans="3:6" ht="30" customHeight="1" x14ac:dyDescent="0.25">
      <c r="C37" s="26" t="str">
        <f>IF(CAD!A36&gt;CAD!$D$9,"",CAD!A36)</f>
        <v/>
      </c>
      <c r="D37" s="43" t="str">
        <f>IF(C37="","",SUMIF(SPR!$D$6:$D$1005,REL!C37,SPR!$F$6:$F$1005))</f>
        <v/>
      </c>
      <c r="E37" s="43" t="str">
        <f>IF(C37="","",SUMIFS(SPR!$F$6:$F$1005,SPR!$H$6:$H$1005,"Finalizada",SPR!$D$6:$D$1005,REL!C37))</f>
        <v/>
      </c>
      <c r="F37" s="43" t="str">
        <f t="shared" si="0"/>
        <v/>
      </c>
    </row>
    <row r="38" spans="3:6" ht="30" customHeight="1" x14ac:dyDescent="0.25">
      <c r="C38" s="26" t="str">
        <f>IF(CAD!A37&gt;CAD!$D$9,"",CAD!A37)</f>
        <v/>
      </c>
      <c r="D38" s="43" t="str">
        <f>IF(C38="","",SUMIF(SPR!$D$6:$D$1005,REL!C38,SPR!$F$6:$F$1005))</f>
        <v/>
      </c>
      <c r="E38" s="43" t="str">
        <f>IF(C38="","",SUMIFS(SPR!$F$6:$F$1005,SPR!$H$6:$H$1005,"Finalizada",SPR!$D$6:$D$1005,REL!C38))</f>
        <v/>
      </c>
      <c r="F38" s="43" t="str">
        <f t="shared" si="0"/>
        <v/>
      </c>
    </row>
    <row r="39" spans="3:6" ht="30" customHeight="1" x14ac:dyDescent="0.25">
      <c r="C39" s="26" t="str">
        <f>IF(CAD!A38&gt;CAD!$D$9,"",CAD!A38)</f>
        <v/>
      </c>
      <c r="D39" s="43" t="str">
        <f>IF(C39="","",SUMIF(SPR!$D$6:$D$1005,REL!C39,SPR!$F$6:$F$1005))</f>
        <v/>
      </c>
      <c r="E39" s="43" t="str">
        <f>IF(C39="","",SUMIFS(SPR!$F$6:$F$1005,SPR!$H$6:$H$1005,"Finalizada",SPR!$D$6:$D$1005,REL!C39))</f>
        <v/>
      </c>
      <c r="F39" s="43" t="str">
        <f t="shared" si="0"/>
        <v/>
      </c>
    </row>
    <row r="40" spans="3:6" ht="30" customHeight="1" x14ac:dyDescent="0.25">
      <c r="C40" s="26" t="str">
        <f>IF(CAD!A39&gt;CAD!$D$9,"",CAD!A39)</f>
        <v/>
      </c>
      <c r="D40" s="43" t="str">
        <f>IF(C40="","",SUMIF(SPR!$D$6:$D$1005,REL!C40,SPR!$F$6:$F$1005))</f>
        <v/>
      </c>
      <c r="E40" s="43" t="str">
        <f>IF(C40="","",SUMIFS(SPR!$F$6:$F$1005,SPR!$H$6:$H$1005,"Finalizada",SPR!$D$6:$D$1005,REL!C40))</f>
        <v/>
      </c>
      <c r="F40" s="43" t="str">
        <f t="shared" si="0"/>
        <v/>
      </c>
    </row>
    <row r="41" spans="3:6" ht="30" customHeight="1" x14ac:dyDescent="0.25">
      <c r="C41" s="26" t="str">
        <f>IF(CAD!A40&gt;CAD!$D$9,"",CAD!A40)</f>
        <v/>
      </c>
      <c r="D41" s="43" t="str">
        <f>IF(C41="","",SUMIF(SPR!$D$6:$D$1005,REL!C41,SPR!$F$6:$F$1005))</f>
        <v/>
      </c>
      <c r="E41" s="43" t="str">
        <f>IF(C41="","",SUMIFS(SPR!$F$6:$F$1005,SPR!$H$6:$H$1005,"Finalizada",SPR!$D$6:$D$1005,REL!C41))</f>
        <v/>
      </c>
      <c r="F41" s="43" t="str">
        <f t="shared" si="0"/>
        <v/>
      </c>
    </row>
    <row r="42" spans="3:6" ht="30" customHeight="1" x14ac:dyDescent="0.25">
      <c r="C42" s="26" t="str">
        <f>IF(CAD!A41&gt;CAD!$D$9,"",CAD!A41)</f>
        <v/>
      </c>
      <c r="D42" s="43" t="str">
        <f>IF(C42="","",SUMIF(SPR!$D$6:$D$1005,REL!C42,SPR!$F$6:$F$1005))</f>
        <v/>
      </c>
      <c r="E42" s="43" t="str">
        <f>IF(C42="","",SUMIFS(SPR!$F$6:$F$1005,SPR!$H$6:$H$1005,"Finalizada",SPR!$D$6:$D$1005,REL!C42))</f>
        <v/>
      </c>
      <c r="F42" s="43" t="str">
        <f t="shared" si="0"/>
        <v/>
      </c>
    </row>
    <row r="43" spans="3:6" ht="30" customHeight="1" x14ac:dyDescent="0.25">
      <c r="C43" s="26" t="str">
        <f>IF(CAD!A42&gt;CAD!$D$9,"",CAD!A42)</f>
        <v/>
      </c>
      <c r="D43" s="43" t="str">
        <f>IF(C43="","",SUMIF(SPR!$D$6:$D$1005,REL!C43,SPR!$F$6:$F$1005))</f>
        <v/>
      </c>
      <c r="E43" s="43" t="str">
        <f>IF(C43="","",SUMIFS(SPR!$F$6:$F$1005,SPR!$H$6:$H$1005,"Finalizada",SPR!$D$6:$D$1005,REL!C43))</f>
        <v/>
      </c>
      <c r="F43" s="43" t="str">
        <f t="shared" si="0"/>
        <v/>
      </c>
    </row>
    <row r="44" spans="3:6" ht="30" customHeight="1" x14ac:dyDescent="0.25">
      <c r="C44" s="26" t="str">
        <f>IF(CAD!A43&gt;CAD!$D$9,"",CAD!A43)</f>
        <v/>
      </c>
      <c r="D44" s="43" t="str">
        <f>IF(C44="","",SUMIF(SPR!$D$6:$D$1005,REL!C44,SPR!$F$6:$F$1005))</f>
        <v/>
      </c>
      <c r="E44" s="43" t="str">
        <f>IF(C44="","",SUMIFS(SPR!$F$6:$F$1005,SPR!$H$6:$H$1005,"Finalizada",SPR!$D$6:$D$1005,REL!C44))</f>
        <v/>
      </c>
      <c r="F44" s="43" t="str">
        <f t="shared" si="0"/>
        <v/>
      </c>
    </row>
    <row r="45" spans="3:6" ht="30" customHeight="1" x14ac:dyDescent="0.25">
      <c r="C45" s="26" t="str">
        <f>IF(CAD!A44&gt;CAD!$D$9,"",CAD!A44)</f>
        <v/>
      </c>
      <c r="D45" s="43" t="str">
        <f>IF(C45="","",SUMIF(SPR!$D$6:$D$1005,REL!C45,SPR!$F$6:$F$1005))</f>
        <v/>
      </c>
      <c r="E45" s="43" t="str">
        <f>IF(C45="","",SUMIFS(SPR!$F$6:$F$1005,SPR!$H$6:$H$1005,"Finalizada",SPR!$D$6:$D$1005,REL!C45))</f>
        <v/>
      </c>
      <c r="F45" s="43" t="str">
        <f t="shared" si="0"/>
        <v/>
      </c>
    </row>
    <row r="46" spans="3:6" ht="30" customHeight="1" x14ac:dyDescent="0.25">
      <c r="C46" s="26" t="str">
        <f>IF(CAD!A45&gt;CAD!$D$9,"",CAD!A45)</f>
        <v/>
      </c>
      <c r="D46" s="43" t="str">
        <f>IF(C46="","",SUMIF(SPR!$D$6:$D$1005,REL!C46,SPR!$F$6:$F$1005))</f>
        <v/>
      </c>
      <c r="E46" s="43" t="str">
        <f>IF(C46="","",SUMIFS(SPR!$F$6:$F$1005,SPR!$H$6:$H$1005,"Finalizada",SPR!$D$6:$D$1005,REL!C46))</f>
        <v/>
      </c>
      <c r="F46" s="43" t="str">
        <f t="shared" si="0"/>
        <v/>
      </c>
    </row>
    <row r="47" spans="3:6" ht="30" customHeight="1" x14ac:dyDescent="0.25">
      <c r="C47" s="26" t="str">
        <f>IF(CAD!A46&gt;CAD!$D$9,"",CAD!A46)</f>
        <v/>
      </c>
      <c r="D47" s="43" t="str">
        <f>IF(C47="","",SUMIF(SPR!$D$6:$D$1005,REL!C47,SPR!$F$6:$F$1005))</f>
        <v/>
      </c>
      <c r="E47" s="43" t="str">
        <f>IF(C47="","",SUMIFS(SPR!$F$6:$F$1005,SPR!$H$6:$H$1005,"Finalizada",SPR!$D$6:$D$1005,REL!C47))</f>
        <v/>
      </c>
      <c r="F47" s="43" t="str">
        <f t="shared" si="0"/>
        <v/>
      </c>
    </row>
    <row r="48" spans="3:6" ht="30" customHeight="1" x14ac:dyDescent="0.25">
      <c r="C48" s="26" t="str">
        <f>IF(CAD!A47&gt;CAD!$D$9,"",CAD!A47)</f>
        <v/>
      </c>
      <c r="D48" s="43" t="str">
        <f>IF(C48="","",SUMIF(SPR!$D$6:$D$1005,REL!C48,SPR!$F$6:$F$1005))</f>
        <v/>
      </c>
      <c r="E48" s="43" t="str">
        <f>IF(C48="","",SUMIFS(SPR!$F$6:$F$1005,SPR!$H$6:$H$1005,"Finalizada",SPR!$D$6:$D$1005,REL!C48))</f>
        <v/>
      </c>
      <c r="F48" s="43" t="str">
        <f t="shared" si="0"/>
        <v/>
      </c>
    </row>
    <row r="49" spans="3:6" ht="30" customHeight="1" x14ac:dyDescent="0.25">
      <c r="C49" s="26" t="str">
        <f>IF(CAD!A48&gt;CAD!$D$9,"",CAD!A48)</f>
        <v/>
      </c>
      <c r="D49" s="43" t="str">
        <f>IF(C49="","",SUMIF(SPR!$D$6:$D$1005,REL!C49,SPR!$F$6:$F$1005))</f>
        <v/>
      </c>
      <c r="E49" s="43" t="str">
        <f>IF(C49="","",SUMIFS(SPR!$F$6:$F$1005,SPR!$H$6:$H$1005,"Finalizada",SPR!$D$6:$D$1005,REL!C49))</f>
        <v/>
      </c>
      <c r="F49" s="43" t="str">
        <f t="shared" si="0"/>
        <v/>
      </c>
    </row>
    <row r="50" spans="3:6" ht="30" customHeight="1" x14ac:dyDescent="0.25">
      <c r="C50" s="26" t="str">
        <f>IF(CAD!A49&gt;CAD!$D$9,"",CAD!A49)</f>
        <v/>
      </c>
      <c r="D50" s="43" t="str">
        <f>IF(C50="","",SUMIF(SPR!$D$6:$D$1005,REL!C50,SPR!$F$6:$F$1005))</f>
        <v/>
      </c>
      <c r="E50" s="43" t="str">
        <f>IF(C50="","",SUMIFS(SPR!$F$6:$F$1005,SPR!$H$6:$H$1005,"Finalizada",SPR!$D$6:$D$1005,REL!C50))</f>
        <v/>
      </c>
      <c r="F50" s="43" t="str">
        <f t="shared" si="0"/>
        <v/>
      </c>
    </row>
    <row r="51" spans="3:6" ht="30" customHeight="1" x14ac:dyDescent="0.25">
      <c r="C51" s="26" t="str">
        <f>IF(CAD!A50&gt;CAD!$D$9,"",CAD!A50)</f>
        <v/>
      </c>
      <c r="D51" s="43" t="str">
        <f>IF(C51="","",SUMIF(SPR!$D$6:$D$1005,REL!C51,SPR!$F$6:$F$1005))</f>
        <v/>
      </c>
      <c r="E51" s="43" t="str">
        <f>IF(C51="","",SUMIFS(SPR!$F$6:$F$1005,SPR!$H$6:$H$1005,"Finalizada",SPR!$D$6:$D$1005,REL!C51))</f>
        <v/>
      </c>
      <c r="F51" s="43" t="str">
        <f t="shared" si="0"/>
        <v/>
      </c>
    </row>
    <row r="52" spans="3:6" ht="30" customHeight="1" x14ac:dyDescent="0.25">
      <c r="C52" s="26" t="str">
        <f>IF(CAD!A51&gt;CAD!$D$9,"",CAD!A51)</f>
        <v/>
      </c>
      <c r="D52" s="43" t="str">
        <f>IF(C52="","",SUMIF(SPR!$D$6:$D$1005,REL!C52,SPR!$F$6:$F$1005))</f>
        <v/>
      </c>
      <c r="E52" s="43" t="str">
        <f>IF(C52="","",SUMIFS(SPR!$F$6:$F$1005,SPR!$H$6:$H$1005,"Finalizada",SPR!$D$6:$D$1005,REL!C52))</f>
        <v/>
      </c>
      <c r="F52" s="43" t="str">
        <f t="shared" si="0"/>
        <v/>
      </c>
    </row>
    <row r="53" spans="3:6" ht="30" customHeight="1" x14ac:dyDescent="0.25">
      <c r="C53" s="26" t="str">
        <f>IF(CAD!A52&gt;CAD!$D$9,"",CAD!A52)</f>
        <v/>
      </c>
      <c r="D53" s="43" t="str">
        <f>IF(C53="","",SUMIF(SPR!$D$6:$D$1005,REL!C53,SPR!$F$6:$F$1005))</f>
        <v/>
      </c>
      <c r="E53" s="43" t="str">
        <f>IF(C53="","",SUMIFS(SPR!$F$6:$F$1005,SPR!$H$6:$H$1005,"Finalizada",SPR!$D$6:$D$1005,REL!C53))</f>
        <v/>
      </c>
      <c r="F53" s="43" t="str">
        <f t="shared" si="0"/>
        <v/>
      </c>
    </row>
    <row r="54" spans="3:6" ht="30" customHeight="1" x14ac:dyDescent="0.25">
      <c r="C54" s="26" t="str">
        <f>IF(CAD!A53&gt;CAD!$D$9,"",CAD!A53)</f>
        <v/>
      </c>
      <c r="D54" s="43" t="str">
        <f>IF(C54="","",SUMIF(SPR!$D$6:$D$1005,REL!C54,SPR!$F$6:$F$1005))</f>
        <v/>
      </c>
      <c r="E54" s="43" t="str">
        <f>IF(C54="","",SUMIFS(SPR!$F$6:$F$1005,SPR!$H$6:$H$1005,"Finalizada",SPR!$D$6:$D$1005,REL!C54))</f>
        <v/>
      </c>
      <c r="F54" s="43" t="str">
        <f t="shared" si="0"/>
        <v/>
      </c>
    </row>
    <row r="55" spans="3:6" ht="30" customHeight="1" x14ac:dyDescent="0.25">
      <c r="C55" s="26" t="str">
        <f>IF(CAD!A54&gt;CAD!$D$9,"",CAD!A54)</f>
        <v/>
      </c>
      <c r="D55" s="43" t="str">
        <f>IF(C55="","",SUMIF(SPR!$D$6:$D$1005,REL!C55,SPR!$F$6:$F$1005))</f>
        <v/>
      </c>
      <c r="E55" s="43" t="str">
        <f>IF(C55="","",SUMIFS(SPR!$F$6:$F$1005,SPR!$H$6:$H$1005,"Finalizada",SPR!$D$6:$D$1005,REL!C55))</f>
        <v/>
      </c>
      <c r="F55" s="43" t="str">
        <f t="shared" si="0"/>
        <v/>
      </c>
    </row>
    <row r="56" spans="3:6" ht="30" customHeight="1" x14ac:dyDescent="0.25">
      <c r="C56" s="26" t="str">
        <f>IF(CAD!A55&gt;CAD!$D$9,"",CAD!A55)</f>
        <v/>
      </c>
      <c r="D56" s="43" t="str">
        <f>IF(C56="","",SUMIF(SPR!$D$6:$D$1005,REL!C56,SPR!$F$6:$F$1005))</f>
        <v/>
      </c>
      <c r="E56" s="43" t="str">
        <f>IF(C56="","",SUMIFS(SPR!$F$6:$F$1005,SPR!$H$6:$H$1005,"Finalizada",SPR!$D$6:$D$1005,REL!C56))</f>
        <v/>
      </c>
      <c r="F56" s="43" t="str">
        <f t="shared" si="0"/>
        <v/>
      </c>
    </row>
    <row r="57" spans="3:6" ht="30" customHeight="1" x14ac:dyDescent="0.25">
      <c r="C57" s="26" t="str">
        <f>IF(CAD!A56&gt;CAD!$D$9,"",CAD!A56)</f>
        <v/>
      </c>
      <c r="D57" s="43" t="str">
        <f>IF(C57="","",SUMIF(SPR!$D$6:$D$1005,REL!C57,SPR!$F$6:$F$1005))</f>
        <v/>
      </c>
      <c r="E57" s="43" t="str">
        <f>IF(C57="","",SUMIFS(SPR!$F$6:$F$1005,SPR!$H$6:$H$1005,"Finalizada",SPR!$D$6:$D$1005,REL!C57))</f>
        <v/>
      </c>
      <c r="F57" s="43" t="str">
        <f t="shared" si="0"/>
        <v/>
      </c>
    </row>
    <row r="58" spans="3:6" ht="30" customHeight="1" x14ac:dyDescent="0.25">
      <c r="C58" s="26" t="str">
        <f>IF(CAD!A57&gt;CAD!$D$9,"",CAD!A57)</f>
        <v/>
      </c>
      <c r="D58" s="43" t="str">
        <f>IF(C58="","",SUMIF(SPR!$D$6:$D$1005,REL!C58,SPR!$F$6:$F$1005))</f>
        <v/>
      </c>
      <c r="E58" s="43" t="str">
        <f>IF(C58="","",SUMIFS(SPR!$F$6:$F$1005,SPR!$H$6:$H$1005,"Finalizada",SPR!$D$6:$D$1005,REL!C58))</f>
        <v/>
      </c>
      <c r="F58" s="43" t="str">
        <f t="shared" si="0"/>
        <v/>
      </c>
    </row>
    <row r="59" spans="3:6" ht="30" customHeight="1" x14ac:dyDescent="0.25">
      <c r="C59" s="26" t="str">
        <f>IF(CAD!A58&gt;CAD!$D$9,"",CAD!A58)</f>
        <v/>
      </c>
      <c r="D59" s="43" t="str">
        <f>IF(C59="","",SUMIF(SPR!$D$6:$D$1005,REL!C59,SPR!$F$6:$F$1005))</f>
        <v/>
      </c>
      <c r="E59" s="43" t="str">
        <f>IF(C59="","",SUMIFS(SPR!$F$6:$F$1005,SPR!$H$6:$H$1005,"Finalizada",SPR!$D$6:$D$1005,REL!C59))</f>
        <v/>
      </c>
      <c r="F59" s="43" t="str">
        <f t="shared" si="0"/>
        <v/>
      </c>
    </row>
    <row r="60" spans="3:6" ht="30" customHeight="1" x14ac:dyDescent="0.25">
      <c r="C60" s="26" t="str">
        <f>IF(CAD!A59&gt;CAD!$D$9,"",CAD!A59)</f>
        <v/>
      </c>
      <c r="D60" s="43" t="str">
        <f>IF(C60="","",SUMIF(SPR!$D$6:$D$1005,REL!C60,SPR!$F$6:$F$1005))</f>
        <v/>
      </c>
      <c r="E60" s="43" t="str">
        <f>IF(C60="","",SUMIFS(SPR!$F$6:$F$1005,SPR!$H$6:$H$1005,"Finalizada",SPR!$D$6:$D$1005,REL!C60))</f>
        <v/>
      </c>
      <c r="F60" s="43" t="str">
        <f t="shared" si="0"/>
        <v/>
      </c>
    </row>
    <row r="61" spans="3:6" ht="30" customHeight="1" x14ac:dyDescent="0.25">
      <c r="C61" s="26" t="str">
        <f>IF(CAD!A60&gt;CAD!$D$9,"",CAD!A60)</f>
        <v/>
      </c>
      <c r="D61" s="43" t="str">
        <f>IF(C61="","",SUMIF(SPR!$D$6:$D$1005,REL!C61,SPR!$F$6:$F$1005))</f>
        <v/>
      </c>
      <c r="E61" s="43" t="str">
        <f>IF(C61="","",SUMIFS(SPR!$F$6:$F$1005,SPR!$H$6:$H$1005,"Finalizada",SPR!$D$6:$D$1005,REL!C61))</f>
        <v/>
      </c>
      <c r="F61" s="43" t="str">
        <f t="shared" si="0"/>
        <v/>
      </c>
    </row>
    <row r="62" spans="3:6" ht="30" customHeight="1" x14ac:dyDescent="0.25">
      <c r="C62" s="26" t="str">
        <f>IF(CAD!A61&gt;CAD!$D$9,"",CAD!A61)</f>
        <v/>
      </c>
      <c r="D62" s="43" t="str">
        <f>IF(C62="","",SUMIF(SPR!$D$6:$D$1005,REL!C62,SPR!$F$6:$F$1005))</f>
        <v/>
      </c>
      <c r="E62" s="43" t="str">
        <f>IF(C62="","",SUMIFS(SPR!$F$6:$F$1005,SPR!$H$6:$H$1005,"Finalizada",SPR!$D$6:$D$1005,REL!C62))</f>
        <v/>
      </c>
      <c r="F62" s="43" t="str">
        <f t="shared" si="0"/>
        <v/>
      </c>
    </row>
    <row r="63" spans="3:6" ht="30" customHeight="1" x14ac:dyDescent="0.25">
      <c r="C63" s="26" t="str">
        <f>IF(CAD!A62&gt;CAD!$D$9,"",CAD!A62)</f>
        <v/>
      </c>
      <c r="D63" s="43" t="str">
        <f>IF(C63="","",SUMIF(SPR!$D$6:$D$1005,REL!C63,SPR!$F$6:$F$1005))</f>
        <v/>
      </c>
      <c r="E63" s="43" t="str">
        <f>IF(C63="","",SUMIFS(SPR!$F$6:$F$1005,SPR!$H$6:$H$1005,"Finalizada",SPR!$D$6:$D$1005,REL!C63))</f>
        <v/>
      </c>
      <c r="F63" s="43" t="str">
        <f t="shared" si="0"/>
        <v/>
      </c>
    </row>
    <row r="64" spans="3:6" ht="30" customHeight="1" x14ac:dyDescent="0.25">
      <c r="C64" s="26" t="str">
        <f>IF(CAD!A63&gt;CAD!$D$9,"",CAD!A63)</f>
        <v/>
      </c>
      <c r="D64" s="43" t="str">
        <f>IF(C64="","",SUMIF(SPR!$D$6:$D$1005,REL!C64,SPR!$F$6:$F$1005))</f>
        <v/>
      </c>
      <c r="E64" s="43" t="str">
        <f>IF(C64="","",SUMIFS(SPR!$F$6:$F$1005,SPR!$H$6:$H$1005,"Finalizada",SPR!$D$6:$D$1005,REL!C64))</f>
        <v/>
      </c>
      <c r="F64" s="43" t="str">
        <f t="shared" si="0"/>
        <v/>
      </c>
    </row>
    <row r="65" spans="3:6" ht="30" customHeight="1" x14ac:dyDescent="0.25">
      <c r="C65" s="26" t="str">
        <f>IF(CAD!A64&gt;CAD!$D$9,"",CAD!A64)</f>
        <v/>
      </c>
      <c r="D65" s="43" t="str">
        <f>IF(C65="","",SUMIF(SPR!$D$6:$D$1005,REL!C65,SPR!$F$6:$F$1005))</f>
        <v/>
      </c>
      <c r="E65" s="43" t="str">
        <f>IF(C65="","",SUMIFS(SPR!$F$6:$F$1005,SPR!$H$6:$H$1005,"Finalizada",SPR!$D$6:$D$1005,REL!C65))</f>
        <v/>
      </c>
      <c r="F65" s="43" t="str">
        <f t="shared" si="0"/>
        <v/>
      </c>
    </row>
    <row r="66" spans="3:6" ht="30" customHeight="1" x14ac:dyDescent="0.25">
      <c r="C66" s="26" t="str">
        <f>IF(CAD!A65&gt;CAD!$D$9,"",CAD!A65)</f>
        <v/>
      </c>
      <c r="D66" s="43" t="str">
        <f>IF(C66="","",SUMIF(SPR!$D$6:$D$1005,REL!C66,SPR!$F$6:$F$1005))</f>
        <v/>
      </c>
      <c r="E66" s="43" t="str">
        <f>IF(C66="","",SUMIFS(SPR!$F$6:$F$1005,SPR!$H$6:$H$1005,"Finalizada",SPR!$D$6:$D$1005,REL!C66))</f>
        <v/>
      </c>
      <c r="F66" s="43" t="str">
        <f t="shared" si="0"/>
        <v/>
      </c>
    </row>
    <row r="67" spans="3:6" ht="30" customHeight="1" x14ac:dyDescent="0.25">
      <c r="C67" s="26" t="str">
        <f>IF(CAD!A66&gt;CAD!$D$9,"",CAD!A66)</f>
        <v/>
      </c>
      <c r="D67" s="43" t="str">
        <f>IF(C67="","",SUMIF(SPR!$D$6:$D$1005,REL!C67,SPR!$F$6:$F$1005))</f>
        <v/>
      </c>
      <c r="E67" s="43" t="str">
        <f>IF(C67="","",SUMIFS(SPR!$F$6:$F$1005,SPR!$H$6:$H$1005,"Finalizada",SPR!$D$6:$D$1005,REL!C67))</f>
        <v/>
      </c>
      <c r="F67" s="43" t="str">
        <f t="shared" si="0"/>
        <v/>
      </c>
    </row>
    <row r="68" spans="3:6" ht="30" customHeight="1" x14ac:dyDescent="0.25">
      <c r="C68" s="26" t="str">
        <f>IF(CAD!A67&gt;CAD!$D$9,"",CAD!A67)</f>
        <v/>
      </c>
      <c r="D68" s="43" t="str">
        <f>IF(C68="","",SUMIF(SPR!$D$6:$D$1005,REL!C68,SPR!$F$6:$F$1005))</f>
        <v/>
      </c>
      <c r="E68" s="43" t="str">
        <f>IF(C68="","",SUMIFS(SPR!$F$6:$F$1005,SPR!$H$6:$H$1005,"Finalizada",SPR!$D$6:$D$1005,REL!C68))</f>
        <v/>
      </c>
      <c r="F68" s="43" t="str">
        <f t="shared" si="0"/>
        <v/>
      </c>
    </row>
    <row r="69" spans="3:6" ht="30" customHeight="1" x14ac:dyDescent="0.25">
      <c r="C69" s="26" t="str">
        <f>IF(CAD!A68&gt;CAD!$D$9,"",CAD!A68)</f>
        <v/>
      </c>
      <c r="D69" s="43" t="str">
        <f>IF(C69="","",SUMIF(SPR!$D$6:$D$1005,REL!C69,SPR!$F$6:$F$1005))</f>
        <v/>
      </c>
      <c r="E69" s="43" t="str">
        <f>IF(C69="","",SUMIFS(SPR!$F$6:$F$1005,SPR!$H$6:$H$1005,"Finalizada",SPR!$D$6:$D$1005,REL!C69))</f>
        <v/>
      </c>
      <c r="F69" s="43" t="str">
        <f t="shared" si="0"/>
        <v/>
      </c>
    </row>
    <row r="70" spans="3:6" ht="30" customHeight="1" x14ac:dyDescent="0.25">
      <c r="C70" s="26" t="str">
        <f>IF(CAD!A69&gt;CAD!$D$9,"",CAD!A69)</f>
        <v/>
      </c>
      <c r="D70" s="43" t="str">
        <f>IF(C70="","",SUMIF(SPR!$D$6:$D$1005,REL!C70,SPR!$F$6:$F$1005))</f>
        <v/>
      </c>
      <c r="E70" s="43" t="str">
        <f>IF(C70="","",SUMIFS(SPR!$F$6:$F$1005,SPR!$H$6:$H$1005,"Finalizada",SPR!$D$6:$D$1005,REL!C70))</f>
        <v/>
      </c>
      <c r="F70" s="43" t="str">
        <f t="shared" si="0"/>
        <v/>
      </c>
    </row>
    <row r="71" spans="3:6" ht="30" customHeight="1" x14ac:dyDescent="0.25">
      <c r="C71" s="26" t="str">
        <f>IF(CAD!A70&gt;CAD!$D$9,"",CAD!A70)</f>
        <v/>
      </c>
      <c r="D71" s="43" t="str">
        <f>IF(C71="","",SUMIF(SPR!$D$6:$D$1005,REL!C71,SPR!$F$6:$F$1005))</f>
        <v/>
      </c>
      <c r="E71" s="43" t="str">
        <f>IF(C71="","",SUMIFS(SPR!$F$6:$F$1005,SPR!$H$6:$H$1005,"Finalizada",SPR!$D$6:$D$1005,REL!C71))</f>
        <v/>
      </c>
      <c r="F71" s="43" t="str">
        <f t="shared" ref="F71:F105" si="1">IF(C71="","",D71-E71)</f>
        <v/>
      </c>
    </row>
    <row r="72" spans="3:6" ht="30" customHeight="1" x14ac:dyDescent="0.25">
      <c r="C72" s="26" t="str">
        <f>IF(CAD!A71&gt;CAD!$D$9,"",CAD!A71)</f>
        <v/>
      </c>
      <c r="D72" s="43" t="str">
        <f>IF(C72="","",SUMIF(SPR!$D$6:$D$1005,REL!C72,SPR!$F$6:$F$1005))</f>
        <v/>
      </c>
      <c r="E72" s="43" t="str">
        <f>IF(C72="","",SUMIFS(SPR!$F$6:$F$1005,SPR!$H$6:$H$1005,"Finalizada",SPR!$D$6:$D$1005,REL!C72))</f>
        <v/>
      </c>
      <c r="F72" s="43" t="str">
        <f t="shared" si="1"/>
        <v/>
      </c>
    </row>
    <row r="73" spans="3:6" ht="30" customHeight="1" x14ac:dyDescent="0.25">
      <c r="C73" s="26" t="str">
        <f>IF(CAD!A72&gt;CAD!$D$9,"",CAD!A72)</f>
        <v/>
      </c>
      <c r="D73" s="43" t="str">
        <f>IF(C73="","",SUMIF(SPR!$D$6:$D$1005,REL!C73,SPR!$F$6:$F$1005))</f>
        <v/>
      </c>
      <c r="E73" s="43" t="str">
        <f>IF(C73="","",SUMIFS(SPR!$F$6:$F$1005,SPR!$H$6:$H$1005,"Finalizada",SPR!$D$6:$D$1005,REL!C73))</f>
        <v/>
      </c>
      <c r="F73" s="43" t="str">
        <f t="shared" si="1"/>
        <v/>
      </c>
    </row>
    <row r="74" spans="3:6" ht="30" customHeight="1" x14ac:dyDescent="0.25">
      <c r="C74" s="26" t="str">
        <f>IF(CAD!A73&gt;CAD!$D$9,"",CAD!A73)</f>
        <v/>
      </c>
      <c r="D74" s="43" t="str">
        <f>IF(C74="","",SUMIF(SPR!$D$6:$D$1005,REL!C74,SPR!$F$6:$F$1005))</f>
        <v/>
      </c>
      <c r="E74" s="43" t="str">
        <f>IF(C74="","",SUMIFS(SPR!$F$6:$F$1005,SPR!$H$6:$H$1005,"Finalizada",SPR!$D$6:$D$1005,REL!C74))</f>
        <v/>
      </c>
      <c r="F74" s="43" t="str">
        <f t="shared" si="1"/>
        <v/>
      </c>
    </row>
    <row r="75" spans="3:6" ht="30" customHeight="1" x14ac:dyDescent="0.25">
      <c r="C75" s="26" t="str">
        <f>IF(CAD!A74&gt;CAD!$D$9,"",CAD!A74)</f>
        <v/>
      </c>
      <c r="D75" s="43" t="str">
        <f>IF(C75="","",SUMIF(SPR!$D$6:$D$1005,REL!C75,SPR!$F$6:$F$1005))</f>
        <v/>
      </c>
      <c r="E75" s="43" t="str">
        <f>IF(C75="","",SUMIFS(SPR!$F$6:$F$1005,SPR!$H$6:$H$1005,"Finalizada",SPR!$D$6:$D$1005,REL!C75))</f>
        <v/>
      </c>
      <c r="F75" s="43" t="str">
        <f t="shared" si="1"/>
        <v/>
      </c>
    </row>
    <row r="76" spans="3:6" ht="30" customHeight="1" x14ac:dyDescent="0.25">
      <c r="C76" s="26" t="str">
        <f>IF(CAD!A75&gt;CAD!$D$9,"",CAD!A75)</f>
        <v/>
      </c>
      <c r="D76" s="43" t="str">
        <f>IF(C76="","",SUMIF(SPR!$D$6:$D$1005,REL!C76,SPR!$F$6:$F$1005))</f>
        <v/>
      </c>
      <c r="E76" s="43" t="str">
        <f>IF(C76="","",SUMIFS(SPR!$F$6:$F$1005,SPR!$H$6:$H$1005,"Finalizada",SPR!$D$6:$D$1005,REL!C76))</f>
        <v/>
      </c>
      <c r="F76" s="43" t="str">
        <f t="shared" si="1"/>
        <v/>
      </c>
    </row>
    <row r="77" spans="3:6" ht="30" customHeight="1" x14ac:dyDescent="0.25">
      <c r="C77" s="26" t="str">
        <f>IF(CAD!A76&gt;CAD!$D$9,"",CAD!A76)</f>
        <v/>
      </c>
      <c r="D77" s="43" t="str">
        <f>IF(C77="","",SUMIF(SPR!$D$6:$D$1005,REL!C77,SPR!$F$6:$F$1005))</f>
        <v/>
      </c>
      <c r="E77" s="43" t="str">
        <f>IF(C77="","",SUMIFS(SPR!$F$6:$F$1005,SPR!$H$6:$H$1005,"Finalizada",SPR!$D$6:$D$1005,REL!C77))</f>
        <v/>
      </c>
      <c r="F77" s="43" t="str">
        <f t="shared" si="1"/>
        <v/>
      </c>
    </row>
    <row r="78" spans="3:6" ht="30" customHeight="1" x14ac:dyDescent="0.25">
      <c r="C78" s="26" t="str">
        <f>IF(CAD!A77&gt;CAD!$D$9,"",CAD!A77)</f>
        <v/>
      </c>
      <c r="D78" s="43" t="str">
        <f>IF(C78="","",SUMIF(SPR!$D$6:$D$1005,REL!C78,SPR!$F$6:$F$1005))</f>
        <v/>
      </c>
      <c r="E78" s="43" t="str">
        <f>IF(C78="","",SUMIFS(SPR!$F$6:$F$1005,SPR!$H$6:$H$1005,"Finalizada",SPR!$D$6:$D$1005,REL!C78))</f>
        <v/>
      </c>
      <c r="F78" s="43" t="str">
        <f t="shared" si="1"/>
        <v/>
      </c>
    </row>
    <row r="79" spans="3:6" ht="30" customHeight="1" x14ac:dyDescent="0.25">
      <c r="C79" s="26" t="str">
        <f>IF(CAD!A78&gt;CAD!$D$9,"",CAD!A78)</f>
        <v/>
      </c>
      <c r="D79" s="43" t="str">
        <f>IF(C79="","",SUMIF(SPR!$D$6:$D$1005,REL!C79,SPR!$F$6:$F$1005))</f>
        <v/>
      </c>
      <c r="E79" s="43" t="str">
        <f>IF(C79="","",SUMIFS(SPR!$F$6:$F$1005,SPR!$H$6:$H$1005,"Finalizada",SPR!$D$6:$D$1005,REL!C79))</f>
        <v/>
      </c>
      <c r="F79" s="43" t="str">
        <f t="shared" si="1"/>
        <v/>
      </c>
    </row>
    <row r="80" spans="3:6" ht="30" customHeight="1" x14ac:dyDescent="0.25">
      <c r="C80" s="26" t="str">
        <f>IF(CAD!A79&gt;CAD!$D$9,"",CAD!A79)</f>
        <v/>
      </c>
      <c r="D80" s="43" t="str">
        <f>IF(C80="","",SUMIF(SPR!$D$6:$D$1005,REL!C80,SPR!$F$6:$F$1005))</f>
        <v/>
      </c>
      <c r="E80" s="43" t="str">
        <f>IF(C80="","",SUMIFS(SPR!$F$6:$F$1005,SPR!$H$6:$H$1005,"Finalizada",SPR!$D$6:$D$1005,REL!C80))</f>
        <v/>
      </c>
      <c r="F80" s="43" t="str">
        <f t="shared" si="1"/>
        <v/>
      </c>
    </row>
    <row r="81" spans="3:6" ht="30" customHeight="1" x14ac:dyDescent="0.25">
      <c r="C81" s="26" t="str">
        <f>IF(CAD!A80&gt;CAD!$D$9,"",CAD!A80)</f>
        <v/>
      </c>
      <c r="D81" s="43" t="str">
        <f>IF(C81="","",SUMIF(SPR!$D$6:$D$1005,REL!C81,SPR!$F$6:$F$1005))</f>
        <v/>
      </c>
      <c r="E81" s="43" t="str">
        <f>IF(C81="","",SUMIFS(SPR!$F$6:$F$1005,SPR!$H$6:$H$1005,"Finalizada",SPR!$D$6:$D$1005,REL!C81))</f>
        <v/>
      </c>
      <c r="F81" s="43" t="str">
        <f t="shared" si="1"/>
        <v/>
      </c>
    </row>
    <row r="82" spans="3:6" ht="30" customHeight="1" x14ac:dyDescent="0.25">
      <c r="C82" s="26" t="str">
        <f>IF(CAD!A81&gt;CAD!$D$9,"",CAD!A81)</f>
        <v/>
      </c>
      <c r="D82" s="43" t="str">
        <f>IF(C82="","",SUMIF(SPR!$D$6:$D$1005,REL!C82,SPR!$F$6:$F$1005))</f>
        <v/>
      </c>
      <c r="E82" s="43" t="str">
        <f>IF(C82="","",SUMIFS(SPR!$F$6:$F$1005,SPR!$H$6:$H$1005,"Finalizada",SPR!$D$6:$D$1005,REL!C82))</f>
        <v/>
      </c>
      <c r="F82" s="43" t="str">
        <f t="shared" si="1"/>
        <v/>
      </c>
    </row>
    <row r="83" spans="3:6" ht="30" customHeight="1" x14ac:dyDescent="0.25">
      <c r="C83" s="26" t="str">
        <f>IF(CAD!A82&gt;CAD!$D$9,"",CAD!A82)</f>
        <v/>
      </c>
      <c r="D83" s="43" t="str">
        <f>IF(C83="","",SUMIF(SPR!$D$6:$D$1005,REL!C83,SPR!$F$6:$F$1005))</f>
        <v/>
      </c>
      <c r="E83" s="43" t="str">
        <f>IF(C83="","",SUMIFS(SPR!$F$6:$F$1005,SPR!$H$6:$H$1005,"Finalizada",SPR!$D$6:$D$1005,REL!C83))</f>
        <v/>
      </c>
      <c r="F83" s="43" t="str">
        <f t="shared" si="1"/>
        <v/>
      </c>
    </row>
    <row r="84" spans="3:6" ht="30" customHeight="1" x14ac:dyDescent="0.25">
      <c r="C84" s="26" t="str">
        <f>IF(CAD!A83&gt;CAD!$D$9,"",CAD!A83)</f>
        <v/>
      </c>
      <c r="D84" s="43" t="str">
        <f>IF(C84="","",SUMIF(SPR!$D$6:$D$1005,REL!C84,SPR!$F$6:$F$1005))</f>
        <v/>
      </c>
      <c r="E84" s="43" t="str">
        <f>IF(C84="","",SUMIFS(SPR!$F$6:$F$1005,SPR!$H$6:$H$1005,"Finalizada",SPR!$D$6:$D$1005,REL!C84))</f>
        <v/>
      </c>
      <c r="F84" s="43" t="str">
        <f t="shared" si="1"/>
        <v/>
      </c>
    </row>
    <row r="85" spans="3:6" ht="30" customHeight="1" x14ac:dyDescent="0.25">
      <c r="C85" s="26" t="str">
        <f>IF(CAD!A84&gt;CAD!$D$9,"",CAD!A84)</f>
        <v/>
      </c>
      <c r="D85" s="43" t="str">
        <f>IF(C85="","",SUMIF(SPR!$D$6:$D$1005,REL!C85,SPR!$F$6:$F$1005))</f>
        <v/>
      </c>
      <c r="E85" s="43" t="str">
        <f>IF(C85="","",SUMIFS(SPR!$F$6:$F$1005,SPR!$H$6:$H$1005,"Finalizada",SPR!$D$6:$D$1005,REL!C85))</f>
        <v/>
      </c>
      <c r="F85" s="43" t="str">
        <f t="shared" si="1"/>
        <v/>
      </c>
    </row>
    <row r="86" spans="3:6" ht="30" customHeight="1" x14ac:dyDescent="0.25">
      <c r="C86" s="26" t="str">
        <f>IF(CAD!A85&gt;CAD!$D$9,"",CAD!A85)</f>
        <v/>
      </c>
      <c r="D86" s="43" t="str">
        <f>IF(C86="","",SUMIF(SPR!$D$6:$D$1005,REL!C86,SPR!$F$6:$F$1005))</f>
        <v/>
      </c>
      <c r="E86" s="43" t="str">
        <f>IF(C86="","",SUMIFS(SPR!$F$6:$F$1005,SPR!$H$6:$H$1005,"Finalizada",SPR!$D$6:$D$1005,REL!C86))</f>
        <v/>
      </c>
      <c r="F86" s="43" t="str">
        <f t="shared" si="1"/>
        <v/>
      </c>
    </row>
    <row r="87" spans="3:6" ht="30" customHeight="1" x14ac:dyDescent="0.25">
      <c r="C87" s="26" t="str">
        <f>IF(CAD!A86&gt;CAD!$D$9,"",CAD!A86)</f>
        <v/>
      </c>
      <c r="D87" s="43" t="str">
        <f>IF(C87="","",SUMIF(SPR!$D$6:$D$1005,REL!C87,SPR!$F$6:$F$1005))</f>
        <v/>
      </c>
      <c r="E87" s="43" t="str">
        <f>IF(C87="","",SUMIFS(SPR!$F$6:$F$1005,SPR!$H$6:$H$1005,"Finalizada",SPR!$D$6:$D$1005,REL!C87))</f>
        <v/>
      </c>
      <c r="F87" s="43" t="str">
        <f t="shared" si="1"/>
        <v/>
      </c>
    </row>
    <row r="88" spans="3:6" ht="30" customHeight="1" x14ac:dyDescent="0.25">
      <c r="C88" s="26" t="str">
        <f>IF(CAD!A87&gt;CAD!$D$9,"",CAD!A87)</f>
        <v/>
      </c>
      <c r="D88" s="43" t="str">
        <f>IF(C88="","",SUMIF(SPR!$D$6:$D$1005,REL!C88,SPR!$F$6:$F$1005))</f>
        <v/>
      </c>
      <c r="E88" s="43" t="str">
        <f>IF(C88="","",SUMIFS(SPR!$F$6:$F$1005,SPR!$H$6:$H$1005,"Finalizada",SPR!$D$6:$D$1005,REL!C88))</f>
        <v/>
      </c>
      <c r="F88" s="43" t="str">
        <f t="shared" si="1"/>
        <v/>
      </c>
    </row>
    <row r="89" spans="3:6" ht="30" customHeight="1" x14ac:dyDescent="0.25">
      <c r="C89" s="26" t="str">
        <f>IF(CAD!A88&gt;CAD!$D$9,"",CAD!A88)</f>
        <v/>
      </c>
      <c r="D89" s="43" t="str">
        <f>IF(C89="","",SUMIF(SPR!$D$6:$D$1005,REL!C89,SPR!$F$6:$F$1005))</f>
        <v/>
      </c>
      <c r="E89" s="43" t="str">
        <f>IF(C89="","",SUMIFS(SPR!$F$6:$F$1005,SPR!$H$6:$H$1005,"Finalizada",SPR!$D$6:$D$1005,REL!C89))</f>
        <v/>
      </c>
      <c r="F89" s="43" t="str">
        <f t="shared" si="1"/>
        <v/>
      </c>
    </row>
    <row r="90" spans="3:6" ht="30" customHeight="1" x14ac:dyDescent="0.25">
      <c r="C90" s="26" t="str">
        <f>IF(CAD!A89&gt;CAD!$D$9,"",CAD!A89)</f>
        <v/>
      </c>
      <c r="D90" s="43" t="str">
        <f>IF(C90="","",SUMIF(SPR!$D$6:$D$1005,REL!C90,SPR!$F$6:$F$1005))</f>
        <v/>
      </c>
      <c r="E90" s="43" t="str">
        <f>IF(C90="","",SUMIFS(SPR!$F$6:$F$1005,SPR!$H$6:$H$1005,"Finalizada",SPR!$D$6:$D$1005,REL!C90))</f>
        <v/>
      </c>
      <c r="F90" s="43" t="str">
        <f t="shared" si="1"/>
        <v/>
      </c>
    </row>
    <row r="91" spans="3:6" ht="30" customHeight="1" x14ac:dyDescent="0.25">
      <c r="C91" s="26" t="str">
        <f>IF(CAD!A90&gt;CAD!$D$9,"",CAD!A90)</f>
        <v/>
      </c>
      <c r="D91" s="43" t="str">
        <f>IF(C91="","",SUMIF(SPR!$D$6:$D$1005,REL!C91,SPR!$F$6:$F$1005))</f>
        <v/>
      </c>
      <c r="E91" s="43" t="str">
        <f>IF(C91="","",SUMIFS(SPR!$F$6:$F$1005,SPR!$H$6:$H$1005,"Finalizada",SPR!$D$6:$D$1005,REL!C91))</f>
        <v/>
      </c>
      <c r="F91" s="43" t="str">
        <f t="shared" si="1"/>
        <v/>
      </c>
    </row>
    <row r="92" spans="3:6" ht="30" customHeight="1" x14ac:dyDescent="0.25">
      <c r="C92" s="26" t="str">
        <f>IF(CAD!A91&gt;CAD!$D$9,"",CAD!A91)</f>
        <v/>
      </c>
      <c r="D92" s="43" t="str">
        <f>IF(C92="","",SUMIF(SPR!$D$6:$D$1005,REL!C92,SPR!$F$6:$F$1005))</f>
        <v/>
      </c>
      <c r="E92" s="43" t="str">
        <f>IF(C92="","",SUMIFS(SPR!$F$6:$F$1005,SPR!$H$6:$H$1005,"Finalizada",SPR!$D$6:$D$1005,REL!C92))</f>
        <v/>
      </c>
      <c r="F92" s="43" t="str">
        <f t="shared" si="1"/>
        <v/>
      </c>
    </row>
    <row r="93" spans="3:6" ht="30" customHeight="1" x14ac:dyDescent="0.25">
      <c r="C93" s="26" t="str">
        <f>IF(CAD!A92&gt;CAD!$D$9,"",CAD!A92)</f>
        <v/>
      </c>
      <c r="D93" s="43" t="str">
        <f>IF(C93="","",SUMIF(SPR!$D$6:$D$1005,REL!C93,SPR!$F$6:$F$1005))</f>
        <v/>
      </c>
      <c r="E93" s="43" t="str">
        <f>IF(C93="","",SUMIFS(SPR!$F$6:$F$1005,SPR!$H$6:$H$1005,"Finalizada",SPR!$D$6:$D$1005,REL!C93))</f>
        <v/>
      </c>
      <c r="F93" s="43" t="str">
        <f t="shared" si="1"/>
        <v/>
      </c>
    </row>
    <row r="94" spans="3:6" ht="30" customHeight="1" x14ac:dyDescent="0.25">
      <c r="C94" s="26" t="str">
        <f>IF(CAD!A93&gt;CAD!$D$9,"",CAD!A93)</f>
        <v/>
      </c>
      <c r="D94" s="43" t="str">
        <f>IF(C94="","",SUMIF(SPR!$D$6:$D$1005,REL!C94,SPR!$F$6:$F$1005))</f>
        <v/>
      </c>
      <c r="E94" s="43" t="str">
        <f>IF(C94="","",SUMIFS(SPR!$F$6:$F$1005,SPR!$H$6:$H$1005,"Finalizada",SPR!$D$6:$D$1005,REL!C94))</f>
        <v/>
      </c>
      <c r="F94" s="43" t="str">
        <f t="shared" si="1"/>
        <v/>
      </c>
    </row>
    <row r="95" spans="3:6" ht="30" customHeight="1" x14ac:dyDescent="0.25">
      <c r="C95" s="26" t="str">
        <f>IF(CAD!A94&gt;CAD!$D$9,"",CAD!A94)</f>
        <v/>
      </c>
      <c r="D95" s="43" t="str">
        <f>IF(C95="","",SUMIF(SPR!$D$6:$D$1005,REL!C95,SPR!$F$6:$F$1005))</f>
        <v/>
      </c>
      <c r="E95" s="43" t="str">
        <f>IF(C95="","",SUMIFS(SPR!$F$6:$F$1005,SPR!$H$6:$H$1005,"Finalizada",SPR!$D$6:$D$1005,REL!C95))</f>
        <v/>
      </c>
      <c r="F95" s="43" t="str">
        <f t="shared" si="1"/>
        <v/>
      </c>
    </row>
    <row r="96" spans="3:6" ht="30" customHeight="1" x14ac:dyDescent="0.25">
      <c r="C96" s="26" t="str">
        <f>IF(CAD!A95&gt;CAD!$D$9,"",CAD!A95)</f>
        <v/>
      </c>
      <c r="D96" s="43" t="str">
        <f>IF(C96="","",SUMIF(SPR!$D$6:$D$1005,REL!C96,SPR!$F$6:$F$1005))</f>
        <v/>
      </c>
      <c r="E96" s="43" t="str">
        <f>IF(C96="","",SUMIFS(SPR!$F$6:$F$1005,SPR!$H$6:$H$1005,"Finalizada",SPR!$D$6:$D$1005,REL!C96))</f>
        <v/>
      </c>
      <c r="F96" s="43" t="str">
        <f t="shared" si="1"/>
        <v/>
      </c>
    </row>
    <row r="97" spans="3:6" ht="30" customHeight="1" x14ac:dyDescent="0.25">
      <c r="C97" s="26" t="str">
        <f>IF(CAD!A96&gt;CAD!$D$9,"",CAD!A96)</f>
        <v/>
      </c>
      <c r="D97" s="43" t="str">
        <f>IF(C97="","",SUMIF(SPR!$D$6:$D$1005,REL!C97,SPR!$F$6:$F$1005))</f>
        <v/>
      </c>
      <c r="E97" s="43" t="str">
        <f>IF(C97="","",SUMIFS(SPR!$F$6:$F$1005,SPR!$H$6:$H$1005,"Finalizada",SPR!$D$6:$D$1005,REL!C97))</f>
        <v/>
      </c>
      <c r="F97" s="43" t="str">
        <f t="shared" si="1"/>
        <v/>
      </c>
    </row>
    <row r="98" spans="3:6" ht="30" customHeight="1" x14ac:dyDescent="0.25">
      <c r="C98" s="26" t="str">
        <f>IF(CAD!A97&gt;CAD!$D$9,"",CAD!A97)</f>
        <v/>
      </c>
      <c r="D98" s="43" t="str">
        <f>IF(C98="","",SUMIF(SPR!$D$6:$D$1005,REL!C98,SPR!$F$6:$F$1005))</f>
        <v/>
      </c>
      <c r="E98" s="43" t="str">
        <f>IF(C98="","",SUMIFS(SPR!$F$6:$F$1005,SPR!$H$6:$H$1005,"Finalizada",SPR!$D$6:$D$1005,REL!C98))</f>
        <v/>
      </c>
      <c r="F98" s="43" t="str">
        <f t="shared" si="1"/>
        <v/>
      </c>
    </row>
    <row r="99" spans="3:6" ht="30" customHeight="1" x14ac:dyDescent="0.25">
      <c r="C99" s="26" t="str">
        <f>IF(CAD!A98&gt;CAD!$D$9,"",CAD!A98)</f>
        <v/>
      </c>
      <c r="D99" s="43" t="str">
        <f>IF(C99="","",SUMIF(SPR!$D$6:$D$1005,REL!C99,SPR!$F$6:$F$1005))</f>
        <v/>
      </c>
      <c r="E99" s="43" t="str">
        <f>IF(C99="","",SUMIFS(SPR!$F$6:$F$1005,SPR!$H$6:$H$1005,"Finalizada",SPR!$D$6:$D$1005,REL!C99))</f>
        <v/>
      </c>
      <c r="F99" s="43" t="str">
        <f t="shared" si="1"/>
        <v/>
      </c>
    </row>
    <row r="100" spans="3:6" ht="30" customHeight="1" x14ac:dyDescent="0.25">
      <c r="C100" s="26" t="str">
        <f>IF(CAD!A99&gt;CAD!$D$9,"",CAD!A99)</f>
        <v/>
      </c>
      <c r="D100" s="43" t="str">
        <f>IF(C100="","",SUMIF(SPR!$D$6:$D$1005,REL!C100,SPR!$F$6:$F$1005))</f>
        <v/>
      </c>
      <c r="E100" s="43" t="str">
        <f>IF(C100="","",SUMIFS(SPR!$F$6:$F$1005,SPR!$H$6:$H$1005,"Finalizada",SPR!$D$6:$D$1005,REL!C100))</f>
        <v/>
      </c>
      <c r="F100" s="43" t="str">
        <f t="shared" si="1"/>
        <v/>
      </c>
    </row>
    <row r="101" spans="3:6" ht="30" customHeight="1" x14ac:dyDescent="0.25">
      <c r="C101" s="26" t="str">
        <f>IF(CAD!A100&gt;CAD!$D$9,"",CAD!A100)</f>
        <v/>
      </c>
      <c r="D101" s="43" t="str">
        <f>IF(C101="","",SUMIF(SPR!$D$6:$D$1005,REL!C101,SPR!$F$6:$F$1005))</f>
        <v/>
      </c>
      <c r="E101" s="43" t="str">
        <f>IF(C101="","",SUMIFS(SPR!$F$6:$F$1005,SPR!$H$6:$H$1005,"Finalizada",SPR!$D$6:$D$1005,REL!C101))</f>
        <v/>
      </c>
      <c r="F101" s="43" t="str">
        <f t="shared" si="1"/>
        <v/>
      </c>
    </row>
    <row r="102" spans="3:6" ht="30" customHeight="1" x14ac:dyDescent="0.25">
      <c r="C102" s="26" t="str">
        <f>IF(CAD!A101&gt;CAD!$D$9,"",CAD!A101)</f>
        <v/>
      </c>
      <c r="D102" s="43" t="str">
        <f>IF(C102="","",SUMIF(SPR!$D$6:$D$1005,REL!C102,SPR!$F$6:$F$1005))</f>
        <v/>
      </c>
      <c r="E102" s="43" t="str">
        <f>IF(C102="","",SUMIFS(SPR!$F$6:$F$1005,SPR!$H$6:$H$1005,"Finalizada",SPR!$D$6:$D$1005,REL!C102))</f>
        <v/>
      </c>
      <c r="F102" s="43" t="str">
        <f t="shared" si="1"/>
        <v/>
      </c>
    </row>
    <row r="103" spans="3:6" ht="30" customHeight="1" x14ac:dyDescent="0.25">
      <c r="C103" s="26" t="str">
        <f>IF(CAD!A102&gt;CAD!$D$9,"",CAD!A102)</f>
        <v/>
      </c>
      <c r="D103" s="43" t="str">
        <f>IF(C103="","",SUMIF(SPR!$D$6:$D$1005,REL!C103,SPR!$F$6:$F$1005))</f>
        <v/>
      </c>
      <c r="E103" s="43" t="str">
        <f>IF(C103="","",SUMIFS(SPR!$F$6:$F$1005,SPR!$H$6:$H$1005,"Finalizada",SPR!$D$6:$D$1005,REL!C103))</f>
        <v/>
      </c>
      <c r="F103" s="43" t="str">
        <f t="shared" si="1"/>
        <v/>
      </c>
    </row>
    <row r="104" spans="3:6" ht="30" customHeight="1" x14ac:dyDescent="0.25">
      <c r="C104" s="26" t="str">
        <f>IF(CAD!A103&gt;CAD!$D$9,"",CAD!A103)</f>
        <v/>
      </c>
      <c r="D104" s="43" t="str">
        <f>IF(C104="","",SUMIF(SPR!$D$6:$D$1005,REL!C104,SPR!$F$6:$F$1005))</f>
        <v/>
      </c>
      <c r="E104" s="43" t="str">
        <f>IF(C104="","",SUMIFS(SPR!$F$6:$F$1005,SPR!$H$6:$H$1005,"Finalizada",SPR!$D$6:$D$1005,REL!C104))</f>
        <v/>
      </c>
      <c r="F104" s="43" t="str">
        <f t="shared" si="1"/>
        <v/>
      </c>
    </row>
    <row r="105" spans="3:6" ht="30" customHeight="1" x14ac:dyDescent="0.25">
      <c r="C105" s="26" t="str">
        <f>IF(CAD!A104&gt;CAD!$D$9,"",CAD!A104)</f>
        <v/>
      </c>
      <c r="D105" s="43" t="str">
        <f>IF(C105="","",SUMIF(SPR!$D$6:$D$1005,REL!C105,SPR!$F$6:$F$1005))</f>
        <v/>
      </c>
      <c r="E105" s="43" t="str">
        <f>IF(C105="","",SUMIFS(SPR!$F$6:$F$1005,SPR!$H$6:$H$1005,"Finalizada",SPR!$D$6:$D$1005,REL!C105))</f>
        <v/>
      </c>
      <c r="F105" s="43" t="str">
        <f t="shared" si="1"/>
        <v/>
      </c>
    </row>
  </sheetData>
  <autoFilter ref="C5:F105" xr:uid="{00000000-0009-0000-0000-000005000000}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7"/>
  <sheetViews>
    <sheetView showGridLines="0" zoomScale="90" zoomScaleNormal="90" zoomScalePageLayoutView="80" workbookViewId="0">
      <pane ySplit="7" topLeftCell="A8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10" width="17.75" style="10" customWidth="1"/>
    <col min="11" max="11" width="11" style="10" customWidth="1"/>
    <col min="12" max="15" width="11" style="10"/>
    <col min="16" max="16" width="5.125" style="10" customWidth="1"/>
    <col min="17" max="16384" width="11" style="10"/>
  </cols>
  <sheetData>
    <row r="1" spans="1:15" s="4" customFormat="1" ht="39" customHeight="1" x14ac:dyDescent="0.25">
      <c r="C1" s="2"/>
      <c r="D1" s="2"/>
      <c r="E1" s="2"/>
      <c r="F1" s="2"/>
      <c r="G1" s="2"/>
      <c r="H1" s="2"/>
      <c r="I1" s="2"/>
      <c r="J1" s="2"/>
    </row>
    <row r="2" spans="1:15" s="5" customFormat="1" ht="30" customHeight="1" x14ac:dyDescent="0.25">
      <c r="K2" s="9"/>
      <c r="L2" s="9"/>
      <c r="M2" s="9"/>
    </row>
    <row r="3" spans="1:15" s="55" customFormat="1" ht="44.25" customHeight="1" x14ac:dyDescent="0.25">
      <c r="A3" s="54"/>
      <c r="C3" s="56"/>
      <c r="E3" s="57"/>
      <c r="F3" s="57"/>
    </row>
    <row r="4" spans="1:15" s="27" customFormat="1" ht="9.75" customHeight="1" x14ac:dyDescent="0.25">
      <c r="K4" s="28"/>
      <c r="L4" s="28"/>
      <c r="M4" s="28"/>
      <c r="N4" s="28"/>
      <c r="O4" s="28"/>
    </row>
    <row r="5" spans="1:15" s="27" customFormat="1" ht="24.75" customHeight="1" x14ac:dyDescent="0.25">
      <c r="A5" s="13"/>
      <c r="B5" s="13"/>
      <c r="C5" s="83" t="s">
        <v>26</v>
      </c>
      <c r="D5" s="84"/>
      <c r="E5" s="85" t="s">
        <v>49</v>
      </c>
      <c r="F5" s="86"/>
      <c r="G5" s="87"/>
      <c r="K5" s="28"/>
      <c r="L5" s="28"/>
      <c r="M5" s="28"/>
      <c r="N5" s="28"/>
      <c r="O5" s="28"/>
    </row>
    <row r="6" spans="1:15" s="27" customFormat="1" ht="6.75" customHeight="1" thickBot="1" x14ac:dyDescent="0.3">
      <c r="A6" s="13"/>
      <c r="K6" s="28"/>
      <c r="L6" s="28"/>
      <c r="M6" s="28"/>
      <c r="N6" s="28"/>
      <c r="O6" s="28"/>
    </row>
    <row r="7" spans="1:15" ht="32.25" customHeight="1" thickTop="1" x14ac:dyDescent="0.25">
      <c r="C7" s="18" t="s">
        <v>18</v>
      </c>
      <c r="D7" s="18" t="s">
        <v>27</v>
      </c>
      <c r="E7" s="18" t="s">
        <v>28</v>
      </c>
      <c r="F7" s="18" t="s">
        <v>29</v>
      </c>
      <c r="G7" s="18" t="s">
        <v>24</v>
      </c>
      <c r="H7" s="18" t="s">
        <v>30</v>
      </c>
      <c r="I7" s="18" t="s">
        <v>31</v>
      </c>
      <c r="J7" s="18" t="s">
        <v>32</v>
      </c>
    </row>
    <row r="8" spans="1:15" ht="30" customHeight="1" x14ac:dyDescent="0.25">
      <c r="C8" s="26">
        <f>IF(CAD!A5&gt;CAD!$D$9,"",CAD!A5)</f>
        <v>1</v>
      </c>
      <c r="D8" s="26">
        <f>IF(C8="","",COUNTIFS(SPR!$E:$E,$E$5,SPR!$D:$D,C8))</f>
        <v>1</v>
      </c>
      <c r="E8" s="26">
        <f>IF(C8="","",COUNTIFS(SPR!$E:$E,DEI!$E$5,SPR!$D:$D,DEI!C8,SPR!H:H,"Finalizada"))</f>
        <v>1</v>
      </c>
      <c r="F8" s="33">
        <f>IF(C8="","",IFERROR(E8/D8,0))</f>
        <v>1</v>
      </c>
      <c r="G8" s="43">
        <f>IF(C8="","",SUMIFS(SPR!F:F,SPR!H:H,"Finalizada",SPR!E:E,DEI!E5,SPR!D:D,DEI!C8))</f>
        <v>10</v>
      </c>
      <c r="H8" s="43">
        <f>IF(C8="","",SUMIFS(SPR!$I:$I,SPR!$E:$E,$E$5,SPR!$D:$D,C8))</f>
        <v>30</v>
      </c>
      <c r="I8" s="43">
        <f>IF(C8="","",SUMIFS(SPR!$G:$G,SPR!$E:$E,$E$5,SPR!$D:$D,C8))</f>
        <v>30</v>
      </c>
      <c r="J8" s="43">
        <f>IF(C8="","",H8-I8)</f>
        <v>0</v>
      </c>
    </row>
    <row r="9" spans="1:15" ht="30" customHeight="1" x14ac:dyDescent="0.25">
      <c r="C9" s="26">
        <f>IF(CAD!A6&gt;CAD!$D$9,"",CAD!A6)</f>
        <v>2</v>
      </c>
      <c r="D9" s="26">
        <f>IF(C9="","",COUNTIFS(SPR!$E:$E,$E$5,SPR!$D:$D,C9))</f>
        <v>1</v>
      </c>
      <c r="E9" s="26">
        <f>IF(C9="","",COUNTIFS(SPR!$E:$E,DEI!$E$5,SPR!$D:$D,DEI!C9,SPR!H:H,"Finalizada"))</f>
        <v>1</v>
      </c>
      <c r="F9" s="33">
        <f t="shared" ref="F9:F72" si="0">IF(C9="","",IFERROR(E9/D9,0))</f>
        <v>1</v>
      </c>
      <c r="G9" s="43">
        <f>IF(C9="","",SUMIFS(SPR!F:F,SPR!H:H,"Finalizada",SPR!E:E,DEI!E6,SPR!D:D,DEI!C9))</f>
        <v>0</v>
      </c>
      <c r="H9" s="43">
        <f>IF(C9="","",SUMIFS(SPR!$I:$I,SPR!$E:$E,$E$5,SPR!$D:$D,C9))</f>
        <v>30</v>
      </c>
      <c r="I9" s="43">
        <f>IF(C9="","",SUMIFS(SPR!$G:$G,SPR!$E:$E,$E$5,SPR!$D:$D,C9))</f>
        <v>30</v>
      </c>
      <c r="J9" s="43">
        <f t="shared" ref="J9:J72" si="1">IF(C9="","",H9-I9)</f>
        <v>0</v>
      </c>
    </row>
    <row r="10" spans="1:15" ht="30" customHeight="1" x14ac:dyDescent="0.25">
      <c r="C10" s="26">
        <f>IF(CAD!A7&gt;CAD!$D$9,"",CAD!A7)</f>
        <v>3</v>
      </c>
      <c r="D10" s="26">
        <f>IF(C10="","",COUNTIFS(SPR!$E:$E,$E$5,SPR!$D:$D,C10))</f>
        <v>1</v>
      </c>
      <c r="E10" s="26">
        <f>IF(C10="","",COUNTIFS(SPR!$E:$E,DEI!$E$5,SPR!$D:$D,DEI!C10,SPR!H:H,"Finalizada"))</f>
        <v>1</v>
      </c>
      <c r="F10" s="33">
        <f t="shared" si="0"/>
        <v>1</v>
      </c>
      <c r="G10" s="43">
        <f>IF(C10="","",SUMIFS(SPR!F:F,SPR!H:H,"Finalizada",SPR!E:E,DEI!E7,SPR!D:D,DEI!C10))</f>
        <v>0</v>
      </c>
      <c r="H10" s="43">
        <f>IF(C10="","",SUMIFS(SPR!$I:$I,SPR!$E:$E,$E$5,SPR!$D:$D,C10))</f>
        <v>30</v>
      </c>
      <c r="I10" s="43">
        <f>IF(C10="","",SUMIFS(SPR!$G:$G,SPR!$E:$E,$E$5,SPR!$D:$D,C10))</f>
        <v>30</v>
      </c>
      <c r="J10" s="43">
        <f t="shared" si="1"/>
        <v>0</v>
      </c>
    </row>
    <row r="11" spans="1:15" ht="30" customHeight="1" x14ac:dyDescent="0.25">
      <c r="C11" s="26">
        <f>IF(CAD!A8&gt;CAD!$D$9,"",CAD!A8)</f>
        <v>4</v>
      </c>
      <c r="D11" s="26">
        <f>IF(C11="","",COUNTIFS(SPR!$E:$E,$E$5,SPR!$D:$D,C11))</f>
        <v>5</v>
      </c>
      <c r="E11" s="26">
        <f>IF(C11="","",COUNTIFS(SPR!$E:$E,DEI!$E$5,SPR!$D:$D,DEI!C11,SPR!H:H,"Finalizada"))</f>
        <v>5</v>
      </c>
      <c r="F11" s="33">
        <f t="shared" si="0"/>
        <v>1</v>
      </c>
      <c r="G11" s="43">
        <f>IF(C11="","",SUMIFS(SPR!F:F,SPR!H:H,"Finalizada",SPR!E:E,DEI!E8,SPR!D:D,DEI!C11))</f>
        <v>0</v>
      </c>
      <c r="H11" s="43">
        <f>IF(C11="","",SUMIFS(SPR!$I:$I,SPR!$E:$E,$E$5,SPR!$D:$D,C11))</f>
        <v>110</v>
      </c>
      <c r="I11" s="43">
        <f>IF(C11="","",SUMIFS(SPR!$G:$G,SPR!$E:$E,$E$5,SPR!$D:$D,C11))</f>
        <v>140</v>
      </c>
      <c r="J11" s="43">
        <f t="shared" si="1"/>
        <v>-30</v>
      </c>
    </row>
    <row r="12" spans="1:15" ht="30" customHeight="1" x14ac:dyDescent="0.25">
      <c r="C12" s="26">
        <f>IF(CAD!A9&gt;CAD!$D$9,"",CAD!A9)</f>
        <v>5</v>
      </c>
      <c r="D12" s="26">
        <f>IF(C12="","",COUNTIFS(SPR!$E:$E,$E$5,SPR!$D:$D,C12))</f>
        <v>1</v>
      </c>
      <c r="E12" s="26">
        <f>IF(C12="","",COUNTIFS(SPR!$E:$E,DEI!$E$5,SPR!$D:$D,DEI!C12,SPR!H:H,"Finalizada"))</f>
        <v>1</v>
      </c>
      <c r="F12" s="33">
        <f t="shared" si="0"/>
        <v>1</v>
      </c>
      <c r="G12" s="43">
        <f>IF(C12="","",SUMIFS(SPR!F:F,SPR!H:H,"Finalizada",SPR!E:E,DEI!E9,SPR!D:D,DEI!C12))</f>
        <v>0</v>
      </c>
      <c r="H12" s="43">
        <f>IF(C12="","",SUMIFS(SPR!$I:$I,SPR!$E:$E,$E$5,SPR!$D:$D,C12))</f>
        <v>40</v>
      </c>
      <c r="I12" s="43">
        <f>IF(C12="","",SUMIFS(SPR!$G:$G,SPR!$E:$E,$E$5,SPR!$D:$D,C12))</f>
        <v>40</v>
      </c>
      <c r="J12" s="43">
        <f t="shared" si="1"/>
        <v>0</v>
      </c>
    </row>
    <row r="13" spans="1:15" ht="30" customHeight="1" x14ac:dyDescent="0.25">
      <c r="C13" s="26">
        <f>IF(CAD!A10&gt;CAD!$D$9,"",CAD!A10)</f>
        <v>6</v>
      </c>
      <c r="D13" s="26">
        <f>IF(C13="","",COUNTIFS(SPR!$E:$E,$E$5,SPR!$D:$D,C13))</f>
        <v>1</v>
      </c>
      <c r="E13" s="26">
        <f>IF(C13="","",COUNTIFS(SPR!$E:$E,DEI!$E$5,SPR!$D:$D,DEI!C13,SPR!H:H,"Finalizada"))</f>
        <v>1</v>
      </c>
      <c r="F13" s="33">
        <f t="shared" si="0"/>
        <v>1</v>
      </c>
      <c r="G13" s="43">
        <f>IF(C13="","",SUMIFS(SPR!F:F,SPR!H:H,"Finalizada",SPR!E:E,DEI!E10,SPR!D:D,DEI!C13))</f>
        <v>0</v>
      </c>
      <c r="H13" s="43">
        <f>IF(C13="","",SUMIFS(SPR!$I:$I,SPR!$E:$E,$E$5,SPR!$D:$D,C13))</f>
        <v>35</v>
      </c>
      <c r="I13" s="43">
        <f>IF(C13="","",SUMIFS(SPR!$G:$G,SPR!$E:$E,$E$5,SPR!$D:$D,C13))</f>
        <v>45</v>
      </c>
      <c r="J13" s="43">
        <f t="shared" si="1"/>
        <v>-10</v>
      </c>
    </row>
    <row r="14" spans="1:15" ht="30" customHeight="1" x14ac:dyDescent="0.25">
      <c r="C14" s="26">
        <f>IF(CAD!A11&gt;CAD!$D$9,"",CAD!A11)</f>
        <v>7</v>
      </c>
      <c r="D14" s="26">
        <f>IF(C14="","",COUNTIFS(SPR!$E:$E,$E$5,SPR!$D:$D,C14))</f>
        <v>2</v>
      </c>
      <c r="E14" s="26">
        <f>IF(C14="","",COUNTIFS(SPR!$E:$E,DEI!$E$5,SPR!$D:$D,DEI!C14,SPR!H:H,"Finalizada"))</f>
        <v>2</v>
      </c>
      <c r="F14" s="33">
        <f t="shared" si="0"/>
        <v>1</v>
      </c>
      <c r="G14" s="43">
        <f>IF(C14="","",SUMIFS(SPR!F:F,SPR!H:H,"Finalizada",SPR!E:E,DEI!E11,SPR!D:D,DEI!C14))</f>
        <v>0</v>
      </c>
      <c r="H14" s="43">
        <f>IF(C14="","",SUMIFS(SPR!$I:$I,SPR!$E:$E,$E$5,SPR!$D:$D,C14))</f>
        <v>160</v>
      </c>
      <c r="I14" s="43">
        <f>IF(C14="","",SUMIFS(SPR!$G:$G,SPR!$E:$E,$E$5,SPR!$D:$D,C14))</f>
        <v>160</v>
      </c>
      <c r="J14" s="43">
        <f t="shared" si="1"/>
        <v>0</v>
      </c>
    </row>
    <row r="15" spans="1:15" ht="30" customHeight="1" x14ac:dyDescent="0.25">
      <c r="C15" s="26">
        <f>IF(CAD!A12&gt;CAD!$D$9,"",CAD!A12)</f>
        <v>8</v>
      </c>
      <c r="D15" s="26">
        <f>IF(C15="","",COUNTIFS(SPR!$E:$E,$E$5,SPR!$D:$D,C15))</f>
        <v>1</v>
      </c>
      <c r="E15" s="26">
        <f>IF(C15="","",COUNTIFS(SPR!$E:$E,DEI!$E$5,SPR!$D:$D,DEI!C15,SPR!H:H,"Finalizada"))</f>
        <v>1</v>
      </c>
      <c r="F15" s="33">
        <f t="shared" si="0"/>
        <v>1</v>
      </c>
      <c r="G15" s="43">
        <f>IF(C15="","",SUMIFS(SPR!F:F,SPR!H:H,"Finalizada",SPR!E:E,DEI!E12,SPR!D:D,DEI!C15))</f>
        <v>0</v>
      </c>
      <c r="H15" s="43">
        <f>IF(C15="","",SUMIFS(SPR!$I:$I,SPR!$E:$E,$E$5,SPR!$D:$D,C15))</f>
        <v>30</v>
      </c>
      <c r="I15" s="43">
        <f>IF(C15="","",SUMIFS(SPR!$G:$G,SPR!$E:$E,$E$5,SPR!$D:$D,C15))</f>
        <v>10</v>
      </c>
      <c r="J15" s="43">
        <f t="shared" si="1"/>
        <v>20</v>
      </c>
    </row>
    <row r="16" spans="1:15" ht="30" customHeight="1" x14ac:dyDescent="0.25">
      <c r="C16" s="26">
        <f>IF(CAD!A13&gt;CAD!$D$9,"",CAD!A13)</f>
        <v>9</v>
      </c>
      <c r="D16" s="26">
        <f>IF(C16="","",COUNTIFS(SPR!$E:$E,$E$5,SPR!$D:$D,C16))</f>
        <v>1</v>
      </c>
      <c r="E16" s="26">
        <f>IF(C16="","",COUNTIFS(SPR!$E:$E,DEI!$E$5,SPR!$D:$D,DEI!C16,SPR!H:H,"Finalizada"))</f>
        <v>1</v>
      </c>
      <c r="F16" s="33">
        <f t="shared" si="0"/>
        <v>1</v>
      </c>
      <c r="G16" s="43">
        <f>IF(C16="","",SUMIFS(SPR!F:F,SPR!H:H,"Finalizada",SPR!E:E,DEI!E13,SPR!D:D,DEI!C16))</f>
        <v>0</v>
      </c>
      <c r="H16" s="43">
        <f>IF(C16="","",SUMIFS(SPR!$I:$I,SPR!$E:$E,$E$5,SPR!$D:$D,C16))</f>
        <v>100</v>
      </c>
      <c r="I16" s="43">
        <f>IF(C16="","",SUMIFS(SPR!$G:$G,SPR!$E:$E,$E$5,SPR!$D:$D,C16))</f>
        <v>100</v>
      </c>
      <c r="J16" s="43">
        <f t="shared" si="1"/>
        <v>0</v>
      </c>
    </row>
    <row r="17" spans="3:10" ht="30" customHeight="1" x14ac:dyDescent="0.25">
      <c r="C17" s="26">
        <f>IF(CAD!A14&gt;CAD!$D$9,"",CAD!A14)</f>
        <v>10</v>
      </c>
      <c r="D17" s="26">
        <f>IF(C17="","",COUNTIFS(SPR!$E:$E,$E$5,SPR!$D:$D,C17))</f>
        <v>1</v>
      </c>
      <c r="E17" s="26">
        <f>IF(C17="","",COUNTIFS(SPR!$E:$E,DEI!$E$5,SPR!$D:$D,DEI!C17,SPR!H:H,"Finalizada"))</f>
        <v>1</v>
      </c>
      <c r="F17" s="33">
        <f t="shared" si="0"/>
        <v>1</v>
      </c>
      <c r="G17" s="43">
        <f>IF(C17="","",SUMIFS(SPR!F:F,SPR!H:H,"Finalizada",SPR!E:E,DEI!E14,SPR!D:D,DEI!C17))</f>
        <v>0</v>
      </c>
      <c r="H17" s="43">
        <f>IF(C17="","",SUMIFS(SPR!$I:$I,SPR!$E:$E,$E$5,SPR!$D:$D,C17))</f>
        <v>30</v>
      </c>
      <c r="I17" s="43">
        <f>IF(C17="","",SUMIFS(SPR!$G:$G,SPR!$E:$E,$E$5,SPR!$D:$D,C17))</f>
        <v>100</v>
      </c>
      <c r="J17" s="43">
        <f t="shared" si="1"/>
        <v>-70</v>
      </c>
    </row>
    <row r="18" spans="3:10" ht="30" customHeight="1" x14ac:dyDescent="0.25">
      <c r="C18" s="26" t="str">
        <f>IF(CAD!A15&gt;CAD!$D$9,"",CAD!A15)</f>
        <v/>
      </c>
      <c r="D18" s="26" t="str">
        <f>IF(C18="","",COUNTIFS(SPR!$E:$E,$E$5,SPR!$D:$D,C18))</f>
        <v/>
      </c>
      <c r="E18" s="26" t="str">
        <f>IF(C18="","",COUNTIFS(SPR!$E:$E,DEI!$E$5,SPR!$D:$D,DEI!C18,SPR!H:H,"Finalizada"))</f>
        <v/>
      </c>
      <c r="F18" s="33" t="str">
        <f t="shared" si="0"/>
        <v/>
      </c>
      <c r="G18" s="43" t="str">
        <f>IF(C18="","",SUMIFS(SPR!F:F,SPR!H:H,"Finalizada",SPR!E:E,DEI!E15,SPR!D:D,DEI!C18))</f>
        <v/>
      </c>
      <c r="H18" s="43" t="str">
        <f>IF(C18="","",SUMIFS(SPR!$I:$I,SPR!$E:$E,$E$5,SPR!$D:$D,C18))</f>
        <v/>
      </c>
      <c r="I18" s="43" t="str">
        <f>IF(C18="","",SUMIFS(SPR!$G:$G,SPR!$E:$E,$E$5,SPR!$D:$D,C18))</f>
        <v/>
      </c>
      <c r="J18" s="43" t="str">
        <f t="shared" si="1"/>
        <v/>
      </c>
    </row>
    <row r="19" spans="3:10" ht="30" customHeight="1" x14ac:dyDescent="0.25">
      <c r="C19" s="26" t="str">
        <f>IF(CAD!A16&gt;CAD!$D$9,"",CAD!A16)</f>
        <v/>
      </c>
      <c r="D19" s="26" t="str">
        <f>IF(C19="","",COUNTIFS(SPR!$E:$E,$E$5,SPR!$D:$D,C19))</f>
        <v/>
      </c>
      <c r="E19" s="26" t="str">
        <f>IF(C19="","",COUNTIFS(SPR!$E:$E,DEI!$E$5,SPR!$D:$D,DEI!C19,SPR!H:H,"Finalizada"))</f>
        <v/>
      </c>
      <c r="F19" s="33" t="str">
        <f t="shared" si="0"/>
        <v/>
      </c>
      <c r="G19" s="43" t="str">
        <f>IF(C19="","",SUMIFS(SPR!F:F,SPR!H:H,"Finalizada",SPR!E:E,DEI!E16,SPR!D:D,DEI!C19))</f>
        <v/>
      </c>
      <c r="H19" s="43" t="str">
        <f>IF(C19="","",SUMIFS(SPR!$I:$I,SPR!$E:$E,$E$5,SPR!$D:$D,C19))</f>
        <v/>
      </c>
      <c r="I19" s="43" t="str">
        <f>IF(C19="","",SUMIFS(SPR!$G:$G,SPR!$E:$E,$E$5,SPR!$D:$D,C19))</f>
        <v/>
      </c>
      <c r="J19" s="43" t="str">
        <f t="shared" si="1"/>
        <v/>
      </c>
    </row>
    <row r="20" spans="3:10" ht="30" customHeight="1" x14ac:dyDescent="0.25">
      <c r="C20" s="26" t="str">
        <f>IF(CAD!A17&gt;CAD!$D$9,"",CAD!A17)</f>
        <v/>
      </c>
      <c r="D20" s="26" t="str">
        <f>IF(C20="","",COUNTIFS(SPR!$E:$E,$E$5,SPR!$D:$D,C20))</f>
        <v/>
      </c>
      <c r="E20" s="26" t="str">
        <f>IF(C20="","",COUNTIFS(SPR!$E:$E,DEI!$E$5,SPR!$D:$D,DEI!C20,SPR!H:H,"Finalizada"))</f>
        <v/>
      </c>
      <c r="F20" s="33" t="str">
        <f t="shared" si="0"/>
        <v/>
      </c>
      <c r="G20" s="43" t="str">
        <f>IF(C20="","",SUMIFS(SPR!F:F,SPR!H:H,"Finalizada",SPR!E:E,DEI!E17,SPR!D:D,DEI!C20))</f>
        <v/>
      </c>
      <c r="H20" s="43" t="str">
        <f>IF(C20="","",SUMIFS(SPR!$I:$I,SPR!$E:$E,$E$5,SPR!$D:$D,C20))</f>
        <v/>
      </c>
      <c r="I20" s="43" t="str">
        <f>IF(C20="","",SUMIFS(SPR!$G:$G,SPR!$E:$E,$E$5,SPR!$D:$D,C20))</f>
        <v/>
      </c>
      <c r="J20" s="43" t="str">
        <f t="shared" si="1"/>
        <v/>
      </c>
    </row>
    <row r="21" spans="3:10" ht="30" customHeight="1" x14ac:dyDescent="0.25">
      <c r="C21" s="26" t="str">
        <f>IF(CAD!A18&gt;CAD!$D$9,"",CAD!A18)</f>
        <v/>
      </c>
      <c r="D21" s="26" t="str">
        <f>IF(C21="","",COUNTIFS(SPR!$E:$E,$E$5,SPR!$D:$D,C21))</f>
        <v/>
      </c>
      <c r="E21" s="26" t="str">
        <f>IF(C21="","",COUNTIFS(SPR!$E:$E,DEI!$E$5,SPR!$D:$D,DEI!C21,SPR!H:H,"Finalizada"))</f>
        <v/>
      </c>
      <c r="F21" s="33" t="str">
        <f t="shared" si="0"/>
        <v/>
      </c>
      <c r="G21" s="43" t="str">
        <f>IF(C21="","",SUMIFS(SPR!F:F,SPR!H:H,"Finalizada",SPR!E:E,DEI!E18,SPR!D:D,DEI!C21))</f>
        <v/>
      </c>
      <c r="H21" s="43" t="str">
        <f>IF(C21="","",SUMIFS(SPR!$I:$I,SPR!$E:$E,$E$5,SPR!$D:$D,C21))</f>
        <v/>
      </c>
      <c r="I21" s="43" t="str">
        <f>IF(C21="","",SUMIFS(SPR!$G:$G,SPR!$E:$E,$E$5,SPR!$D:$D,C21))</f>
        <v/>
      </c>
      <c r="J21" s="43" t="str">
        <f t="shared" si="1"/>
        <v/>
      </c>
    </row>
    <row r="22" spans="3:10" ht="30" customHeight="1" x14ac:dyDescent="0.25">
      <c r="C22" s="26" t="str">
        <f>IF(CAD!A19&gt;CAD!$D$9,"",CAD!A19)</f>
        <v/>
      </c>
      <c r="D22" s="26" t="str">
        <f>IF(C22="","",COUNTIFS(SPR!$E:$E,$E$5,SPR!$D:$D,C22))</f>
        <v/>
      </c>
      <c r="E22" s="26" t="str">
        <f>IF(C22="","",COUNTIFS(SPR!$E:$E,DEI!$E$5,SPR!$D:$D,DEI!C22,SPR!H:H,"Finalizada"))</f>
        <v/>
      </c>
      <c r="F22" s="33" t="str">
        <f t="shared" si="0"/>
        <v/>
      </c>
      <c r="G22" s="43" t="str">
        <f>IF(C22="","",SUMIFS(SPR!F:F,SPR!H:H,"Finalizada",SPR!E:E,DEI!E19,SPR!D:D,DEI!C22))</f>
        <v/>
      </c>
      <c r="H22" s="43" t="str">
        <f>IF(C22="","",SUMIFS(SPR!$I:$I,SPR!$E:$E,$E$5,SPR!$D:$D,C22))</f>
        <v/>
      </c>
      <c r="I22" s="43" t="str">
        <f>IF(C22="","",SUMIFS(SPR!$G:$G,SPR!$E:$E,$E$5,SPR!$D:$D,C22))</f>
        <v/>
      </c>
      <c r="J22" s="43" t="str">
        <f t="shared" si="1"/>
        <v/>
      </c>
    </row>
    <row r="23" spans="3:10" ht="30" customHeight="1" x14ac:dyDescent="0.25">
      <c r="C23" s="26" t="str">
        <f>IF(CAD!A20&gt;CAD!$D$9,"",CAD!A20)</f>
        <v/>
      </c>
      <c r="D23" s="26" t="str">
        <f>IF(C23="","",COUNTIFS(SPR!$E:$E,$E$5,SPR!$D:$D,C23))</f>
        <v/>
      </c>
      <c r="E23" s="26" t="str">
        <f>IF(C23="","",COUNTIFS(SPR!$E:$E,DEI!$E$5,SPR!$D:$D,DEI!C23,SPR!H:H,"Finalizada"))</f>
        <v/>
      </c>
      <c r="F23" s="33" t="str">
        <f t="shared" si="0"/>
        <v/>
      </c>
      <c r="G23" s="43" t="str">
        <f>IF(C23="","",SUMIFS(SPR!F:F,SPR!H:H,"Finalizada",SPR!E:E,DEI!E20,SPR!D:D,DEI!C23))</f>
        <v/>
      </c>
      <c r="H23" s="43" t="str">
        <f>IF(C23="","",SUMIFS(SPR!$I:$I,SPR!$E:$E,$E$5,SPR!$D:$D,C23))</f>
        <v/>
      </c>
      <c r="I23" s="43" t="str">
        <f>IF(C23="","",SUMIFS(SPR!$G:$G,SPR!$E:$E,$E$5,SPR!$D:$D,C23))</f>
        <v/>
      </c>
      <c r="J23" s="43" t="str">
        <f t="shared" si="1"/>
        <v/>
      </c>
    </row>
    <row r="24" spans="3:10" ht="30" customHeight="1" x14ac:dyDescent="0.25">
      <c r="C24" s="26" t="str">
        <f>IF(CAD!A21&gt;CAD!$D$9,"",CAD!A21)</f>
        <v/>
      </c>
      <c r="D24" s="26" t="str">
        <f>IF(C24="","",COUNTIFS(SPR!$E:$E,$E$5,SPR!$D:$D,C24))</f>
        <v/>
      </c>
      <c r="E24" s="26" t="str">
        <f>IF(C24="","",COUNTIFS(SPR!$E:$E,DEI!$E$5,SPR!$D:$D,DEI!C24,SPR!H:H,"Finalizada"))</f>
        <v/>
      </c>
      <c r="F24" s="33" t="str">
        <f t="shared" si="0"/>
        <v/>
      </c>
      <c r="G24" s="43" t="str">
        <f>IF(C24="","",SUMIFS(SPR!F:F,SPR!H:H,"Finalizada",SPR!E:E,DEI!E21,SPR!D:D,DEI!C24))</f>
        <v/>
      </c>
      <c r="H24" s="43" t="str">
        <f>IF(C24="","",SUMIFS(SPR!$I:$I,SPR!$E:$E,$E$5,SPR!$D:$D,C24))</f>
        <v/>
      </c>
      <c r="I24" s="43" t="str">
        <f>IF(C24="","",SUMIFS(SPR!$G:$G,SPR!$E:$E,$E$5,SPR!$D:$D,C24))</f>
        <v/>
      </c>
      <c r="J24" s="43" t="str">
        <f t="shared" si="1"/>
        <v/>
      </c>
    </row>
    <row r="25" spans="3:10" ht="30" customHeight="1" x14ac:dyDescent="0.25">
      <c r="C25" s="26" t="str">
        <f>IF(CAD!A22&gt;CAD!$D$9,"",CAD!A22)</f>
        <v/>
      </c>
      <c r="D25" s="26" t="str">
        <f>IF(C25="","",COUNTIFS(SPR!$E:$E,$E$5,SPR!$D:$D,C25))</f>
        <v/>
      </c>
      <c r="E25" s="26" t="str">
        <f>IF(C25="","",COUNTIFS(SPR!$E:$E,DEI!$E$5,SPR!$D:$D,DEI!C25,SPR!H:H,"Finalizada"))</f>
        <v/>
      </c>
      <c r="F25" s="33" t="str">
        <f t="shared" si="0"/>
        <v/>
      </c>
      <c r="G25" s="43" t="str">
        <f>IF(C25="","",SUMIFS(SPR!F:F,SPR!H:H,"Finalizada",SPR!E:E,DEI!E22,SPR!D:D,DEI!C25))</f>
        <v/>
      </c>
      <c r="H25" s="43" t="str">
        <f>IF(C25="","",SUMIFS(SPR!$I:$I,SPR!$E:$E,$E$5,SPR!$D:$D,C25))</f>
        <v/>
      </c>
      <c r="I25" s="43" t="str">
        <f>IF(C25="","",SUMIFS(SPR!$G:$G,SPR!$E:$E,$E$5,SPR!$D:$D,C25))</f>
        <v/>
      </c>
      <c r="J25" s="43" t="str">
        <f t="shared" si="1"/>
        <v/>
      </c>
    </row>
    <row r="26" spans="3:10" ht="30" customHeight="1" x14ac:dyDescent="0.25">
      <c r="C26" s="26" t="str">
        <f>IF(CAD!A23&gt;CAD!$D$9,"",CAD!A23)</f>
        <v/>
      </c>
      <c r="D26" s="26" t="str">
        <f>IF(C26="","",COUNTIFS(SPR!$E:$E,$E$5,SPR!$D:$D,C26))</f>
        <v/>
      </c>
      <c r="E26" s="26" t="str">
        <f>IF(C26="","",COUNTIFS(SPR!$E:$E,DEI!$E$5,SPR!$D:$D,DEI!C26,SPR!H:H,"Finalizada"))</f>
        <v/>
      </c>
      <c r="F26" s="33" t="str">
        <f t="shared" si="0"/>
        <v/>
      </c>
      <c r="G26" s="43" t="str">
        <f>IF(C26="","",SUMIFS(SPR!F:F,SPR!H:H,"Finalizada",SPR!E:E,DEI!E23,SPR!D:D,DEI!C26))</f>
        <v/>
      </c>
      <c r="H26" s="43" t="str">
        <f>IF(C26="","",SUMIFS(SPR!$I:$I,SPR!$E:$E,$E$5,SPR!$D:$D,C26))</f>
        <v/>
      </c>
      <c r="I26" s="43" t="str">
        <f>IF(C26="","",SUMIFS(SPR!$G:$G,SPR!$E:$E,$E$5,SPR!$D:$D,C26))</f>
        <v/>
      </c>
      <c r="J26" s="43" t="str">
        <f t="shared" si="1"/>
        <v/>
      </c>
    </row>
    <row r="27" spans="3:10" ht="30" customHeight="1" x14ac:dyDescent="0.25">
      <c r="C27" s="26" t="str">
        <f>IF(CAD!A24&gt;CAD!$D$9,"",CAD!A24)</f>
        <v/>
      </c>
      <c r="D27" s="26" t="str">
        <f>IF(C27="","",COUNTIFS(SPR!$E:$E,$E$5,SPR!$D:$D,C27))</f>
        <v/>
      </c>
      <c r="E27" s="26" t="str">
        <f>IF(C27="","",COUNTIFS(SPR!$E:$E,DEI!$E$5,SPR!$D:$D,DEI!C27,SPR!H:H,"Finalizada"))</f>
        <v/>
      </c>
      <c r="F27" s="33" t="str">
        <f t="shared" si="0"/>
        <v/>
      </c>
      <c r="G27" s="43" t="str">
        <f>IF(C27="","",SUMIFS(SPR!F:F,SPR!H:H,"Finalizada",SPR!E:E,DEI!E24,SPR!D:D,DEI!C27))</f>
        <v/>
      </c>
      <c r="H27" s="43" t="str">
        <f>IF(C27="","",SUMIFS(SPR!$I:$I,SPR!$E:$E,$E$5,SPR!$D:$D,C27))</f>
        <v/>
      </c>
      <c r="I27" s="43" t="str">
        <f>IF(C27="","",SUMIFS(SPR!$G:$G,SPR!$E:$E,$E$5,SPR!$D:$D,C27))</f>
        <v/>
      </c>
      <c r="J27" s="43" t="str">
        <f t="shared" si="1"/>
        <v/>
      </c>
    </row>
    <row r="28" spans="3:10" ht="30" customHeight="1" x14ac:dyDescent="0.25">
      <c r="C28" s="26" t="str">
        <f>IF(CAD!A25&gt;CAD!$D$9,"",CAD!A25)</f>
        <v/>
      </c>
      <c r="D28" s="26" t="str">
        <f>IF(C28="","",COUNTIFS(SPR!$E:$E,$E$5,SPR!$D:$D,C28))</f>
        <v/>
      </c>
      <c r="E28" s="26" t="str">
        <f>IF(C28="","",COUNTIFS(SPR!$E:$E,DEI!$E$5,SPR!$D:$D,DEI!C28,SPR!H:H,"Finalizada"))</f>
        <v/>
      </c>
      <c r="F28" s="33" t="str">
        <f t="shared" si="0"/>
        <v/>
      </c>
      <c r="G28" s="43" t="str">
        <f>IF(C28="","",SUMIFS(SPR!F:F,SPR!H:H,"Finalizada",SPR!E:E,DEI!E25,SPR!D:D,DEI!C28))</f>
        <v/>
      </c>
      <c r="H28" s="43" t="str">
        <f>IF(C28="","",SUMIFS(SPR!$I:$I,SPR!$E:$E,$E$5,SPR!$D:$D,C28))</f>
        <v/>
      </c>
      <c r="I28" s="43" t="str">
        <f>IF(C28="","",SUMIFS(SPR!$G:$G,SPR!$E:$E,$E$5,SPR!$D:$D,C28))</f>
        <v/>
      </c>
      <c r="J28" s="43" t="str">
        <f t="shared" si="1"/>
        <v/>
      </c>
    </row>
    <row r="29" spans="3:10" ht="30" customHeight="1" x14ac:dyDescent="0.25">
      <c r="C29" s="26" t="str">
        <f>IF(CAD!A26&gt;CAD!$D$9,"",CAD!A26)</f>
        <v/>
      </c>
      <c r="D29" s="26" t="str">
        <f>IF(C29="","",COUNTIFS(SPR!$E:$E,$E$5,SPR!$D:$D,C29))</f>
        <v/>
      </c>
      <c r="E29" s="26" t="str">
        <f>IF(C29="","",COUNTIFS(SPR!$E:$E,DEI!$E$5,SPR!$D:$D,DEI!C29,SPR!H:H,"Finalizada"))</f>
        <v/>
      </c>
      <c r="F29" s="33" t="str">
        <f t="shared" si="0"/>
        <v/>
      </c>
      <c r="G29" s="43" t="str">
        <f>IF(C29="","",SUMIFS(SPR!F:F,SPR!H:H,"Finalizada",SPR!E:E,DEI!E26,SPR!D:D,DEI!C29))</f>
        <v/>
      </c>
      <c r="H29" s="43" t="str">
        <f>IF(C29="","",SUMIFS(SPR!$I:$I,SPR!$E:$E,$E$5,SPR!$D:$D,C29))</f>
        <v/>
      </c>
      <c r="I29" s="43" t="str">
        <f>IF(C29="","",SUMIFS(SPR!$G:$G,SPR!$E:$E,$E$5,SPR!$D:$D,C29))</f>
        <v/>
      </c>
      <c r="J29" s="43" t="str">
        <f t="shared" si="1"/>
        <v/>
      </c>
    </row>
    <row r="30" spans="3:10" ht="30" customHeight="1" x14ac:dyDescent="0.25">
      <c r="C30" s="26" t="str">
        <f>IF(CAD!A27&gt;CAD!$D$9,"",CAD!A27)</f>
        <v/>
      </c>
      <c r="D30" s="26" t="str">
        <f>IF(C30="","",COUNTIFS(SPR!$E:$E,$E$5,SPR!$D:$D,C30))</f>
        <v/>
      </c>
      <c r="E30" s="26" t="str">
        <f>IF(C30="","",COUNTIFS(SPR!$E:$E,DEI!$E$5,SPR!$D:$D,DEI!C30,SPR!H:H,"Finalizada"))</f>
        <v/>
      </c>
      <c r="F30" s="33" t="str">
        <f t="shared" si="0"/>
        <v/>
      </c>
      <c r="G30" s="43" t="str">
        <f>IF(C30="","",SUMIFS(SPR!F:F,SPR!H:H,"Finalizada",SPR!E:E,DEI!E27,SPR!D:D,DEI!C30))</f>
        <v/>
      </c>
      <c r="H30" s="43" t="str">
        <f>IF(C30="","",SUMIFS(SPR!$I:$I,SPR!$E:$E,$E$5,SPR!$D:$D,C30))</f>
        <v/>
      </c>
      <c r="I30" s="43" t="str">
        <f>IF(C30="","",SUMIFS(SPR!$G:$G,SPR!$E:$E,$E$5,SPR!$D:$D,C30))</f>
        <v/>
      </c>
      <c r="J30" s="43" t="str">
        <f t="shared" si="1"/>
        <v/>
      </c>
    </row>
    <row r="31" spans="3:10" ht="30" customHeight="1" x14ac:dyDescent="0.25">
      <c r="C31" s="26" t="str">
        <f>IF(CAD!A28&gt;CAD!$D$9,"",CAD!A28)</f>
        <v/>
      </c>
      <c r="D31" s="26" t="str">
        <f>IF(C31="","",COUNTIFS(SPR!$E:$E,$E$5,SPR!$D:$D,C31))</f>
        <v/>
      </c>
      <c r="E31" s="26" t="str">
        <f>IF(C31="","",COUNTIFS(SPR!$E:$E,DEI!$E$5,SPR!$D:$D,DEI!C31,SPR!H:H,"Finalizada"))</f>
        <v/>
      </c>
      <c r="F31" s="33" t="str">
        <f t="shared" si="0"/>
        <v/>
      </c>
      <c r="G31" s="43" t="str">
        <f>IF(C31="","",SUMIFS(SPR!F:F,SPR!H:H,"Finalizada",SPR!E:E,DEI!E28,SPR!D:D,DEI!C31))</f>
        <v/>
      </c>
      <c r="H31" s="43" t="str">
        <f>IF(C31="","",SUMIFS(SPR!$I:$I,SPR!$E:$E,$E$5,SPR!$D:$D,C31))</f>
        <v/>
      </c>
      <c r="I31" s="43" t="str">
        <f>IF(C31="","",SUMIFS(SPR!$G:$G,SPR!$E:$E,$E$5,SPR!$D:$D,C31))</f>
        <v/>
      </c>
      <c r="J31" s="43" t="str">
        <f t="shared" si="1"/>
        <v/>
      </c>
    </row>
    <row r="32" spans="3:10" ht="30" customHeight="1" x14ac:dyDescent="0.25">
      <c r="C32" s="26" t="str">
        <f>IF(CAD!A29&gt;CAD!$D$9,"",CAD!A29)</f>
        <v/>
      </c>
      <c r="D32" s="26" t="str">
        <f>IF(C32="","",COUNTIFS(SPR!$E:$E,$E$5,SPR!$D:$D,C32))</f>
        <v/>
      </c>
      <c r="E32" s="26" t="str">
        <f>IF(C32="","",COUNTIFS(SPR!$E:$E,DEI!$E$5,SPR!$D:$D,DEI!C32,SPR!H:H,"Finalizada"))</f>
        <v/>
      </c>
      <c r="F32" s="33" t="str">
        <f t="shared" si="0"/>
        <v/>
      </c>
      <c r="G32" s="43" t="str">
        <f>IF(C32="","",SUMIFS(SPR!F:F,SPR!H:H,"Finalizada",SPR!E:E,DEI!E29,SPR!D:D,DEI!C32))</f>
        <v/>
      </c>
      <c r="H32" s="43" t="str">
        <f>IF(C32="","",SUMIFS(SPR!$I:$I,SPR!$E:$E,$E$5,SPR!$D:$D,C32))</f>
        <v/>
      </c>
      <c r="I32" s="43" t="str">
        <f>IF(C32="","",SUMIFS(SPR!$G:$G,SPR!$E:$E,$E$5,SPR!$D:$D,C32))</f>
        <v/>
      </c>
      <c r="J32" s="43" t="str">
        <f t="shared" si="1"/>
        <v/>
      </c>
    </row>
    <row r="33" spans="3:10" ht="30" customHeight="1" x14ac:dyDescent="0.25">
      <c r="C33" s="26" t="str">
        <f>IF(CAD!A30&gt;CAD!$D$9,"",CAD!A30)</f>
        <v/>
      </c>
      <c r="D33" s="26" t="str">
        <f>IF(C33="","",COUNTIFS(SPR!$E:$E,$E$5,SPR!$D:$D,C33))</f>
        <v/>
      </c>
      <c r="E33" s="26" t="str">
        <f>IF(C33="","",COUNTIFS(SPR!$E:$E,DEI!$E$5,SPR!$D:$D,DEI!C33,SPR!H:H,"Finalizada"))</f>
        <v/>
      </c>
      <c r="F33" s="33" t="str">
        <f t="shared" si="0"/>
        <v/>
      </c>
      <c r="G33" s="43" t="str">
        <f>IF(C33="","",SUMIFS(SPR!F:F,SPR!H:H,"Finalizada",SPR!E:E,DEI!E30,SPR!D:D,DEI!C33))</f>
        <v/>
      </c>
      <c r="H33" s="43" t="str">
        <f>IF(C33="","",SUMIFS(SPR!$I:$I,SPR!$E:$E,$E$5,SPR!$D:$D,C33))</f>
        <v/>
      </c>
      <c r="I33" s="43" t="str">
        <f>IF(C33="","",SUMIFS(SPR!$G:$G,SPR!$E:$E,$E$5,SPR!$D:$D,C33))</f>
        <v/>
      </c>
      <c r="J33" s="43" t="str">
        <f t="shared" si="1"/>
        <v/>
      </c>
    </row>
    <row r="34" spans="3:10" ht="30" customHeight="1" x14ac:dyDescent="0.25">
      <c r="C34" s="26" t="str">
        <f>IF(CAD!A31&gt;CAD!$D$9,"",CAD!A31)</f>
        <v/>
      </c>
      <c r="D34" s="26" t="str">
        <f>IF(C34="","",COUNTIFS(SPR!$E:$E,$E$5,SPR!$D:$D,C34))</f>
        <v/>
      </c>
      <c r="E34" s="26" t="str">
        <f>IF(C34="","",COUNTIFS(SPR!$E:$E,DEI!$E$5,SPR!$D:$D,DEI!C34,SPR!H:H,"Finalizada"))</f>
        <v/>
      </c>
      <c r="F34" s="33" t="str">
        <f t="shared" si="0"/>
        <v/>
      </c>
      <c r="G34" s="43" t="str">
        <f>IF(C34="","",SUMIFS(SPR!F:F,SPR!H:H,"Finalizada",SPR!E:E,DEI!E31,SPR!D:D,DEI!C34))</f>
        <v/>
      </c>
      <c r="H34" s="43" t="str">
        <f>IF(C34="","",SUMIFS(SPR!$I:$I,SPR!$E:$E,$E$5,SPR!$D:$D,C34))</f>
        <v/>
      </c>
      <c r="I34" s="43" t="str">
        <f>IF(C34="","",SUMIFS(SPR!$G:$G,SPR!$E:$E,$E$5,SPR!$D:$D,C34))</f>
        <v/>
      </c>
      <c r="J34" s="43" t="str">
        <f t="shared" si="1"/>
        <v/>
      </c>
    </row>
    <row r="35" spans="3:10" ht="30" customHeight="1" x14ac:dyDescent="0.25">
      <c r="C35" s="26" t="str">
        <f>IF(CAD!A32&gt;CAD!$D$9,"",CAD!A32)</f>
        <v/>
      </c>
      <c r="D35" s="26" t="str">
        <f>IF(C35="","",COUNTIFS(SPR!$E:$E,$E$5,SPR!$D:$D,C35))</f>
        <v/>
      </c>
      <c r="E35" s="26" t="str">
        <f>IF(C35="","",COUNTIFS(SPR!$E:$E,DEI!$E$5,SPR!$D:$D,DEI!C35,SPR!H:H,"Finalizada"))</f>
        <v/>
      </c>
      <c r="F35" s="33" t="str">
        <f t="shared" si="0"/>
        <v/>
      </c>
      <c r="G35" s="43" t="str">
        <f>IF(C35="","",SUMIFS(SPR!F:F,SPR!H:H,"Finalizada",SPR!E:E,DEI!E32,SPR!D:D,DEI!C35))</f>
        <v/>
      </c>
      <c r="H35" s="43" t="str">
        <f>IF(C35="","",SUMIFS(SPR!$I:$I,SPR!$E:$E,$E$5,SPR!$D:$D,C35))</f>
        <v/>
      </c>
      <c r="I35" s="43" t="str">
        <f>IF(C35="","",SUMIFS(SPR!$G:$G,SPR!$E:$E,$E$5,SPR!$D:$D,C35))</f>
        <v/>
      </c>
      <c r="J35" s="43" t="str">
        <f t="shared" si="1"/>
        <v/>
      </c>
    </row>
    <row r="36" spans="3:10" ht="30" customHeight="1" x14ac:dyDescent="0.25">
      <c r="C36" s="26" t="str">
        <f>IF(CAD!A33&gt;CAD!$D$9,"",CAD!A33)</f>
        <v/>
      </c>
      <c r="D36" s="26" t="str">
        <f>IF(C36="","",COUNTIFS(SPR!$E:$E,$E$5,SPR!$D:$D,C36))</f>
        <v/>
      </c>
      <c r="E36" s="26" t="str">
        <f>IF(C36="","",COUNTIFS(SPR!$E:$E,DEI!$E$5,SPR!$D:$D,DEI!C36,SPR!H:H,"Finalizada"))</f>
        <v/>
      </c>
      <c r="F36" s="33" t="str">
        <f t="shared" si="0"/>
        <v/>
      </c>
      <c r="G36" s="43" t="str">
        <f>IF(C36="","",SUMIFS(SPR!F:F,SPR!H:H,"Finalizada",SPR!E:E,DEI!E33,SPR!D:D,DEI!C36))</f>
        <v/>
      </c>
      <c r="H36" s="43" t="str">
        <f>IF(C36="","",SUMIFS(SPR!$I:$I,SPR!$E:$E,$E$5,SPR!$D:$D,C36))</f>
        <v/>
      </c>
      <c r="I36" s="43" t="str">
        <f>IF(C36="","",SUMIFS(SPR!$G:$G,SPR!$E:$E,$E$5,SPR!$D:$D,C36))</f>
        <v/>
      </c>
      <c r="J36" s="43" t="str">
        <f t="shared" si="1"/>
        <v/>
      </c>
    </row>
    <row r="37" spans="3:10" ht="30" customHeight="1" x14ac:dyDescent="0.25">
      <c r="C37" s="26" t="str">
        <f>IF(CAD!A34&gt;CAD!$D$9,"",CAD!A34)</f>
        <v/>
      </c>
      <c r="D37" s="26" t="str">
        <f>IF(C37="","",COUNTIFS(SPR!$E:$E,$E$5,SPR!$D:$D,C37))</f>
        <v/>
      </c>
      <c r="E37" s="26" t="str">
        <f>IF(C37="","",COUNTIFS(SPR!$E:$E,DEI!$E$5,SPR!$D:$D,DEI!C37,SPR!H:H,"Finalizada"))</f>
        <v/>
      </c>
      <c r="F37" s="33" t="str">
        <f t="shared" si="0"/>
        <v/>
      </c>
      <c r="G37" s="43" t="str">
        <f>IF(C37="","",SUMIFS(SPR!F:F,SPR!H:H,"Finalizada",SPR!E:E,DEI!E34,SPR!D:D,DEI!C37))</f>
        <v/>
      </c>
      <c r="H37" s="43" t="str">
        <f>IF(C37="","",SUMIFS(SPR!$I:$I,SPR!$E:$E,$E$5,SPR!$D:$D,C37))</f>
        <v/>
      </c>
      <c r="I37" s="43" t="str">
        <f>IF(C37="","",SUMIFS(SPR!$G:$G,SPR!$E:$E,$E$5,SPR!$D:$D,C37))</f>
        <v/>
      </c>
      <c r="J37" s="43" t="str">
        <f t="shared" si="1"/>
        <v/>
      </c>
    </row>
    <row r="38" spans="3:10" ht="30" customHeight="1" x14ac:dyDescent="0.25">
      <c r="C38" s="26" t="str">
        <f>IF(CAD!A35&gt;CAD!$D$9,"",CAD!A35)</f>
        <v/>
      </c>
      <c r="D38" s="26" t="str">
        <f>IF(C38="","",COUNTIFS(SPR!$E:$E,$E$5,SPR!$D:$D,C38))</f>
        <v/>
      </c>
      <c r="E38" s="26" t="str">
        <f>IF(C38="","",COUNTIFS(SPR!$E:$E,DEI!$E$5,SPR!$D:$D,DEI!C38,SPR!H:H,"Finalizada"))</f>
        <v/>
      </c>
      <c r="F38" s="33" t="str">
        <f t="shared" si="0"/>
        <v/>
      </c>
      <c r="G38" s="43" t="str">
        <f>IF(C38="","",SUMIFS(SPR!F:F,SPR!H:H,"Finalizada",SPR!E:E,DEI!E35,SPR!D:D,DEI!C38))</f>
        <v/>
      </c>
      <c r="H38" s="43" t="str">
        <f>IF(C38="","",SUMIFS(SPR!$I:$I,SPR!$E:$E,$E$5,SPR!$D:$D,C38))</f>
        <v/>
      </c>
      <c r="I38" s="43" t="str">
        <f>IF(C38="","",SUMIFS(SPR!$G:$G,SPR!$E:$E,$E$5,SPR!$D:$D,C38))</f>
        <v/>
      </c>
      <c r="J38" s="43" t="str">
        <f t="shared" si="1"/>
        <v/>
      </c>
    </row>
    <row r="39" spans="3:10" ht="30" customHeight="1" x14ac:dyDescent="0.25">
      <c r="C39" s="26" t="str">
        <f>IF(CAD!A36&gt;CAD!$D$9,"",CAD!A36)</f>
        <v/>
      </c>
      <c r="D39" s="26" t="str">
        <f>IF(C39="","",COUNTIFS(SPR!$E:$E,$E$5,SPR!$D:$D,C39))</f>
        <v/>
      </c>
      <c r="E39" s="26" t="str">
        <f>IF(C39="","",COUNTIFS(SPR!$E:$E,DEI!$E$5,SPR!$D:$D,DEI!C39,SPR!H:H,"Finalizada"))</f>
        <v/>
      </c>
      <c r="F39" s="33" t="str">
        <f t="shared" si="0"/>
        <v/>
      </c>
      <c r="G39" s="43" t="str">
        <f>IF(C39="","",SUMIFS(SPR!F:F,SPR!H:H,"Finalizada",SPR!E:E,DEI!E36,SPR!D:D,DEI!C39))</f>
        <v/>
      </c>
      <c r="H39" s="43" t="str">
        <f>IF(C39="","",SUMIFS(SPR!$I:$I,SPR!$E:$E,$E$5,SPR!$D:$D,C39))</f>
        <v/>
      </c>
      <c r="I39" s="43" t="str">
        <f>IF(C39="","",SUMIFS(SPR!$G:$G,SPR!$E:$E,$E$5,SPR!$D:$D,C39))</f>
        <v/>
      </c>
      <c r="J39" s="43" t="str">
        <f t="shared" si="1"/>
        <v/>
      </c>
    </row>
    <row r="40" spans="3:10" ht="30" customHeight="1" x14ac:dyDescent="0.25">
      <c r="C40" s="26" t="str">
        <f>IF(CAD!A37&gt;CAD!$D$9,"",CAD!A37)</f>
        <v/>
      </c>
      <c r="D40" s="26" t="str">
        <f>IF(C40="","",COUNTIFS(SPR!$E:$E,$E$5,SPR!$D:$D,C40))</f>
        <v/>
      </c>
      <c r="E40" s="26" t="str">
        <f>IF(C40="","",COUNTIFS(SPR!$E:$E,DEI!$E$5,SPR!$D:$D,DEI!C40,SPR!H:H,"Finalizada"))</f>
        <v/>
      </c>
      <c r="F40" s="33" t="str">
        <f t="shared" si="0"/>
        <v/>
      </c>
      <c r="G40" s="43" t="str">
        <f>IF(C40="","",SUMIFS(SPR!F:F,SPR!H:H,"Finalizada",SPR!E:E,DEI!E37,SPR!D:D,DEI!C40))</f>
        <v/>
      </c>
      <c r="H40" s="43" t="str">
        <f>IF(C40="","",SUMIFS(SPR!$I:$I,SPR!$E:$E,$E$5,SPR!$D:$D,C40))</f>
        <v/>
      </c>
      <c r="I40" s="43" t="str">
        <f>IF(C40="","",SUMIFS(SPR!$G:$G,SPR!$E:$E,$E$5,SPR!$D:$D,C40))</f>
        <v/>
      </c>
      <c r="J40" s="43" t="str">
        <f t="shared" si="1"/>
        <v/>
      </c>
    </row>
    <row r="41" spans="3:10" ht="30" customHeight="1" x14ac:dyDescent="0.25">
      <c r="C41" s="26" t="str">
        <f>IF(CAD!A38&gt;CAD!$D$9,"",CAD!A38)</f>
        <v/>
      </c>
      <c r="D41" s="26" t="str">
        <f>IF(C41="","",COUNTIFS(SPR!$E:$E,$E$5,SPR!$D:$D,C41))</f>
        <v/>
      </c>
      <c r="E41" s="26" t="str">
        <f>IF(C41="","",COUNTIFS(SPR!$E:$E,DEI!$E$5,SPR!$D:$D,DEI!C41,SPR!H:H,"Finalizada"))</f>
        <v/>
      </c>
      <c r="F41" s="33" t="str">
        <f t="shared" si="0"/>
        <v/>
      </c>
      <c r="G41" s="43" t="str">
        <f>IF(C41="","",SUMIFS(SPR!F:F,SPR!H:H,"Finalizada",SPR!E:E,DEI!E38,SPR!D:D,DEI!C41))</f>
        <v/>
      </c>
      <c r="H41" s="43" t="str">
        <f>IF(C41="","",SUMIFS(SPR!$I:$I,SPR!$E:$E,$E$5,SPR!$D:$D,C41))</f>
        <v/>
      </c>
      <c r="I41" s="43" t="str">
        <f>IF(C41="","",SUMIFS(SPR!$G:$G,SPR!$E:$E,$E$5,SPR!$D:$D,C41))</f>
        <v/>
      </c>
      <c r="J41" s="43" t="str">
        <f t="shared" si="1"/>
        <v/>
      </c>
    </row>
    <row r="42" spans="3:10" ht="30" customHeight="1" x14ac:dyDescent="0.25">
      <c r="C42" s="26" t="str">
        <f>IF(CAD!A39&gt;CAD!$D$9,"",CAD!A39)</f>
        <v/>
      </c>
      <c r="D42" s="26" t="str">
        <f>IF(C42="","",COUNTIFS(SPR!$E:$E,$E$5,SPR!$D:$D,C42))</f>
        <v/>
      </c>
      <c r="E42" s="26" t="str">
        <f>IF(C42="","",COUNTIFS(SPR!$E:$E,DEI!$E$5,SPR!$D:$D,DEI!C42,SPR!H:H,"Finalizada"))</f>
        <v/>
      </c>
      <c r="F42" s="33" t="str">
        <f t="shared" si="0"/>
        <v/>
      </c>
      <c r="G42" s="43" t="str">
        <f>IF(C42="","",SUMIFS(SPR!F:F,SPR!H:H,"Finalizada",SPR!E:E,DEI!E39,SPR!D:D,DEI!C42))</f>
        <v/>
      </c>
      <c r="H42" s="43" t="str">
        <f>IF(C42="","",SUMIFS(SPR!$I:$I,SPR!$E:$E,$E$5,SPR!$D:$D,C42))</f>
        <v/>
      </c>
      <c r="I42" s="43" t="str">
        <f>IF(C42="","",SUMIFS(SPR!$G:$G,SPR!$E:$E,$E$5,SPR!$D:$D,C42))</f>
        <v/>
      </c>
      <c r="J42" s="43" t="str">
        <f t="shared" si="1"/>
        <v/>
      </c>
    </row>
    <row r="43" spans="3:10" ht="30" customHeight="1" x14ac:dyDescent="0.25">
      <c r="C43" s="26" t="str">
        <f>IF(CAD!A40&gt;CAD!$D$9,"",CAD!A40)</f>
        <v/>
      </c>
      <c r="D43" s="26" t="str">
        <f>IF(C43="","",COUNTIFS(SPR!$E:$E,$E$5,SPR!$D:$D,C43))</f>
        <v/>
      </c>
      <c r="E43" s="26" t="str">
        <f>IF(C43="","",COUNTIFS(SPR!$E:$E,DEI!$E$5,SPR!$D:$D,DEI!C43,SPR!H:H,"Finalizada"))</f>
        <v/>
      </c>
      <c r="F43" s="33" t="str">
        <f t="shared" si="0"/>
        <v/>
      </c>
      <c r="G43" s="43" t="str">
        <f>IF(C43="","",SUMIFS(SPR!F:F,SPR!H:H,"Finalizada",SPR!E:E,DEI!E40,SPR!D:D,DEI!C43))</f>
        <v/>
      </c>
      <c r="H43" s="43" t="str">
        <f>IF(C43="","",SUMIFS(SPR!$I:$I,SPR!$E:$E,$E$5,SPR!$D:$D,C43))</f>
        <v/>
      </c>
      <c r="I43" s="43" t="str">
        <f>IF(C43="","",SUMIFS(SPR!$G:$G,SPR!$E:$E,$E$5,SPR!$D:$D,C43))</f>
        <v/>
      </c>
      <c r="J43" s="43" t="str">
        <f t="shared" si="1"/>
        <v/>
      </c>
    </row>
    <row r="44" spans="3:10" ht="30" customHeight="1" x14ac:dyDescent="0.25">
      <c r="C44" s="26" t="str">
        <f>IF(CAD!A41&gt;CAD!$D$9,"",CAD!A41)</f>
        <v/>
      </c>
      <c r="D44" s="26" t="str">
        <f>IF(C44="","",COUNTIFS(SPR!$E:$E,$E$5,SPR!$D:$D,C44))</f>
        <v/>
      </c>
      <c r="E44" s="26" t="str">
        <f>IF(C44="","",COUNTIFS(SPR!$E:$E,DEI!$E$5,SPR!$D:$D,DEI!C44,SPR!H:H,"Finalizada"))</f>
        <v/>
      </c>
      <c r="F44" s="33" t="str">
        <f t="shared" si="0"/>
        <v/>
      </c>
      <c r="G44" s="43" t="str">
        <f>IF(C44="","",SUMIFS(SPR!F:F,SPR!H:H,"Finalizada",SPR!E:E,DEI!E41,SPR!D:D,DEI!C44))</f>
        <v/>
      </c>
      <c r="H44" s="43" t="str">
        <f>IF(C44="","",SUMIFS(SPR!$I:$I,SPR!$E:$E,$E$5,SPR!$D:$D,C44))</f>
        <v/>
      </c>
      <c r="I44" s="43" t="str">
        <f>IF(C44="","",SUMIFS(SPR!$G:$G,SPR!$E:$E,$E$5,SPR!$D:$D,C44))</f>
        <v/>
      </c>
      <c r="J44" s="43" t="str">
        <f t="shared" si="1"/>
        <v/>
      </c>
    </row>
    <row r="45" spans="3:10" ht="30" customHeight="1" x14ac:dyDescent="0.25">
      <c r="C45" s="26" t="str">
        <f>IF(CAD!A42&gt;CAD!$D$9,"",CAD!A42)</f>
        <v/>
      </c>
      <c r="D45" s="26" t="str">
        <f>IF(C45="","",COUNTIFS(SPR!$E:$E,$E$5,SPR!$D:$D,C45))</f>
        <v/>
      </c>
      <c r="E45" s="26" t="str">
        <f>IF(C45="","",COUNTIFS(SPR!$E:$E,DEI!$E$5,SPR!$D:$D,DEI!C45,SPR!H:H,"Finalizada"))</f>
        <v/>
      </c>
      <c r="F45" s="33" t="str">
        <f t="shared" si="0"/>
        <v/>
      </c>
      <c r="G45" s="43" t="str">
        <f>IF(C45="","",SUMIFS(SPR!F:F,SPR!H:H,"Finalizada",SPR!E:E,DEI!E42,SPR!D:D,DEI!C45))</f>
        <v/>
      </c>
      <c r="H45" s="43" t="str">
        <f>IF(C45="","",SUMIFS(SPR!$I:$I,SPR!$E:$E,$E$5,SPR!$D:$D,C45))</f>
        <v/>
      </c>
      <c r="I45" s="43" t="str">
        <f>IF(C45="","",SUMIFS(SPR!$G:$G,SPR!$E:$E,$E$5,SPR!$D:$D,C45))</f>
        <v/>
      </c>
      <c r="J45" s="43" t="str">
        <f t="shared" si="1"/>
        <v/>
      </c>
    </row>
    <row r="46" spans="3:10" ht="30" customHeight="1" x14ac:dyDescent="0.25">
      <c r="C46" s="26" t="str">
        <f>IF(CAD!A43&gt;CAD!$D$9,"",CAD!A43)</f>
        <v/>
      </c>
      <c r="D46" s="26" t="str">
        <f>IF(C46="","",COUNTIFS(SPR!$E:$E,$E$5,SPR!$D:$D,C46))</f>
        <v/>
      </c>
      <c r="E46" s="26" t="str">
        <f>IF(C46="","",COUNTIFS(SPR!$E:$E,DEI!$E$5,SPR!$D:$D,DEI!C46,SPR!H:H,"Finalizada"))</f>
        <v/>
      </c>
      <c r="F46" s="33" t="str">
        <f t="shared" si="0"/>
        <v/>
      </c>
      <c r="G46" s="43" t="str">
        <f>IF(C46="","",SUMIFS(SPR!F:F,SPR!H:H,"Finalizada",SPR!E:E,DEI!E43,SPR!D:D,DEI!C46))</f>
        <v/>
      </c>
      <c r="H46" s="43" t="str">
        <f>IF(C46="","",SUMIFS(SPR!$I:$I,SPR!$E:$E,$E$5,SPR!$D:$D,C46))</f>
        <v/>
      </c>
      <c r="I46" s="43" t="str">
        <f>IF(C46="","",SUMIFS(SPR!$G:$G,SPR!$E:$E,$E$5,SPR!$D:$D,C46))</f>
        <v/>
      </c>
      <c r="J46" s="43" t="str">
        <f t="shared" si="1"/>
        <v/>
      </c>
    </row>
    <row r="47" spans="3:10" ht="30" customHeight="1" x14ac:dyDescent="0.25">
      <c r="C47" s="26" t="str">
        <f>IF(CAD!A44&gt;CAD!$D$9,"",CAD!A44)</f>
        <v/>
      </c>
      <c r="D47" s="26" t="str">
        <f>IF(C47="","",COUNTIFS(SPR!$E:$E,$E$5,SPR!$D:$D,C47))</f>
        <v/>
      </c>
      <c r="E47" s="26" t="str">
        <f>IF(C47="","",COUNTIFS(SPR!$E:$E,DEI!$E$5,SPR!$D:$D,DEI!C47,SPR!H:H,"Finalizada"))</f>
        <v/>
      </c>
      <c r="F47" s="33" t="str">
        <f t="shared" si="0"/>
        <v/>
      </c>
      <c r="G47" s="43" t="str">
        <f>IF(C47="","",SUMIFS(SPR!F:F,SPR!H:H,"Finalizada",SPR!E:E,DEI!E44,SPR!D:D,DEI!C47))</f>
        <v/>
      </c>
      <c r="H47" s="43" t="str">
        <f>IF(C47="","",SUMIFS(SPR!$I:$I,SPR!$E:$E,$E$5,SPR!$D:$D,C47))</f>
        <v/>
      </c>
      <c r="I47" s="43" t="str">
        <f>IF(C47="","",SUMIFS(SPR!$G:$G,SPR!$E:$E,$E$5,SPR!$D:$D,C47))</f>
        <v/>
      </c>
      <c r="J47" s="43" t="str">
        <f t="shared" si="1"/>
        <v/>
      </c>
    </row>
    <row r="48" spans="3:10" ht="30" customHeight="1" x14ac:dyDescent="0.25">
      <c r="C48" s="26" t="str">
        <f>IF(CAD!A45&gt;CAD!$D$9,"",CAD!A45)</f>
        <v/>
      </c>
      <c r="D48" s="26" t="str">
        <f>IF(C48="","",COUNTIFS(SPR!$E:$E,$E$5,SPR!$D:$D,C48))</f>
        <v/>
      </c>
      <c r="E48" s="26" t="str">
        <f>IF(C48="","",COUNTIFS(SPR!$E:$E,DEI!$E$5,SPR!$D:$D,DEI!C48,SPR!H:H,"Finalizada"))</f>
        <v/>
      </c>
      <c r="F48" s="33" t="str">
        <f t="shared" si="0"/>
        <v/>
      </c>
      <c r="G48" s="43" t="str">
        <f>IF(C48="","",SUMIFS(SPR!F:F,SPR!H:H,"Finalizada",SPR!E:E,DEI!E45,SPR!D:D,DEI!C48))</f>
        <v/>
      </c>
      <c r="H48" s="43" t="str">
        <f>IF(C48="","",SUMIFS(SPR!$I:$I,SPR!$E:$E,$E$5,SPR!$D:$D,C48))</f>
        <v/>
      </c>
      <c r="I48" s="43" t="str">
        <f>IF(C48="","",SUMIFS(SPR!$G:$G,SPR!$E:$E,$E$5,SPR!$D:$D,C48))</f>
        <v/>
      </c>
      <c r="J48" s="43" t="str">
        <f t="shared" si="1"/>
        <v/>
      </c>
    </row>
    <row r="49" spans="3:10" ht="30" customHeight="1" x14ac:dyDescent="0.25">
      <c r="C49" s="26" t="str">
        <f>IF(CAD!A46&gt;CAD!$D$9,"",CAD!A46)</f>
        <v/>
      </c>
      <c r="D49" s="26" t="str">
        <f>IF(C49="","",COUNTIFS(SPR!$E:$E,$E$5,SPR!$D:$D,C49))</f>
        <v/>
      </c>
      <c r="E49" s="26" t="str">
        <f>IF(C49="","",COUNTIFS(SPR!$E:$E,DEI!$E$5,SPR!$D:$D,DEI!C49,SPR!H:H,"Finalizada"))</f>
        <v/>
      </c>
      <c r="F49" s="33" t="str">
        <f t="shared" si="0"/>
        <v/>
      </c>
      <c r="G49" s="43" t="str">
        <f>IF(C49="","",SUMIFS(SPR!F:F,SPR!H:H,"Finalizada",SPR!E:E,DEI!E46,SPR!D:D,DEI!C49))</f>
        <v/>
      </c>
      <c r="H49" s="43" t="str">
        <f>IF(C49="","",SUMIFS(SPR!$I:$I,SPR!$E:$E,$E$5,SPR!$D:$D,C49))</f>
        <v/>
      </c>
      <c r="I49" s="43" t="str">
        <f>IF(C49="","",SUMIFS(SPR!$G:$G,SPR!$E:$E,$E$5,SPR!$D:$D,C49))</f>
        <v/>
      </c>
      <c r="J49" s="43" t="str">
        <f t="shared" si="1"/>
        <v/>
      </c>
    </row>
    <row r="50" spans="3:10" ht="30" customHeight="1" x14ac:dyDescent="0.25">
      <c r="C50" s="26" t="str">
        <f>IF(CAD!A47&gt;CAD!$D$9,"",CAD!A47)</f>
        <v/>
      </c>
      <c r="D50" s="26" t="str">
        <f>IF(C50="","",COUNTIFS(SPR!$E:$E,$E$5,SPR!$D:$D,C50))</f>
        <v/>
      </c>
      <c r="E50" s="26" t="str">
        <f>IF(C50="","",COUNTIFS(SPR!$E:$E,DEI!$E$5,SPR!$D:$D,DEI!C50,SPR!H:H,"Finalizada"))</f>
        <v/>
      </c>
      <c r="F50" s="33" t="str">
        <f t="shared" si="0"/>
        <v/>
      </c>
      <c r="G50" s="43" t="str">
        <f>IF(C50="","",SUMIFS(SPR!F:F,SPR!H:H,"Finalizada",SPR!E:E,DEI!E47,SPR!D:D,DEI!C50))</f>
        <v/>
      </c>
      <c r="H50" s="43" t="str">
        <f>IF(C50="","",SUMIFS(SPR!$I:$I,SPR!$E:$E,$E$5,SPR!$D:$D,C50))</f>
        <v/>
      </c>
      <c r="I50" s="43" t="str">
        <f>IF(C50="","",SUMIFS(SPR!$G:$G,SPR!$E:$E,$E$5,SPR!$D:$D,C50))</f>
        <v/>
      </c>
      <c r="J50" s="43" t="str">
        <f t="shared" si="1"/>
        <v/>
      </c>
    </row>
    <row r="51" spans="3:10" ht="30" customHeight="1" x14ac:dyDescent="0.25">
      <c r="C51" s="26" t="str">
        <f>IF(CAD!A48&gt;CAD!$D$9,"",CAD!A48)</f>
        <v/>
      </c>
      <c r="D51" s="26" t="str">
        <f>IF(C51="","",COUNTIFS(SPR!$E:$E,$E$5,SPR!$D:$D,C51))</f>
        <v/>
      </c>
      <c r="E51" s="26" t="str">
        <f>IF(C51="","",COUNTIFS(SPR!$E:$E,DEI!$E$5,SPR!$D:$D,DEI!C51,SPR!H:H,"Finalizada"))</f>
        <v/>
      </c>
      <c r="F51" s="33" t="str">
        <f t="shared" si="0"/>
        <v/>
      </c>
      <c r="G51" s="43" t="str">
        <f>IF(C51="","",SUMIFS(SPR!F:F,SPR!H:H,"Finalizada",SPR!E:E,DEI!E48,SPR!D:D,DEI!C51))</f>
        <v/>
      </c>
      <c r="H51" s="43" t="str">
        <f>IF(C51="","",SUMIFS(SPR!$I:$I,SPR!$E:$E,$E$5,SPR!$D:$D,C51))</f>
        <v/>
      </c>
      <c r="I51" s="43" t="str">
        <f>IF(C51="","",SUMIFS(SPR!$G:$G,SPR!$E:$E,$E$5,SPR!$D:$D,C51))</f>
        <v/>
      </c>
      <c r="J51" s="43" t="str">
        <f t="shared" si="1"/>
        <v/>
      </c>
    </row>
    <row r="52" spans="3:10" ht="30" customHeight="1" x14ac:dyDescent="0.25">
      <c r="C52" s="26" t="str">
        <f>IF(CAD!A49&gt;CAD!$D$9,"",CAD!A49)</f>
        <v/>
      </c>
      <c r="D52" s="26" t="str">
        <f>IF(C52="","",COUNTIFS(SPR!$E:$E,$E$5,SPR!$D:$D,C52))</f>
        <v/>
      </c>
      <c r="E52" s="26" t="str">
        <f>IF(C52="","",COUNTIFS(SPR!$E:$E,DEI!$E$5,SPR!$D:$D,DEI!C52,SPR!H:H,"Finalizada"))</f>
        <v/>
      </c>
      <c r="F52" s="33" t="str">
        <f t="shared" si="0"/>
        <v/>
      </c>
      <c r="G52" s="43" t="str">
        <f>IF(C52="","",SUMIFS(SPR!F:F,SPR!H:H,"Finalizada",SPR!E:E,DEI!E49,SPR!D:D,DEI!C52))</f>
        <v/>
      </c>
      <c r="H52" s="43" t="str">
        <f>IF(C52="","",SUMIFS(SPR!$I:$I,SPR!$E:$E,$E$5,SPR!$D:$D,C52))</f>
        <v/>
      </c>
      <c r="I52" s="43" t="str">
        <f>IF(C52="","",SUMIFS(SPR!$G:$G,SPR!$E:$E,$E$5,SPR!$D:$D,C52))</f>
        <v/>
      </c>
      <c r="J52" s="43" t="str">
        <f t="shared" si="1"/>
        <v/>
      </c>
    </row>
    <row r="53" spans="3:10" ht="30" customHeight="1" x14ac:dyDescent="0.25">
      <c r="C53" s="26" t="str">
        <f>IF(CAD!A50&gt;CAD!$D$9,"",CAD!A50)</f>
        <v/>
      </c>
      <c r="D53" s="26" t="str">
        <f>IF(C53="","",COUNTIFS(SPR!$E:$E,$E$5,SPR!$D:$D,C53))</f>
        <v/>
      </c>
      <c r="E53" s="26" t="str">
        <f>IF(C53="","",COUNTIFS(SPR!$E:$E,DEI!$E$5,SPR!$D:$D,DEI!C53,SPR!H:H,"Finalizada"))</f>
        <v/>
      </c>
      <c r="F53" s="33" t="str">
        <f t="shared" si="0"/>
        <v/>
      </c>
      <c r="G53" s="43" t="str">
        <f>IF(C53="","",SUMIFS(SPR!F:F,SPR!H:H,"Finalizada",SPR!E:E,DEI!E50,SPR!D:D,DEI!C53))</f>
        <v/>
      </c>
      <c r="H53" s="43" t="str">
        <f>IF(C53="","",SUMIFS(SPR!$I:$I,SPR!$E:$E,$E$5,SPR!$D:$D,C53))</f>
        <v/>
      </c>
      <c r="I53" s="43" t="str">
        <f>IF(C53="","",SUMIFS(SPR!$G:$G,SPR!$E:$E,$E$5,SPR!$D:$D,C53))</f>
        <v/>
      </c>
      <c r="J53" s="43" t="str">
        <f t="shared" si="1"/>
        <v/>
      </c>
    </row>
    <row r="54" spans="3:10" ht="30" customHeight="1" x14ac:dyDescent="0.25">
      <c r="C54" s="26" t="str">
        <f>IF(CAD!A51&gt;CAD!$D$9,"",CAD!A51)</f>
        <v/>
      </c>
      <c r="D54" s="26" t="str">
        <f>IF(C54="","",COUNTIFS(SPR!$E:$E,$E$5,SPR!$D:$D,C54))</f>
        <v/>
      </c>
      <c r="E54" s="26" t="str">
        <f>IF(C54="","",COUNTIFS(SPR!$E:$E,DEI!$E$5,SPR!$D:$D,DEI!C54,SPR!H:H,"Finalizada"))</f>
        <v/>
      </c>
      <c r="F54" s="33" t="str">
        <f t="shared" si="0"/>
        <v/>
      </c>
      <c r="G54" s="43" t="str">
        <f>IF(C54="","",SUMIFS(SPR!F:F,SPR!H:H,"Finalizada",SPR!E:E,DEI!E51,SPR!D:D,DEI!C54))</f>
        <v/>
      </c>
      <c r="H54" s="43" t="str">
        <f>IF(C54="","",SUMIFS(SPR!$I:$I,SPR!$E:$E,$E$5,SPR!$D:$D,C54))</f>
        <v/>
      </c>
      <c r="I54" s="43" t="str">
        <f>IF(C54="","",SUMIFS(SPR!$G:$G,SPR!$E:$E,$E$5,SPR!$D:$D,C54))</f>
        <v/>
      </c>
      <c r="J54" s="43" t="str">
        <f t="shared" si="1"/>
        <v/>
      </c>
    </row>
    <row r="55" spans="3:10" ht="30" customHeight="1" x14ac:dyDescent="0.25">
      <c r="C55" s="26" t="str">
        <f>IF(CAD!A52&gt;CAD!$D$9,"",CAD!A52)</f>
        <v/>
      </c>
      <c r="D55" s="26" t="str">
        <f>IF(C55="","",COUNTIFS(SPR!$E:$E,$E$5,SPR!$D:$D,C55))</f>
        <v/>
      </c>
      <c r="E55" s="26" t="str">
        <f>IF(C55="","",COUNTIFS(SPR!$E:$E,DEI!$E$5,SPR!$D:$D,DEI!C55,SPR!H:H,"Finalizada"))</f>
        <v/>
      </c>
      <c r="F55" s="33" t="str">
        <f t="shared" si="0"/>
        <v/>
      </c>
      <c r="G55" s="43" t="str">
        <f>IF(C55="","",SUMIFS(SPR!F:F,SPR!H:H,"Finalizada",SPR!E:E,DEI!E52,SPR!D:D,DEI!C55))</f>
        <v/>
      </c>
      <c r="H55" s="43" t="str">
        <f>IF(C55="","",SUMIFS(SPR!$I:$I,SPR!$E:$E,$E$5,SPR!$D:$D,C55))</f>
        <v/>
      </c>
      <c r="I55" s="43" t="str">
        <f>IF(C55="","",SUMIFS(SPR!$G:$G,SPR!$E:$E,$E$5,SPR!$D:$D,C55))</f>
        <v/>
      </c>
      <c r="J55" s="43" t="str">
        <f t="shared" si="1"/>
        <v/>
      </c>
    </row>
    <row r="56" spans="3:10" ht="30" customHeight="1" x14ac:dyDescent="0.25">
      <c r="C56" s="26" t="str">
        <f>IF(CAD!A53&gt;CAD!$D$9,"",CAD!A53)</f>
        <v/>
      </c>
      <c r="D56" s="26" t="str">
        <f>IF(C56="","",COUNTIFS(SPR!$E:$E,$E$5,SPR!$D:$D,C56))</f>
        <v/>
      </c>
      <c r="E56" s="26" t="str">
        <f>IF(C56="","",COUNTIFS(SPR!$E:$E,DEI!$E$5,SPR!$D:$D,DEI!C56,SPR!H:H,"Finalizada"))</f>
        <v/>
      </c>
      <c r="F56" s="33" t="str">
        <f t="shared" si="0"/>
        <v/>
      </c>
      <c r="G56" s="43" t="str">
        <f>IF(C56="","",SUMIFS(SPR!F:F,SPR!H:H,"Finalizada",SPR!E:E,DEI!E53,SPR!D:D,DEI!C56))</f>
        <v/>
      </c>
      <c r="H56" s="43" t="str">
        <f>IF(C56="","",SUMIFS(SPR!$I:$I,SPR!$E:$E,$E$5,SPR!$D:$D,C56))</f>
        <v/>
      </c>
      <c r="I56" s="43" t="str">
        <f>IF(C56="","",SUMIFS(SPR!$G:$G,SPR!$E:$E,$E$5,SPR!$D:$D,C56))</f>
        <v/>
      </c>
      <c r="J56" s="43" t="str">
        <f t="shared" si="1"/>
        <v/>
      </c>
    </row>
    <row r="57" spans="3:10" ht="30" customHeight="1" x14ac:dyDescent="0.25">
      <c r="C57" s="26" t="str">
        <f>IF(CAD!A54&gt;CAD!$D$9,"",CAD!A54)</f>
        <v/>
      </c>
      <c r="D57" s="26" t="str">
        <f>IF(C57="","",COUNTIFS(SPR!$E:$E,$E$5,SPR!$D:$D,C57))</f>
        <v/>
      </c>
      <c r="E57" s="26" t="str">
        <f>IF(C57="","",COUNTIFS(SPR!$E:$E,DEI!$E$5,SPR!$D:$D,DEI!C57,SPR!H:H,"Finalizada"))</f>
        <v/>
      </c>
      <c r="F57" s="33" t="str">
        <f t="shared" si="0"/>
        <v/>
      </c>
      <c r="G57" s="43" t="str">
        <f>IF(C57="","",SUMIFS(SPR!F:F,SPR!H:H,"Finalizada",SPR!E:E,DEI!E54,SPR!D:D,DEI!C57))</f>
        <v/>
      </c>
      <c r="H57" s="43" t="str">
        <f>IF(C57="","",SUMIFS(SPR!$I:$I,SPR!$E:$E,$E$5,SPR!$D:$D,C57))</f>
        <v/>
      </c>
      <c r="I57" s="43" t="str">
        <f>IF(C57="","",SUMIFS(SPR!$G:$G,SPR!$E:$E,$E$5,SPR!$D:$D,C57))</f>
        <v/>
      </c>
      <c r="J57" s="43" t="str">
        <f t="shared" si="1"/>
        <v/>
      </c>
    </row>
    <row r="58" spans="3:10" ht="30" customHeight="1" x14ac:dyDescent="0.25">
      <c r="C58" s="26" t="str">
        <f>IF(CAD!A55&gt;CAD!$D$9,"",CAD!A55)</f>
        <v/>
      </c>
      <c r="D58" s="26" t="str">
        <f>IF(C58="","",COUNTIFS(SPR!$E:$E,$E$5,SPR!$D:$D,C58))</f>
        <v/>
      </c>
      <c r="E58" s="26" t="str">
        <f>IF(C58="","",COUNTIFS(SPR!$E:$E,DEI!$E$5,SPR!$D:$D,DEI!C58,SPR!H:H,"Finalizada"))</f>
        <v/>
      </c>
      <c r="F58" s="33" t="str">
        <f t="shared" si="0"/>
        <v/>
      </c>
      <c r="G58" s="43" t="str">
        <f>IF(C58="","",SUMIFS(SPR!F:F,SPR!H:H,"Finalizada",SPR!E:E,DEI!E55,SPR!D:D,DEI!C58))</f>
        <v/>
      </c>
      <c r="H58" s="43" t="str">
        <f>IF(C58="","",SUMIFS(SPR!$I:$I,SPR!$E:$E,$E$5,SPR!$D:$D,C58))</f>
        <v/>
      </c>
      <c r="I58" s="43" t="str">
        <f>IF(C58="","",SUMIFS(SPR!$G:$G,SPR!$E:$E,$E$5,SPR!$D:$D,C58))</f>
        <v/>
      </c>
      <c r="J58" s="43" t="str">
        <f t="shared" si="1"/>
        <v/>
      </c>
    </row>
    <row r="59" spans="3:10" ht="30" customHeight="1" x14ac:dyDescent="0.25">
      <c r="C59" s="26" t="str">
        <f>IF(CAD!A56&gt;CAD!$D$9,"",CAD!A56)</f>
        <v/>
      </c>
      <c r="D59" s="26" t="str">
        <f>IF(C59="","",COUNTIFS(SPR!$E:$E,$E$5,SPR!$D:$D,C59))</f>
        <v/>
      </c>
      <c r="E59" s="26" t="str">
        <f>IF(C59="","",COUNTIFS(SPR!$E:$E,DEI!$E$5,SPR!$D:$D,DEI!C59,SPR!H:H,"Finalizada"))</f>
        <v/>
      </c>
      <c r="F59" s="33" t="str">
        <f t="shared" si="0"/>
        <v/>
      </c>
      <c r="G59" s="43" t="str">
        <f>IF(C59="","",SUMIFS(SPR!F:F,SPR!H:H,"Finalizada",SPR!E:E,DEI!E56,SPR!D:D,DEI!C59))</f>
        <v/>
      </c>
      <c r="H59" s="43" t="str">
        <f>IF(C59="","",SUMIFS(SPR!$I:$I,SPR!$E:$E,$E$5,SPR!$D:$D,C59))</f>
        <v/>
      </c>
      <c r="I59" s="43" t="str">
        <f>IF(C59="","",SUMIFS(SPR!$G:$G,SPR!$E:$E,$E$5,SPR!$D:$D,C59))</f>
        <v/>
      </c>
      <c r="J59" s="43" t="str">
        <f t="shared" si="1"/>
        <v/>
      </c>
    </row>
    <row r="60" spans="3:10" ht="30" customHeight="1" x14ac:dyDescent="0.25">
      <c r="C60" s="26" t="str">
        <f>IF(CAD!A57&gt;CAD!$D$9,"",CAD!A57)</f>
        <v/>
      </c>
      <c r="D60" s="26" t="str">
        <f>IF(C60="","",COUNTIFS(SPR!$E:$E,$E$5,SPR!$D:$D,C60))</f>
        <v/>
      </c>
      <c r="E60" s="26" t="str">
        <f>IF(C60="","",COUNTIFS(SPR!$E:$E,DEI!$E$5,SPR!$D:$D,DEI!C60,SPR!H:H,"Finalizada"))</f>
        <v/>
      </c>
      <c r="F60" s="33" t="str">
        <f t="shared" si="0"/>
        <v/>
      </c>
      <c r="G60" s="43" t="str">
        <f>IF(C60="","",SUMIFS(SPR!F:F,SPR!H:H,"Finalizada",SPR!E:E,DEI!E57,SPR!D:D,DEI!C60))</f>
        <v/>
      </c>
      <c r="H60" s="43" t="str">
        <f>IF(C60="","",SUMIFS(SPR!$I:$I,SPR!$E:$E,$E$5,SPR!$D:$D,C60))</f>
        <v/>
      </c>
      <c r="I60" s="43" t="str">
        <f>IF(C60="","",SUMIFS(SPR!$G:$G,SPR!$E:$E,$E$5,SPR!$D:$D,C60))</f>
        <v/>
      </c>
      <c r="J60" s="43" t="str">
        <f t="shared" si="1"/>
        <v/>
      </c>
    </row>
    <row r="61" spans="3:10" ht="30" customHeight="1" x14ac:dyDescent="0.25">
      <c r="C61" s="26" t="str">
        <f>IF(CAD!A58&gt;CAD!$D$9,"",CAD!A58)</f>
        <v/>
      </c>
      <c r="D61" s="26" t="str">
        <f>IF(C61="","",COUNTIFS(SPR!$E:$E,$E$5,SPR!$D:$D,C61))</f>
        <v/>
      </c>
      <c r="E61" s="26" t="str">
        <f>IF(C61="","",COUNTIFS(SPR!$E:$E,DEI!$E$5,SPR!$D:$D,DEI!C61,SPR!H:H,"Finalizada"))</f>
        <v/>
      </c>
      <c r="F61" s="33" t="str">
        <f t="shared" si="0"/>
        <v/>
      </c>
      <c r="G61" s="43" t="str">
        <f>IF(C61="","",SUMIFS(SPR!F:F,SPR!H:H,"Finalizada",SPR!E:E,DEI!E58,SPR!D:D,DEI!C61))</f>
        <v/>
      </c>
      <c r="H61" s="43" t="str">
        <f>IF(C61="","",SUMIFS(SPR!$I:$I,SPR!$E:$E,$E$5,SPR!$D:$D,C61))</f>
        <v/>
      </c>
      <c r="I61" s="43" t="str">
        <f>IF(C61="","",SUMIFS(SPR!$G:$G,SPR!$E:$E,$E$5,SPR!$D:$D,C61))</f>
        <v/>
      </c>
      <c r="J61" s="43" t="str">
        <f t="shared" si="1"/>
        <v/>
      </c>
    </row>
    <row r="62" spans="3:10" ht="30" customHeight="1" x14ac:dyDescent="0.25">
      <c r="C62" s="26" t="str">
        <f>IF(CAD!A59&gt;CAD!$D$9,"",CAD!A59)</f>
        <v/>
      </c>
      <c r="D62" s="26" t="str">
        <f>IF(C62="","",COUNTIFS(SPR!$E:$E,$E$5,SPR!$D:$D,C62))</f>
        <v/>
      </c>
      <c r="E62" s="26" t="str">
        <f>IF(C62="","",COUNTIFS(SPR!$E:$E,DEI!$E$5,SPR!$D:$D,DEI!C62,SPR!H:H,"Finalizada"))</f>
        <v/>
      </c>
      <c r="F62" s="33" t="str">
        <f t="shared" si="0"/>
        <v/>
      </c>
      <c r="G62" s="43" t="str">
        <f>IF(C62="","",SUMIFS(SPR!F:F,SPR!H:H,"Finalizada",SPR!E:E,DEI!E59,SPR!D:D,DEI!C62))</f>
        <v/>
      </c>
      <c r="H62" s="43" t="str">
        <f>IF(C62="","",SUMIFS(SPR!$I:$I,SPR!$E:$E,$E$5,SPR!$D:$D,C62))</f>
        <v/>
      </c>
      <c r="I62" s="43" t="str">
        <f>IF(C62="","",SUMIFS(SPR!$G:$G,SPR!$E:$E,$E$5,SPR!$D:$D,C62))</f>
        <v/>
      </c>
      <c r="J62" s="43" t="str">
        <f t="shared" si="1"/>
        <v/>
      </c>
    </row>
    <row r="63" spans="3:10" ht="30" customHeight="1" x14ac:dyDescent="0.25">
      <c r="C63" s="26" t="str">
        <f>IF(CAD!A60&gt;CAD!$D$9,"",CAD!A60)</f>
        <v/>
      </c>
      <c r="D63" s="26" t="str">
        <f>IF(C63="","",COUNTIFS(SPR!$E:$E,$E$5,SPR!$D:$D,C63))</f>
        <v/>
      </c>
      <c r="E63" s="26" t="str">
        <f>IF(C63="","",COUNTIFS(SPR!$E:$E,DEI!$E$5,SPR!$D:$D,DEI!C63,SPR!H:H,"Finalizada"))</f>
        <v/>
      </c>
      <c r="F63" s="33" t="str">
        <f t="shared" si="0"/>
        <v/>
      </c>
      <c r="G63" s="43" t="str">
        <f>IF(C63="","",SUMIFS(SPR!F:F,SPR!H:H,"Finalizada",SPR!E:E,DEI!E60,SPR!D:D,DEI!C63))</f>
        <v/>
      </c>
      <c r="H63" s="43" t="str">
        <f>IF(C63="","",SUMIFS(SPR!$I:$I,SPR!$E:$E,$E$5,SPR!$D:$D,C63))</f>
        <v/>
      </c>
      <c r="I63" s="43" t="str">
        <f>IF(C63="","",SUMIFS(SPR!$G:$G,SPR!$E:$E,$E$5,SPR!$D:$D,C63))</f>
        <v/>
      </c>
      <c r="J63" s="43" t="str">
        <f t="shared" si="1"/>
        <v/>
      </c>
    </row>
    <row r="64" spans="3:10" ht="30" customHeight="1" x14ac:dyDescent="0.25">
      <c r="C64" s="26" t="str">
        <f>IF(CAD!A61&gt;CAD!$D$9,"",CAD!A61)</f>
        <v/>
      </c>
      <c r="D64" s="26" t="str">
        <f>IF(C64="","",COUNTIFS(SPR!$E:$E,$E$5,SPR!$D:$D,C64))</f>
        <v/>
      </c>
      <c r="E64" s="26" t="str">
        <f>IF(C64="","",COUNTIFS(SPR!$E:$E,DEI!$E$5,SPR!$D:$D,DEI!C64,SPR!H:H,"Finalizada"))</f>
        <v/>
      </c>
      <c r="F64" s="33" t="str">
        <f t="shared" si="0"/>
        <v/>
      </c>
      <c r="G64" s="43" t="str">
        <f>IF(C64="","",SUMIFS(SPR!F:F,SPR!H:H,"Finalizada",SPR!E:E,DEI!E61,SPR!D:D,DEI!C64))</f>
        <v/>
      </c>
      <c r="H64" s="43" t="str">
        <f>IF(C64="","",SUMIFS(SPR!$I:$I,SPR!$E:$E,$E$5,SPR!$D:$D,C64))</f>
        <v/>
      </c>
      <c r="I64" s="43" t="str">
        <f>IF(C64="","",SUMIFS(SPR!$G:$G,SPR!$E:$E,$E$5,SPR!$D:$D,C64))</f>
        <v/>
      </c>
      <c r="J64" s="43" t="str">
        <f t="shared" si="1"/>
        <v/>
      </c>
    </row>
    <row r="65" spans="3:10" ht="30" customHeight="1" x14ac:dyDescent="0.25">
      <c r="C65" s="26" t="str">
        <f>IF(CAD!A62&gt;CAD!$D$9,"",CAD!A62)</f>
        <v/>
      </c>
      <c r="D65" s="26" t="str">
        <f>IF(C65="","",COUNTIFS(SPR!$E:$E,$E$5,SPR!$D:$D,C65))</f>
        <v/>
      </c>
      <c r="E65" s="26" t="str">
        <f>IF(C65="","",COUNTIFS(SPR!$E:$E,DEI!$E$5,SPR!$D:$D,DEI!C65,SPR!H:H,"Finalizada"))</f>
        <v/>
      </c>
      <c r="F65" s="33" t="str">
        <f t="shared" si="0"/>
        <v/>
      </c>
      <c r="G65" s="43" t="str">
        <f>IF(C65="","",SUMIFS(SPR!F:F,SPR!H:H,"Finalizada",SPR!E:E,DEI!E62,SPR!D:D,DEI!C65))</f>
        <v/>
      </c>
      <c r="H65" s="43" t="str">
        <f>IF(C65="","",SUMIFS(SPR!$I:$I,SPR!$E:$E,$E$5,SPR!$D:$D,C65))</f>
        <v/>
      </c>
      <c r="I65" s="43" t="str">
        <f>IF(C65="","",SUMIFS(SPR!$G:$G,SPR!$E:$E,$E$5,SPR!$D:$D,C65))</f>
        <v/>
      </c>
      <c r="J65" s="43" t="str">
        <f t="shared" si="1"/>
        <v/>
      </c>
    </row>
    <row r="66" spans="3:10" ht="30" customHeight="1" x14ac:dyDescent="0.25">
      <c r="C66" s="26" t="str">
        <f>IF(CAD!A63&gt;CAD!$D$9,"",CAD!A63)</f>
        <v/>
      </c>
      <c r="D66" s="26" t="str">
        <f>IF(C66="","",COUNTIFS(SPR!$E:$E,$E$5,SPR!$D:$D,C66))</f>
        <v/>
      </c>
      <c r="E66" s="26" t="str">
        <f>IF(C66="","",COUNTIFS(SPR!$E:$E,DEI!$E$5,SPR!$D:$D,DEI!C66,SPR!H:H,"Finalizada"))</f>
        <v/>
      </c>
      <c r="F66" s="33" t="str">
        <f t="shared" si="0"/>
        <v/>
      </c>
      <c r="G66" s="43" t="str">
        <f>IF(C66="","",SUMIFS(SPR!F:F,SPR!H:H,"Finalizada",SPR!E:E,DEI!E63,SPR!D:D,DEI!C66))</f>
        <v/>
      </c>
      <c r="H66" s="43" t="str">
        <f>IF(C66="","",SUMIFS(SPR!$I:$I,SPR!$E:$E,$E$5,SPR!$D:$D,C66))</f>
        <v/>
      </c>
      <c r="I66" s="43" t="str">
        <f>IF(C66="","",SUMIFS(SPR!$G:$G,SPR!$E:$E,$E$5,SPR!$D:$D,C66))</f>
        <v/>
      </c>
      <c r="J66" s="43" t="str">
        <f t="shared" si="1"/>
        <v/>
      </c>
    </row>
    <row r="67" spans="3:10" ht="30" customHeight="1" x14ac:dyDescent="0.25">
      <c r="C67" s="26" t="str">
        <f>IF(CAD!A64&gt;CAD!$D$9,"",CAD!A64)</f>
        <v/>
      </c>
      <c r="D67" s="26" t="str">
        <f>IF(C67="","",COUNTIFS(SPR!$E:$E,$E$5,SPR!$D:$D,C67))</f>
        <v/>
      </c>
      <c r="E67" s="26" t="str">
        <f>IF(C67="","",COUNTIFS(SPR!$E:$E,DEI!$E$5,SPR!$D:$D,DEI!C67,SPR!H:H,"Finalizada"))</f>
        <v/>
      </c>
      <c r="F67" s="33" t="str">
        <f t="shared" si="0"/>
        <v/>
      </c>
      <c r="G67" s="43" t="str">
        <f>IF(C67="","",SUMIFS(SPR!F:F,SPR!H:H,"Finalizada",SPR!E:E,DEI!E64,SPR!D:D,DEI!C67))</f>
        <v/>
      </c>
      <c r="H67" s="43" t="str">
        <f>IF(C67="","",SUMIFS(SPR!$I:$I,SPR!$E:$E,$E$5,SPR!$D:$D,C67))</f>
        <v/>
      </c>
      <c r="I67" s="43" t="str">
        <f>IF(C67="","",SUMIFS(SPR!$G:$G,SPR!$E:$E,$E$5,SPR!$D:$D,C67))</f>
        <v/>
      </c>
      <c r="J67" s="43" t="str">
        <f t="shared" si="1"/>
        <v/>
      </c>
    </row>
    <row r="68" spans="3:10" ht="30" customHeight="1" x14ac:dyDescent="0.25">
      <c r="C68" s="26" t="str">
        <f>IF(CAD!A65&gt;CAD!$D$9,"",CAD!A65)</f>
        <v/>
      </c>
      <c r="D68" s="26" t="str">
        <f>IF(C68="","",COUNTIFS(SPR!$E:$E,$E$5,SPR!$D:$D,C68))</f>
        <v/>
      </c>
      <c r="E68" s="26" t="str">
        <f>IF(C68="","",COUNTIFS(SPR!$E:$E,DEI!$E$5,SPR!$D:$D,DEI!C68,SPR!H:H,"Finalizada"))</f>
        <v/>
      </c>
      <c r="F68" s="33" t="str">
        <f t="shared" si="0"/>
        <v/>
      </c>
      <c r="G68" s="43" t="str">
        <f>IF(C68="","",SUMIFS(SPR!F:F,SPR!H:H,"Finalizada",SPR!E:E,DEI!E65,SPR!D:D,DEI!C68))</f>
        <v/>
      </c>
      <c r="H68" s="43" t="str">
        <f>IF(C68="","",SUMIFS(SPR!$I:$I,SPR!$E:$E,$E$5,SPR!$D:$D,C68))</f>
        <v/>
      </c>
      <c r="I68" s="43" t="str">
        <f>IF(C68="","",SUMIFS(SPR!$G:$G,SPR!$E:$E,$E$5,SPR!$D:$D,C68))</f>
        <v/>
      </c>
      <c r="J68" s="43" t="str">
        <f t="shared" si="1"/>
        <v/>
      </c>
    </row>
    <row r="69" spans="3:10" ht="30" customHeight="1" x14ac:dyDescent="0.25">
      <c r="C69" s="26" t="str">
        <f>IF(CAD!A66&gt;CAD!$D$9,"",CAD!A66)</f>
        <v/>
      </c>
      <c r="D69" s="26" t="str">
        <f>IF(C69="","",COUNTIFS(SPR!$E:$E,$E$5,SPR!$D:$D,C69))</f>
        <v/>
      </c>
      <c r="E69" s="26" t="str">
        <f>IF(C69="","",COUNTIFS(SPR!$E:$E,DEI!$E$5,SPR!$D:$D,DEI!C69,SPR!H:H,"Finalizada"))</f>
        <v/>
      </c>
      <c r="F69" s="33" t="str">
        <f t="shared" si="0"/>
        <v/>
      </c>
      <c r="G69" s="43" t="str">
        <f>IF(C69="","",SUMIFS(SPR!F:F,SPR!H:H,"Finalizada",SPR!E:E,DEI!E66,SPR!D:D,DEI!C69))</f>
        <v/>
      </c>
      <c r="H69" s="43" t="str">
        <f>IF(C69="","",SUMIFS(SPR!$I:$I,SPR!$E:$E,$E$5,SPR!$D:$D,C69))</f>
        <v/>
      </c>
      <c r="I69" s="43" t="str">
        <f>IF(C69="","",SUMIFS(SPR!$G:$G,SPR!$E:$E,$E$5,SPR!$D:$D,C69))</f>
        <v/>
      </c>
      <c r="J69" s="43" t="str">
        <f t="shared" si="1"/>
        <v/>
      </c>
    </row>
    <row r="70" spans="3:10" ht="30" customHeight="1" x14ac:dyDescent="0.25">
      <c r="C70" s="26" t="str">
        <f>IF(CAD!A67&gt;CAD!$D$9,"",CAD!A67)</f>
        <v/>
      </c>
      <c r="D70" s="26" t="str">
        <f>IF(C70="","",COUNTIFS(SPR!$E:$E,$E$5,SPR!$D:$D,C70))</f>
        <v/>
      </c>
      <c r="E70" s="26" t="str">
        <f>IF(C70="","",COUNTIFS(SPR!$E:$E,DEI!$E$5,SPR!$D:$D,DEI!C70,SPR!H:H,"Finalizada"))</f>
        <v/>
      </c>
      <c r="F70" s="33" t="str">
        <f t="shared" si="0"/>
        <v/>
      </c>
      <c r="G70" s="43" t="str">
        <f>IF(C70="","",SUMIFS(SPR!F:F,SPR!H:H,"Finalizada",SPR!E:E,DEI!E67,SPR!D:D,DEI!C70))</f>
        <v/>
      </c>
      <c r="H70" s="43" t="str">
        <f>IF(C70="","",SUMIFS(SPR!$I:$I,SPR!$E:$E,$E$5,SPR!$D:$D,C70))</f>
        <v/>
      </c>
      <c r="I70" s="43" t="str">
        <f>IF(C70="","",SUMIFS(SPR!$G:$G,SPR!$E:$E,$E$5,SPR!$D:$D,C70))</f>
        <v/>
      </c>
      <c r="J70" s="43" t="str">
        <f t="shared" si="1"/>
        <v/>
      </c>
    </row>
    <row r="71" spans="3:10" ht="30" customHeight="1" x14ac:dyDescent="0.25">
      <c r="C71" s="26" t="str">
        <f>IF(CAD!A68&gt;CAD!$D$9,"",CAD!A68)</f>
        <v/>
      </c>
      <c r="D71" s="26" t="str">
        <f>IF(C71="","",COUNTIFS(SPR!$E:$E,$E$5,SPR!$D:$D,C71))</f>
        <v/>
      </c>
      <c r="E71" s="26" t="str">
        <f>IF(C71="","",COUNTIFS(SPR!$E:$E,DEI!$E$5,SPR!$D:$D,DEI!C71,SPR!H:H,"Finalizada"))</f>
        <v/>
      </c>
      <c r="F71" s="33" t="str">
        <f t="shared" si="0"/>
        <v/>
      </c>
      <c r="G71" s="43" t="str">
        <f>IF(C71="","",SUMIFS(SPR!F:F,SPR!H:H,"Finalizada",SPR!E:E,DEI!E68,SPR!D:D,DEI!C71))</f>
        <v/>
      </c>
      <c r="H71" s="43" t="str">
        <f>IF(C71="","",SUMIFS(SPR!$I:$I,SPR!$E:$E,$E$5,SPR!$D:$D,C71))</f>
        <v/>
      </c>
      <c r="I71" s="43" t="str">
        <f>IF(C71="","",SUMIFS(SPR!$G:$G,SPR!$E:$E,$E$5,SPR!$D:$D,C71))</f>
        <v/>
      </c>
      <c r="J71" s="43" t="str">
        <f t="shared" si="1"/>
        <v/>
      </c>
    </row>
    <row r="72" spans="3:10" ht="30" customHeight="1" x14ac:dyDescent="0.25">
      <c r="C72" s="26" t="str">
        <f>IF(CAD!A69&gt;CAD!$D$9,"",CAD!A69)</f>
        <v/>
      </c>
      <c r="D72" s="26" t="str">
        <f>IF(C72="","",COUNTIFS(SPR!$E:$E,$E$5,SPR!$D:$D,C72))</f>
        <v/>
      </c>
      <c r="E72" s="26" t="str">
        <f>IF(C72="","",COUNTIFS(SPR!$E:$E,DEI!$E$5,SPR!$D:$D,DEI!C72,SPR!H:H,"Finalizada"))</f>
        <v/>
      </c>
      <c r="F72" s="33" t="str">
        <f t="shared" si="0"/>
        <v/>
      </c>
      <c r="G72" s="43" t="str">
        <f>IF(C72="","",SUMIFS(SPR!F:F,SPR!H:H,"Finalizada",SPR!E:E,DEI!E69,SPR!D:D,DEI!C72))</f>
        <v/>
      </c>
      <c r="H72" s="43" t="str">
        <f>IF(C72="","",SUMIFS(SPR!$I:$I,SPR!$E:$E,$E$5,SPR!$D:$D,C72))</f>
        <v/>
      </c>
      <c r="I72" s="43" t="str">
        <f>IF(C72="","",SUMIFS(SPR!$G:$G,SPR!$E:$E,$E$5,SPR!$D:$D,C72))</f>
        <v/>
      </c>
      <c r="J72" s="43" t="str">
        <f t="shared" si="1"/>
        <v/>
      </c>
    </row>
    <row r="73" spans="3:10" ht="30" customHeight="1" x14ac:dyDescent="0.25">
      <c r="C73" s="26" t="str">
        <f>IF(CAD!A70&gt;CAD!$D$9,"",CAD!A70)</f>
        <v/>
      </c>
      <c r="D73" s="26" t="str">
        <f>IF(C73="","",COUNTIFS(SPR!$E:$E,$E$5,SPR!$D:$D,C73))</f>
        <v/>
      </c>
      <c r="E73" s="26" t="str">
        <f>IF(C73="","",COUNTIFS(SPR!$E:$E,DEI!$E$5,SPR!$D:$D,DEI!C73,SPR!H:H,"Finalizada"))</f>
        <v/>
      </c>
      <c r="F73" s="33" t="str">
        <f t="shared" ref="F73:F107" si="2">IF(C73="","",IFERROR(E73/D73,0))</f>
        <v/>
      </c>
      <c r="G73" s="43" t="str">
        <f>IF(C73="","",SUMIFS(SPR!F:F,SPR!H:H,"Finalizada",SPR!E:E,DEI!E70,SPR!D:D,DEI!C73))</f>
        <v/>
      </c>
      <c r="H73" s="43" t="str">
        <f>IF(C73="","",SUMIFS(SPR!$I:$I,SPR!$E:$E,$E$5,SPR!$D:$D,C73))</f>
        <v/>
      </c>
      <c r="I73" s="43" t="str">
        <f>IF(C73="","",SUMIFS(SPR!$G:$G,SPR!$E:$E,$E$5,SPR!$D:$D,C73))</f>
        <v/>
      </c>
      <c r="J73" s="43" t="str">
        <f t="shared" ref="J73:J107" si="3">IF(C73="","",H73-I73)</f>
        <v/>
      </c>
    </row>
    <row r="74" spans="3:10" ht="30" customHeight="1" x14ac:dyDescent="0.25">
      <c r="C74" s="26" t="str">
        <f>IF(CAD!A71&gt;CAD!$D$9,"",CAD!A71)</f>
        <v/>
      </c>
      <c r="D74" s="26" t="str">
        <f>IF(C74="","",COUNTIFS(SPR!$E:$E,$E$5,SPR!$D:$D,C74))</f>
        <v/>
      </c>
      <c r="E74" s="26" t="str">
        <f>IF(C74="","",COUNTIFS(SPR!$E:$E,DEI!$E$5,SPR!$D:$D,DEI!C74,SPR!H:H,"Finalizada"))</f>
        <v/>
      </c>
      <c r="F74" s="33" t="str">
        <f t="shared" si="2"/>
        <v/>
      </c>
      <c r="G74" s="43" t="str">
        <f>IF(C74="","",SUMIFS(SPR!F:F,SPR!H:H,"Finalizada",SPR!E:E,DEI!E71,SPR!D:D,DEI!C74))</f>
        <v/>
      </c>
      <c r="H74" s="43" t="str">
        <f>IF(C74="","",SUMIFS(SPR!$I:$I,SPR!$E:$E,$E$5,SPR!$D:$D,C74))</f>
        <v/>
      </c>
      <c r="I74" s="43" t="str">
        <f>IF(C74="","",SUMIFS(SPR!$G:$G,SPR!$E:$E,$E$5,SPR!$D:$D,C74))</f>
        <v/>
      </c>
      <c r="J74" s="43" t="str">
        <f t="shared" si="3"/>
        <v/>
      </c>
    </row>
    <row r="75" spans="3:10" ht="30" customHeight="1" x14ac:dyDescent="0.25">
      <c r="C75" s="26" t="str">
        <f>IF(CAD!A72&gt;CAD!$D$9,"",CAD!A72)</f>
        <v/>
      </c>
      <c r="D75" s="26" t="str">
        <f>IF(C75="","",COUNTIFS(SPR!$E:$E,$E$5,SPR!$D:$D,C75))</f>
        <v/>
      </c>
      <c r="E75" s="26" t="str">
        <f>IF(C75="","",COUNTIFS(SPR!$E:$E,DEI!$E$5,SPR!$D:$D,DEI!C75,SPR!H:H,"Finalizada"))</f>
        <v/>
      </c>
      <c r="F75" s="33" t="str">
        <f t="shared" si="2"/>
        <v/>
      </c>
      <c r="G75" s="43" t="str">
        <f>IF(C75="","",SUMIFS(SPR!F:F,SPR!H:H,"Finalizada",SPR!E:E,DEI!E72,SPR!D:D,DEI!C75))</f>
        <v/>
      </c>
      <c r="H75" s="43" t="str">
        <f>IF(C75="","",SUMIFS(SPR!$I:$I,SPR!$E:$E,$E$5,SPR!$D:$D,C75))</f>
        <v/>
      </c>
      <c r="I75" s="43" t="str">
        <f>IF(C75="","",SUMIFS(SPR!$G:$G,SPR!$E:$E,$E$5,SPR!$D:$D,C75))</f>
        <v/>
      </c>
      <c r="J75" s="43" t="str">
        <f t="shared" si="3"/>
        <v/>
      </c>
    </row>
    <row r="76" spans="3:10" ht="30" customHeight="1" x14ac:dyDescent="0.25">
      <c r="C76" s="26" t="str">
        <f>IF(CAD!A73&gt;CAD!$D$9,"",CAD!A73)</f>
        <v/>
      </c>
      <c r="D76" s="26" t="str">
        <f>IF(C76="","",COUNTIFS(SPR!$E:$E,$E$5,SPR!$D:$D,C76))</f>
        <v/>
      </c>
      <c r="E76" s="26" t="str">
        <f>IF(C76="","",COUNTIFS(SPR!$E:$E,DEI!$E$5,SPR!$D:$D,DEI!C76,SPR!H:H,"Finalizada"))</f>
        <v/>
      </c>
      <c r="F76" s="33" t="str">
        <f t="shared" si="2"/>
        <v/>
      </c>
      <c r="G76" s="43" t="str">
        <f>IF(C76="","",SUMIFS(SPR!F:F,SPR!H:H,"Finalizada",SPR!E:E,DEI!E73,SPR!D:D,DEI!C76))</f>
        <v/>
      </c>
      <c r="H76" s="43" t="str">
        <f>IF(C76="","",SUMIFS(SPR!$I:$I,SPR!$E:$E,$E$5,SPR!$D:$D,C76))</f>
        <v/>
      </c>
      <c r="I76" s="43" t="str">
        <f>IF(C76="","",SUMIFS(SPR!$G:$G,SPR!$E:$E,$E$5,SPR!$D:$D,C76))</f>
        <v/>
      </c>
      <c r="J76" s="43" t="str">
        <f t="shared" si="3"/>
        <v/>
      </c>
    </row>
    <row r="77" spans="3:10" ht="30" customHeight="1" x14ac:dyDescent="0.25">
      <c r="C77" s="26" t="str">
        <f>IF(CAD!A74&gt;CAD!$D$9,"",CAD!A74)</f>
        <v/>
      </c>
      <c r="D77" s="26" t="str">
        <f>IF(C77="","",COUNTIFS(SPR!$E:$E,$E$5,SPR!$D:$D,C77))</f>
        <v/>
      </c>
      <c r="E77" s="26" t="str">
        <f>IF(C77="","",COUNTIFS(SPR!$E:$E,DEI!$E$5,SPR!$D:$D,DEI!C77,SPR!H:H,"Finalizada"))</f>
        <v/>
      </c>
      <c r="F77" s="33" t="str">
        <f t="shared" si="2"/>
        <v/>
      </c>
      <c r="G77" s="43" t="str">
        <f>IF(C77="","",SUMIFS(SPR!F:F,SPR!H:H,"Finalizada",SPR!E:E,DEI!E74,SPR!D:D,DEI!C77))</f>
        <v/>
      </c>
      <c r="H77" s="43" t="str">
        <f>IF(C77="","",SUMIFS(SPR!$I:$I,SPR!$E:$E,$E$5,SPR!$D:$D,C77))</f>
        <v/>
      </c>
      <c r="I77" s="43" t="str">
        <f>IF(C77="","",SUMIFS(SPR!$G:$G,SPR!$E:$E,$E$5,SPR!$D:$D,C77))</f>
        <v/>
      </c>
      <c r="J77" s="43" t="str">
        <f t="shared" si="3"/>
        <v/>
      </c>
    </row>
    <row r="78" spans="3:10" ht="30" customHeight="1" x14ac:dyDescent="0.25">
      <c r="C78" s="26" t="str">
        <f>IF(CAD!A75&gt;CAD!$D$9,"",CAD!A75)</f>
        <v/>
      </c>
      <c r="D78" s="26" t="str">
        <f>IF(C78="","",COUNTIFS(SPR!$E:$E,$E$5,SPR!$D:$D,C78))</f>
        <v/>
      </c>
      <c r="E78" s="26" t="str">
        <f>IF(C78="","",COUNTIFS(SPR!$E:$E,DEI!$E$5,SPR!$D:$D,DEI!C78,SPR!H:H,"Finalizada"))</f>
        <v/>
      </c>
      <c r="F78" s="33" t="str">
        <f t="shared" si="2"/>
        <v/>
      </c>
      <c r="G78" s="43" t="str">
        <f>IF(C78="","",SUMIFS(SPR!F:F,SPR!H:H,"Finalizada",SPR!E:E,DEI!E75,SPR!D:D,DEI!C78))</f>
        <v/>
      </c>
      <c r="H78" s="43" t="str">
        <f>IF(C78="","",SUMIFS(SPR!$I:$I,SPR!$E:$E,$E$5,SPR!$D:$D,C78))</f>
        <v/>
      </c>
      <c r="I78" s="43" t="str">
        <f>IF(C78="","",SUMIFS(SPR!$G:$G,SPR!$E:$E,$E$5,SPR!$D:$D,C78))</f>
        <v/>
      </c>
      <c r="J78" s="43" t="str">
        <f t="shared" si="3"/>
        <v/>
      </c>
    </row>
    <row r="79" spans="3:10" ht="30" customHeight="1" x14ac:dyDescent="0.25">
      <c r="C79" s="26" t="str">
        <f>IF(CAD!A76&gt;CAD!$D$9,"",CAD!A76)</f>
        <v/>
      </c>
      <c r="D79" s="26" t="str">
        <f>IF(C79="","",COUNTIFS(SPR!$E:$E,$E$5,SPR!$D:$D,C79))</f>
        <v/>
      </c>
      <c r="E79" s="26" t="str">
        <f>IF(C79="","",COUNTIFS(SPR!$E:$E,DEI!$E$5,SPR!$D:$D,DEI!C79,SPR!H:H,"Finalizada"))</f>
        <v/>
      </c>
      <c r="F79" s="33" t="str">
        <f t="shared" si="2"/>
        <v/>
      </c>
      <c r="G79" s="43" t="str">
        <f>IF(C79="","",SUMIFS(SPR!F:F,SPR!H:H,"Finalizada",SPR!E:E,DEI!E76,SPR!D:D,DEI!C79))</f>
        <v/>
      </c>
      <c r="H79" s="43" t="str">
        <f>IF(C79="","",SUMIFS(SPR!$I:$I,SPR!$E:$E,$E$5,SPR!$D:$D,C79))</f>
        <v/>
      </c>
      <c r="I79" s="43" t="str">
        <f>IF(C79="","",SUMIFS(SPR!$G:$G,SPR!$E:$E,$E$5,SPR!$D:$D,C79))</f>
        <v/>
      </c>
      <c r="J79" s="43" t="str">
        <f t="shared" si="3"/>
        <v/>
      </c>
    </row>
    <row r="80" spans="3:10" ht="30" customHeight="1" x14ac:dyDescent="0.25">
      <c r="C80" s="26" t="str">
        <f>IF(CAD!A77&gt;CAD!$D$9,"",CAD!A77)</f>
        <v/>
      </c>
      <c r="D80" s="26" t="str">
        <f>IF(C80="","",COUNTIFS(SPR!$E:$E,$E$5,SPR!$D:$D,C80))</f>
        <v/>
      </c>
      <c r="E80" s="26" t="str">
        <f>IF(C80="","",COUNTIFS(SPR!$E:$E,DEI!$E$5,SPR!$D:$D,DEI!C80,SPR!H:H,"Finalizada"))</f>
        <v/>
      </c>
      <c r="F80" s="33" t="str">
        <f t="shared" si="2"/>
        <v/>
      </c>
      <c r="G80" s="43" t="str">
        <f>IF(C80="","",SUMIFS(SPR!F:F,SPR!H:H,"Finalizada",SPR!E:E,DEI!E77,SPR!D:D,DEI!C80))</f>
        <v/>
      </c>
      <c r="H80" s="43" t="str">
        <f>IF(C80="","",SUMIFS(SPR!$I:$I,SPR!$E:$E,$E$5,SPR!$D:$D,C80))</f>
        <v/>
      </c>
      <c r="I80" s="43" t="str">
        <f>IF(C80="","",SUMIFS(SPR!$G:$G,SPR!$E:$E,$E$5,SPR!$D:$D,C80))</f>
        <v/>
      </c>
      <c r="J80" s="43" t="str">
        <f t="shared" si="3"/>
        <v/>
      </c>
    </row>
    <row r="81" spans="3:10" ht="30" customHeight="1" x14ac:dyDescent="0.25">
      <c r="C81" s="26" t="str">
        <f>IF(CAD!A78&gt;CAD!$D$9,"",CAD!A78)</f>
        <v/>
      </c>
      <c r="D81" s="26" t="str">
        <f>IF(C81="","",COUNTIFS(SPR!$E:$E,$E$5,SPR!$D:$D,C81))</f>
        <v/>
      </c>
      <c r="E81" s="26" t="str">
        <f>IF(C81="","",COUNTIFS(SPR!$E:$E,DEI!$E$5,SPR!$D:$D,DEI!C81,SPR!H:H,"Finalizada"))</f>
        <v/>
      </c>
      <c r="F81" s="33" t="str">
        <f t="shared" si="2"/>
        <v/>
      </c>
      <c r="G81" s="43" t="str">
        <f>IF(C81="","",SUMIFS(SPR!F:F,SPR!H:H,"Finalizada",SPR!E:E,DEI!E78,SPR!D:D,DEI!C81))</f>
        <v/>
      </c>
      <c r="H81" s="43" t="str">
        <f>IF(C81="","",SUMIFS(SPR!$I:$I,SPR!$E:$E,$E$5,SPR!$D:$D,C81))</f>
        <v/>
      </c>
      <c r="I81" s="43" t="str">
        <f>IF(C81="","",SUMIFS(SPR!$G:$G,SPR!$E:$E,$E$5,SPR!$D:$D,C81))</f>
        <v/>
      </c>
      <c r="J81" s="43" t="str">
        <f t="shared" si="3"/>
        <v/>
      </c>
    </row>
    <row r="82" spans="3:10" ht="30" customHeight="1" x14ac:dyDescent="0.25">
      <c r="C82" s="26" t="str">
        <f>IF(CAD!A79&gt;CAD!$D$9,"",CAD!A79)</f>
        <v/>
      </c>
      <c r="D82" s="26" t="str">
        <f>IF(C82="","",COUNTIFS(SPR!$E:$E,$E$5,SPR!$D:$D,C82))</f>
        <v/>
      </c>
      <c r="E82" s="26" t="str">
        <f>IF(C82="","",COUNTIFS(SPR!$E:$E,DEI!$E$5,SPR!$D:$D,DEI!C82,SPR!H:H,"Finalizada"))</f>
        <v/>
      </c>
      <c r="F82" s="33" t="str">
        <f t="shared" si="2"/>
        <v/>
      </c>
      <c r="G82" s="43" t="str">
        <f>IF(C82="","",SUMIFS(SPR!F:F,SPR!H:H,"Finalizada",SPR!E:E,DEI!E79,SPR!D:D,DEI!C82))</f>
        <v/>
      </c>
      <c r="H82" s="43" t="str">
        <f>IF(C82="","",SUMIFS(SPR!$I:$I,SPR!$E:$E,$E$5,SPR!$D:$D,C82))</f>
        <v/>
      </c>
      <c r="I82" s="43" t="str">
        <f>IF(C82="","",SUMIFS(SPR!$G:$G,SPR!$E:$E,$E$5,SPR!$D:$D,C82))</f>
        <v/>
      </c>
      <c r="J82" s="43" t="str">
        <f t="shared" si="3"/>
        <v/>
      </c>
    </row>
    <row r="83" spans="3:10" ht="30" customHeight="1" x14ac:dyDescent="0.25">
      <c r="C83" s="26" t="str">
        <f>IF(CAD!A80&gt;CAD!$D$9,"",CAD!A80)</f>
        <v/>
      </c>
      <c r="D83" s="26" t="str">
        <f>IF(C83="","",COUNTIFS(SPR!$E:$E,$E$5,SPR!$D:$D,C83))</f>
        <v/>
      </c>
      <c r="E83" s="26" t="str">
        <f>IF(C83="","",COUNTIFS(SPR!$E:$E,DEI!$E$5,SPR!$D:$D,DEI!C83,SPR!H:H,"Finalizada"))</f>
        <v/>
      </c>
      <c r="F83" s="33" t="str">
        <f t="shared" si="2"/>
        <v/>
      </c>
      <c r="G83" s="43" t="str">
        <f>IF(C83="","",SUMIFS(SPR!F:F,SPR!H:H,"Finalizada",SPR!E:E,DEI!E80,SPR!D:D,DEI!C83))</f>
        <v/>
      </c>
      <c r="H83" s="43" t="str">
        <f>IF(C83="","",SUMIFS(SPR!$I:$I,SPR!$E:$E,$E$5,SPR!$D:$D,C83))</f>
        <v/>
      </c>
      <c r="I83" s="43" t="str">
        <f>IF(C83="","",SUMIFS(SPR!$G:$G,SPR!$E:$E,$E$5,SPR!$D:$D,C83))</f>
        <v/>
      </c>
      <c r="J83" s="43" t="str">
        <f t="shared" si="3"/>
        <v/>
      </c>
    </row>
    <row r="84" spans="3:10" ht="30" customHeight="1" x14ac:dyDescent="0.25">
      <c r="C84" s="26" t="str">
        <f>IF(CAD!A81&gt;CAD!$D$9,"",CAD!A81)</f>
        <v/>
      </c>
      <c r="D84" s="26" t="str">
        <f>IF(C84="","",COUNTIFS(SPR!$E:$E,$E$5,SPR!$D:$D,C84))</f>
        <v/>
      </c>
      <c r="E84" s="26" t="str">
        <f>IF(C84="","",COUNTIFS(SPR!$E:$E,DEI!$E$5,SPR!$D:$D,DEI!C84,SPR!H:H,"Finalizada"))</f>
        <v/>
      </c>
      <c r="F84" s="33" t="str">
        <f t="shared" si="2"/>
        <v/>
      </c>
      <c r="G84" s="43" t="str">
        <f>IF(C84="","",SUMIFS(SPR!F:F,SPR!H:H,"Finalizada",SPR!E:E,DEI!E81,SPR!D:D,DEI!C84))</f>
        <v/>
      </c>
      <c r="H84" s="43" t="str">
        <f>IF(C84="","",SUMIFS(SPR!$I:$I,SPR!$E:$E,$E$5,SPR!$D:$D,C84))</f>
        <v/>
      </c>
      <c r="I84" s="43" t="str">
        <f>IF(C84="","",SUMIFS(SPR!$G:$G,SPR!$E:$E,$E$5,SPR!$D:$D,C84))</f>
        <v/>
      </c>
      <c r="J84" s="43" t="str">
        <f t="shared" si="3"/>
        <v/>
      </c>
    </row>
    <row r="85" spans="3:10" ht="30" customHeight="1" x14ac:dyDescent="0.25">
      <c r="C85" s="26" t="str">
        <f>IF(CAD!A82&gt;CAD!$D$9,"",CAD!A82)</f>
        <v/>
      </c>
      <c r="D85" s="26" t="str">
        <f>IF(C85="","",COUNTIFS(SPR!$E:$E,$E$5,SPR!$D:$D,C85))</f>
        <v/>
      </c>
      <c r="E85" s="26" t="str">
        <f>IF(C85="","",COUNTIFS(SPR!$E:$E,DEI!$E$5,SPR!$D:$D,DEI!C85,SPR!H:H,"Finalizada"))</f>
        <v/>
      </c>
      <c r="F85" s="33" t="str">
        <f t="shared" si="2"/>
        <v/>
      </c>
      <c r="G85" s="43" t="str">
        <f>IF(C85="","",SUMIFS(SPR!F:F,SPR!H:H,"Finalizada",SPR!E:E,DEI!E82,SPR!D:D,DEI!C85))</f>
        <v/>
      </c>
      <c r="H85" s="43" t="str">
        <f>IF(C85="","",SUMIFS(SPR!$I:$I,SPR!$E:$E,$E$5,SPR!$D:$D,C85))</f>
        <v/>
      </c>
      <c r="I85" s="43" t="str">
        <f>IF(C85="","",SUMIFS(SPR!$G:$G,SPR!$E:$E,$E$5,SPR!$D:$D,C85))</f>
        <v/>
      </c>
      <c r="J85" s="43" t="str">
        <f t="shared" si="3"/>
        <v/>
      </c>
    </row>
    <row r="86" spans="3:10" ht="30" customHeight="1" x14ac:dyDescent="0.25">
      <c r="C86" s="26" t="str">
        <f>IF(CAD!A83&gt;CAD!$D$9,"",CAD!A83)</f>
        <v/>
      </c>
      <c r="D86" s="26" t="str">
        <f>IF(C86="","",COUNTIFS(SPR!$E:$E,$E$5,SPR!$D:$D,C86))</f>
        <v/>
      </c>
      <c r="E86" s="26" t="str">
        <f>IF(C86="","",COUNTIFS(SPR!$E:$E,DEI!$E$5,SPR!$D:$D,DEI!C86,SPR!H:H,"Finalizada"))</f>
        <v/>
      </c>
      <c r="F86" s="33" t="str">
        <f t="shared" si="2"/>
        <v/>
      </c>
      <c r="G86" s="43" t="str">
        <f>IF(C86="","",SUMIFS(SPR!F:F,SPR!H:H,"Finalizada",SPR!E:E,DEI!E83,SPR!D:D,DEI!C86))</f>
        <v/>
      </c>
      <c r="H86" s="43" t="str">
        <f>IF(C86="","",SUMIFS(SPR!$I:$I,SPR!$E:$E,$E$5,SPR!$D:$D,C86))</f>
        <v/>
      </c>
      <c r="I86" s="43" t="str">
        <f>IF(C86="","",SUMIFS(SPR!$G:$G,SPR!$E:$E,$E$5,SPR!$D:$D,C86))</f>
        <v/>
      </c>
      <c r="J86" s="43" t="str">
        <f t="shared" si="3"/>
        <v/>
      </c>
    </row>
    <row r="87" spans="3:10" ht="30" customHeight="1" x14ac:dyDescent="0.25">
      <c r="C87" s="26" t="str">
        <f>IF(CAD!A84&gt;CAD!$D$9,"",CAD!A84)</f>
        <v/>
      </c>
      <c r="D87" s="26" t="str">
        <f>IF(C87="","",COUNTIFS(SPR!$E:$E,$E$5,SPR!$D:$D,C87))</f>
        <v/>
      </c>
      <c r="E87" s="26" t="str">
        <f>IF(C87="","",COUNTIFS(SPR!$E:$E,DEI!$E$5,SPR!$D:$D,DEI!C87,SPR!H:H,"Finalizada"))</f>
        <v/>
      </c>
      <c r="F87" s="33" t="str">
        <f t="shared" si="2"/>
        <v/>
      </c>
      <c r="G87" s="43" t="str">
        <f>IF(C87="","",SUMIFS(SPR!F:F,SPR!H:H,"Finalizada",SPR!E:E,DEI!E84,SPR!D:D,DEI!C87))</f>
        <v/>
      </c>
      <c r="H87" s="43" t="str">
        <f>IF(C87="","",SUMIFS(SPR!$I:$I,SPR!$E:$E,$E$5,SPR!$D:$D,C87))</f>
        <v/>
      </c>
      <c r="I87" s="43" t="str">
        <f>IF(C87="","",SUMIFS(SPR!$G:$G,SPR!$E:$E,$E$5,SPR!$D:$D,C87))</f>
        <v/>
      </c>
      <c r="J87" s="43" t="str">
        <f t="shared" si="3"/>
        <v/>
      </c>
    </row>
    <row r="88" spans="3:10" ht="30" customHeight="1" x14ac:dyDescent="0.25">
      <c r="C88" s="26" t="str">
        <f>IF(CAD!A85&gt;CAD!$D$9,"",CAD!A85)</f>
        <v/>
      </c>
      <c r="D88" s="26" t="str">
        <f>IF(C88="","",COUNTIFS(SPR!$E:$E,$E$5,SPR!$D:$D,C88))</f>
        <v/>
      </c>
      <c r="E88" s="26" t="str">
        <f>IF(C88="","",COUNTIFS(SPR!$E:$E,DEI!$E$5,SPR!$D:$D,DEI!C88,SPR!H:H,"Finalizada"))</f>
        <v/>
      </c>
      <c r="F88" s="33" t="str">
        <f t="shared" si="2"/>
        <v/>
      </c>
      <c r="G88" s="43" t="str">
        <f>IF(C88="","",SUMIFS(SPR!F:F,SPR!H:H,"Finalizada",SPR!E:E,DEI!E85,SPR!D:D,DEI!C88))</f>
        <v/>
      </c>
      <c r="H88" s="43" t="str">
        <f>IF(C88="","",SUMIFS(SPR!$I:$I,SPR!$E:$E,$E$5,SPR!$D:$D,C88))</f>
        <v/>
      </c>
      <c r="I88" s="43" t="str">
        <f>IF(C88="","",SUMIFS(SPR!$G:$G,SPR!$E:$E,$E$5,SPR!$D:$D,C88))</f>
        <v/>
      </c>
      <c r="J88" s="43" t="str">
        <f t="shared" si="3"/>
        <v/>
      </c>
    </row>
    <row r="89" spans="3:10" ht="30" customHeight="1" x14ac:dyDescent="0.25">
      <c r="C89" s="26" t="str">
        <f>IF(CAD!A86&gt;CAD!$D$9,"",CAD!A86)</f>
        <v/>
      </c>
      <c r="D89" s="26" t="str">
        <f>IF(C89="","",COUNTIFS(SPR!$E:$E,$E$5,SPR!$D:$D,C89))</f>
        <v/>
      </c>
      <c r="E89" s="26" t="str">
        <f>IF(C89="","",COUNTIFS(SPR!$E:$E,DEI!$E$5,SPR!$D:$D,DEI!C89,SPR!H:H,"Finalizada"))</f>
        <v/>
      </c>
      <c r="F89" s="33" t="str">
        <f t="shared" si="2"/>
        <v/>
      </c>
      <c r="G89" s="43" t="str">
        <f>IF(C89="","",SUMIFS(SPR!F:F,SPR!H:H,"Finalizada",SPR!E:E,DEI!E86,SPR!D:D,DEI!C89))</f>
        <v/>
      </c>
      <c r="H89" s="43" t="str">
        <f>IF(C89="","",SUMIFS(SPR!$I:$I,SPR!$E:$E,$E$5,SPR!$D:$D,C89))</f>
        <v/>
      </c>
      <c r="I89" s="43" t="str">
        <f>IF(C89="","",SUMIFS(SPR!$G:$G,SPR!$E:$E,$E$5,SPR!$D:$D,C89))</f>
        <v/>
      </c>
      <c r="J89" s="43" t="str">
        <f t="shared" si="3"/>
        <v/>
      </c>
    </row>
    <row r="90" spans="3:10" ht="30" customHeight="1" x14ac:dyDescent="0.25">
      <c r="C90" s="26" t="str">
        <f>IF(CAD!A87&gt;CAD!$D$9,"",CAD!A87)</f>
        <v/>
      </c>
      <c r="D90" s="26" t="str">
        <f>IF(C90="","",COUNTIFS(SPR!$E:$E,$E$5,SPR!$D:$D,C90))</f>
        <v/>
      </c>
      <c r="E90" s="26" t="str">
        <f>IF(C90="","",COUNTIFS(SPR!$E:$E,DEI!$E$5,SPR!$D:$D,DEI!C90,SPR!H:H,"Finalizada"))</f>
        <v/>
      </c>
      <c r="F90" s="33" t="str">
        <f t="shared" si="2"/>
        <v/>
      </c>
      <c r="G90" s="43" t="str">
        <f>IF(C90="","",SUMIFS(SPR!F:F,SPR!H:H,"Finalizada",SPR!E:E,DEI!E87,SPR!D:D,DEI!C90))</f>
        <v/>
      </c>
      <c r="H90" s="43" t="str">
        <f>IF(C90="","",SUMIFS(SPR!$I:$I,SPR!$E:$E,$E$5,SPR!$D:$D,C90))</f>
        <v/>
      </c>
      <c r="I90" s="43" t="str">
        <f>IF(C90="","",SUMIFS(SPR!$G:$G,SPR!$E:$E,$E$5,SPR!$D:$D,C90))</f>
        <v/>
      </c>
      <c r="J90" s="43" t="str">
        <f t="shared" si="3"/>
        <v/>
      </c>
    </row>
    <row r="91" spans="3:10" ht="30" customHeight="1" x14ac:dyDescent="0.25">
      <c r="C91" s="26" t="str">
        <f>IF(CAD!A88&gt;CAD!$D$9,"",CAD!A88)</f>
        <v/>
      </c>
      <c r="D91" s="26" t="str">
        <f>IF(C91="","",COUNTIFS(SPR!$E:$E,$E$5,SPR!$D:$D,C91))</f>
        <v/>
      </c>
      <c r="E91" s="26" t="str">
        <f>IF(C91="","",COUNTIFS(SPR!$E:$E,DEI!$E$5,SPR!$D:$D,DEI!C91,SPR!H:H,"Finalizada"))</f>
        <v/>
      </c>
      <c r="F91" s="33" t="str">
        <f t="shared" si="2"/>
        <v/>
      </c>
      <c r="G91" s="43" t="str">
        <f>IF(C91="","",SUMIFS(SPR!F:F,SPR!H:H,"Finalizada",SPR!E:E,DEI!E88,SPR!D:D,DEI!C91))</f>
        <v/>
      </c>
      <c r="H91" s="43" t="str">
        <f>IF(C91="","",SUMIFS(SPR!$I:$I,SPR!$E:$E,$E$5,SPR!$D:$D,C91))</f>
        <v/>
      </c>
      <c r="I91" s="43" t="str">
        <f>IF(C91="","",SUMIFS(SPR!$G:$G,SPR!$E:$E,$E$5,SPR!$D:$D,C91))</f>
        <v/>
      </c>
      <c r="J91" s="43" t="str">
        <f t="shared" si="3"/>
        <v/>
      </c>
    </row>
    <row r="92" spans="3:10" ht="30" customHeight="1" x14ac:dyDescent="0.25">
      <c r="C92" s="26" t="str">
        <f>IF(CAD!A89&gt;CAD!$D$9,"",CAD!A89)</f>
        <v/>
      </c>
      <c r="D92" s="26" t="str">
        <f>IF(C92="","",COUNTIFS(SPR!$E:$E,$E$5,SPR!$D:$D,C92))</f>
        <v/>
      </c>
      <c r="E92" s="26" t="str">
        <f>IF(C92="","",COUNTIFS(SPR!$E:$E,DEI!$E$5,SPR!$D:$D,DEI!C92,SPR!H:H,"Finalizada"))</f>
        <v/>
      </c>
      <c r="F92" s="33" t="str">
        <f t="shared" si="2"/>
        <v/>
      </c>
      <c r="G92" s="43" t="str">
        <f>IF(C92="","",SUMIFS(SPR!F:F,SPR!H:H,"Finalizada",SPR!E:E,DEI!E89,SPR!D:D,DEI!C92))</f>
        <v/>
      </c>
      <c r="H92" s="43" t="str">
        <f>IF(C92="","",SUMIFS(SPR!$I:$I,SPR!$E:$E,$E$5,SPR!$D:$D,C92))</f>
        <v/>
      </c>
      <c r="I92" s="43" t="str">
        <f>IF(C92="","",SUMIFS(SPR!$G:$G,SPR!$E:$E,$E$5,SPR!$D:$D,C92))</f>
        <v/>
      </c>
      <c r="J92" s="43" t="str">
        <f t="shared" si="3"/>
        <v/>
      </c>
    </row>
    <row r="93" spans="3:10" ht="30" customHeight="1" x14ac:dyDescent="0.25">
      <c r="C93" s="26" t="str">
        <f>IF(CAD!A90&gt;CAD!$D$9,"",CAD!A90)</f>
        <v/>
      </c>
      <c r="D93" s="26" t="str">
        <f>IF(C93="","",COUNTIFS(SPR!$E:$E,$E$5,SPR!$D:$D,C93))</f>
        <v/>
      </c>
      <c r="E93" s="26" t="str">
        <f>IF(C93="","",COUNTIFS(SPR!$E:$E,DEI!$E$5,SPR!$D:$D,DEI!C93,SPR!H:H,"Finalizada"))</f>
        <v/>
      </c>
      <c r="F93" s="33" t="str">
        <f t="shared" si="2"/>
        <v/>
      </c>
      <c r="G93" s="43" t="str">
        <f>IF(C93="","",SUMIFS(SPR!F:F,SPR!H:H,"Finalizada",SPR!E:E,DEI!E90,SPR!D:D,DEI!C93))</f>
        <v/>
      </c>
      <c r="H93" s="43" t="str">
        <f>IF(C93="","",SUMIFS(SPR!$I:$I,SPR!$E:$E,$E$5,SPR!$D:$D,C93))</f>
        <v/>
      </c>
      <c r="I93" s="43" t="str">
        <f>IF(C93="","",SUMIFS(SPR!$G:$G,SPR!$E:$E,$E$5,SPR!$D:$D,C93))</f>
        <v/>
      </c>
      <c r="J93" s="43" t="str">
        <f t="shared" si="3"/>
        <v/>
      </c>
    </row>
    <row r="94" spans="3:10" ht="30" customHeight="1" x14ac:dyDescent="0.25">
      <c r="C94" s="26" t="str">
        <f>IF(CAD!A91&gt;CAD!$D$9,"",CAD!A91)</f>
        <v/>
      </c>
      <c r="D94" s="26" t="str">
        <f>IF(C94="","",COUNTIFS(SPR!$E:$E,$E$5,SPR!$D:$D,C94))</f>
        <v/>
      </c>
      <c r="E94" s="26" t="str">
        <f>IF(C94="","",COUNTIFS(SPR!$E:$E,DEI!$E$5,SPR!$D:$D,DEI!C94,SPR!H:H,"Finalizada"))</f>
        <v/>
      </c>
      <c r="F94" s="33" t="str">
        <f t="shared" si="2"/>
        <v/>
      </c>
      <c r="G94" s="43" t="str">
        <f>IF(C94="","",SUMIFS(SPR!F:F,SPR!H:H,"Finalizada",SPR!E:E,DEI!E91,SPR!D:D,DEI!C94))</f>
        <v/>
      </c>
      <c r="H94" s="43" t="str">
        <f>IF(C94="","",SUMIFS(SPR!$I:$I,SPR!$E:$E,$E$5,SPR!$D:$D,C94))</f>
        <v/>
      </c>
      <c r="I94" s="43" t="str">
        <f>IF(C94="","",SUMIFS(SPR!$G:$G,SPR!$E:$E,$E$5,SPR!$D:$D,C94))</f>
        <v/>
      </c>
      <c r="J94" s="43" t="str">
        <f t="shared" si="3"/>
        <v/>
      </c>
    </row>
    <row r="95" spans="3:10" ht="30" customHeight="1" x14ac:dyDescent="0.25">
      <c r="C95" s="26" t="str">
        <f>IF(CAD!A92&gt;CAD!$D$9,"",CAD!A92)</f>
        <v/>
      </c>
      <c r="D95" s="26" t="str">
        <f>IF(C95="","",COUNTIFS(SPR!$E:$E,$E$5,SPR!$D:$D,C95))</f>
        <v/>
      </c>
      <c r="E95" s="26" t="str">
        <f>IF(C95="","",COUNTIFS(SPR!$E:$E,DEI!$E$5,SPR!$D:$D,DEI!C95,SPR!H:H,"Finalizada"))</f>
        <v/>
      </c>
      <c r="F95" s="33" t="str">
        <f t="shared" si="2"/>
        <v/>
      </c>
      <c r="G95" s="43" t="str">
        <f>IF(C95="","",SUMIFS(SPR!F:F,SPR!H:H,"Finalizada",SPR!E:E,DEI!E92,SPR!D:D,DEI!C95))</f>
        <v/>
      </c>
      <c r="H95" s="43" t="str">
        <f>IF(C95="","",SUMIFS(SPR!$I:$I,SPR!$E:$E,$E$5,SPR!$D:$D,C95))</f>
        <v/>
      </c>
      <c r="I95" s="43" t="str">
        <f>IF(C95="","",SUMIFS(SPR!$G:$G,SPR!$E:$E,$E$5,SPR!$D:$D,C95))</f>
        <v/>
      </c>
      <c r="J95" s="43" t="str">
        <f t="shared" si="3"/>
        <v/>
      </c>
    </row>
    <row r="96" spans="3:10" ht="30" customHeight="1" x14ac:dyDescent="0.25">
      <c r="C96" s="26" t="str">
        <f>IF(CAD!A93&gt;CAD!$D$9,"",CAD!A93)</f>
        <v/>
      </c>
      <c r="D96" s="26" t="str">
        <f>IF(C96="","",COUNTIFS(SPR!$E:$E,$E$5,SPR!$D:$D,C96))</f>
        <v/>
      </c>
      <c r="E96" s="26" t="str">
        <f>IF(C96="","",COUNTIFS(SPR!$E:$E,DEI!$E$5,SPR!$D:$D,DEI!C96,SPR!H:H,"Finalizada"))</f>
        <v/>
      </c>
      <c r="F96" s="33" t="str">
        <f t="shared" si="2"/>
        <v/>
      </c>
      <c r="G96" s="43" t="str">
        <f>IF(C96="","",SUMIFS(SPR!F:F,SPR!H:H,"Finalizada",SPR!E:E,DEI!E93,SPR!D:D,DEI!C96))</f>
        <v/>
      </c>
      <c r="H96" s="43" t="str">
        <f>IF(C96="","",SUMIFS(SPR!$I:$I,SPR!$E:$E,$E$5,SPR!$D:$D,C96))</f>
        <v/>
      </c>
      <c r="I96" s="43" t="str">
        <f>IF(C96="","",SUMIFS(SPR!$G:$G,SPR!$E:$E,$E$5,SPR!$D:$D,C96))</f>
        <v/>
      </c>
      <c r="J96" s="43" t="str">
        <f t="shared" si="3"/>
        <v/>
      </c>
    </row>
    <row r="97" spans="3:10" ht="30" customHeight="1" x14ac:dyDescent="0.25">
      <c r="C97" s="26" t="str">
        <f>IF(CAD!A94&gt;CAD!$D$9,"",CAD!A94)</f>
        <v/>
      </c>
      <c r="D97" s="26" t="str">
        <f>IF(C97="","",COUNTIFS(SPR!$E:$E,$E$5,SPR!$D:$D,C97))</f>
        <v/>
      </c>
      <c r="E97" s="26" t="str">
        <f>IF(C97="","",COUNTIFS(SPR!$E:$E,DEI!$E$5,SPR!$D:$D,DEI!C97,SPR!H:H,"Finalizada"))</f>
        <v/>
      </c>
      <c r="F97" s="33" t="str">
        <f t="shared" si="2"/>
        <v/>
      </c>
      <c r="G97" s="43" t="str">
        <f>IF(C97="","",SUMIFS(SPR!F:F,SPR!H:H,"Finalizada",SPR!E:E,DEI!E94,SPR!D:D,DEI!C97))</f>
        <v/>
      </c>
      <c r="H97" s="43" t="str">
        <f>IF(C97="","",SUMIFS(SPR!$I:$I,SPR!$E:$E,$E$5,SPR!$D:$D,C97))</f>
        <v/>
      </c>
      <c r="I97" s="43" t="str">
        <f>IF(C97="","",SUMIFS(SPR!$G:$G,SPR!$E:$E,$E$5,SPR!$D:$D,C97))</f>
        <v/>
      </c>
      <c r="J97" s="43" t="str">
        <f t="shared" si="3"/>
        <v/>
      </c>
    </row>
    <row r="98" spans="3:10" ht="30" customHeight="1" x14ac:dyDescent="0.25">
      <c r="C98" s="26" t="str">
        <f>IF(CAD!A95&gt;CAD!$D$9,"",CAD!A95)</f>
        <v/>
      </c>
      <c r="D98" s="26" t="str">
        <f>IF(C98="","",COUNTIFS(SPR!$E:$E,$E$5,SPR!$D:$D,C98))</f>
        <v/>
      </c>
      <c r="E98" s="26" t="str">
        <f>IF(C98="","",COUNTIFS(SPR!$E:$E,DEI!$E$5,SPR!$D:$D,DEI!C98,SPR!H:H,"Finalizada"))</f>
        <v/>
      </c>
      <c r="F98" s="33" t="str">
        <f t="shared" si="2"/>
        <v/>
      </c>
      <c r="G98" s="43" t="str">
        <f>IF(C98="","",SUMIFS(SPR!F:F,SPR!H:H,"Finalizada",SPR!E:E,DEI!E95,SPR!D:D,DEI!C98))</f>
        <v/>
      </c>
      <c r="H98" s="43" t="str">
        <f>IF(C98="","",SUMIFS(SPR!$I:$I,SPR!$E:$E,$E$5,SPR!$D:$D,C98))</f>
        <v/>
      </c>
      <c r="I98" s="43" t="str">
        <f>IF(C98="","",SUMIFS(SPR!$G:$G,SPR!$E:$E,$E$5,SPR!$D:$D,C98))</f>
        <v/>
      </c>
      <c r="J98" s="43" t="str">
        <f t="shared" si="3"/>
        <v/>
      </c>
    </row>
    <row r="99" spans="3:10" ht="30" customHeight="1" x14ac:dyDescent="0.25">
      <c r="C99" s="26" t="str">
        <f>IF(CAD!A96&gt;CAD!$D$9,"",CAD!A96)</f>
        <v/>
      </c>
      <c r="D99" s="26" t="str">
        <f>IF(C99="","",COUNTIFS(SPR!$E:$E,$E$5,SPR!$D:$D,C99))</f>
        <v/>
      </c>
      <c r="E99" s="26" t="str">
        <f>IF(C99="","",COUNTIFS(SPR!$E:$E,DEI!$E$5,SPR!$D:$D,DEI!C99,SPR!H:H,"Finalizada"))</f>
        <v/>
      </c>
      <c r="F99" s="33" t="str">
        <f t="shared" si="2"/>
        <v/>
      </c>
      <c r="G99" s="43" t="str">
        <f>IF(C99="","",SUMIFS(SPR!F:F,SPR!H:H,"Finalizada",SPR!E:E,DEI!E96,SPR!D:D,DEI!C99))</f>
        <v/>
      </c>
      <c r="H99" s="43" t="str">
        <f>IF(C99="","",SUMIFS(SPR!$I:$I,SPR!$E:$E,$E$5,SPR!$D:$D,C99))</f>
        <v/>
      </c>
      <c r="I99" s="43" t="str">
        <f>IF(C99="","",SUMIFS(SPR!$G:$G,SPR!$E:$E,$E$5,SPR!$D:$D,C99))</f>
        <v/>
      </c>
      <c r="J99" s="43" t="str">
        <f t="shared" si="3"/>
        <v/>
      </c>
    </row>
    <row r="100" spans="3:10" ht="30" customHeight="1" x14ac:dyDescent="0.25">
      <c r="C100" s="26" t="str">
        <f>IF(CAD!A97&gt;CAD!$D$9,"",CAD!A97)</f>
        <v/>
      </c>
      <c r="D100" s="26" t="str">
        <f>IF(C100="","",COUNTIFS(SPR!$E:$E,$E$5,SPR!$D:$D,C100))</f>
        <v/>
      </c>
      <c r="E100" s="26" t="str">
        <f>IF(C100="","",COUNTIFS(SPR!$E:$E,DEI!$E$5,SPR!$D:$D,DEI!C100,SPR!H:H,"Finalizada"))</f>
        <v/>
      </c>
      <c r="F100" s="33" t="str">
        <f t="shared" si="2"/>
        <v/>
      </c>
      <c r="G100" s="43" t="str">
        <f>IF(C100="","",SUMIFS(SPR!F:F,SPR!H:H,"Finalizada",SPR!E:E,DEI!E97,SPR!D:D,DEI!C100))</f>
        <v/>
      </c>
      <c r="H100" s="43" t="str">
        <f>IF(C100="","",SUMIFS(SPR!$I:$I,SPR!$E:$E,$E$5,SPR!$D:$D,C100))</f>
        <v/>
      </c>
      <c r="I100" s="43" t="str">
        <f>IF(C100="","",SUMIFS(SPR!$G:$G,SPR!$E:$E,$E$5,SPR!$D:$D,C100))</f>
        <v/>
      </c>
      <c r="J100" s="43" t="str">
        <f t="shared" si="3"/>
        <v/>
      </c>
    </row>
    <row r="101" spans="3:10" ht="30" customHeight="1" x14ac:dyDescent="0.25">
      <c r="C101" s="26" t="str">
        <f>IF(CAD!A98&gt;CAD!$D$9,"",CAD!A98)</f>
        <v/>
      </c>
      <c r="D101" s="26" t="str">
        <f>IF(C101="","",COUNTIFS(SPR!$E:$E,$E$5,SPR!$D:$D,C101))</f>
        <v/>
      </c>
      <c r="E101" s="26" t="str">
        <f>IF(C101="","",COUNTIFS(SPR!$E:$E,DEI!$E$5,SPR!$D:$D,DEI!C101,SPR!H:H,"Finalizada"))</f>
        <v/>
      </c>
      <c r="F101" s="33" t="str">
        <f t="shared" si="2"/>
        <v/>
      </c>
      <c r="G101" s="43" t="str">
        <f>IF(C101="","",SUMIFS(SPR!F:F,SPR!H:H,"Finalizada",SPR!E:E,DEI!E98,SPR!D:D,DEI!C101))</f>
        <v/>
      </c>
      <c r="H101" s="43" t="str">
        <f>IF(C101="","",SUMIFS(SPR!$I:$I,SPR!$E:$E,$E$5,SPR!$D:$D,C101))</f>
        <v/>
      </c>
      <c r="I101" s="43" t="str">
        <f>IF(C101="","",SUMIFS(SPR!$G:$G,SPR!$E:$E,$E$5,SPR!$D:$D,C101))</f>
        <v/>
      </c>
      <c r="J101" s="43" t="str">
        <f t="shared" si="3"/>
        <v/>
      </c>
    </row>
    <row r="102" spans="3:10" ht="30" customHeight="1" x14ac:dyDescent="0.25">
      <c r="C102" s="26" t="str">
        <f>IF(CAD!A99&gt;CAD!$D$9,"",CAD!A99)</f>
        <v/>
      </c>
      <c r="D102" s="26" t="str">
        <f>IF(C102="","",COUNTIFS(SPR!$E:$E,$E$5,SPR!$D:$D,C102))</f>
        <v/>
      </c>
      <c r="E102" s="26" t="str">
        <f>IF(C102="","",COUNTIFS(SPR!$E:$E,DEI!$E$5,SPR!$D:$D,DEI!C102,SPR!H:H,"Finalizada"))</f>
        <v/>
      </c>
      <c r="F102" s="33" t="str">
        <f t="shared" si="2"/>
        <v/>
      </c>
      <c r="G102" s="43" t="str">
        <f>IF(C102="","",SUMIFS(SPR!F:F,SPR!H:H,"Finalizada",SPR!E:E,DEI!E99,SPR!D:D,DEI!C102))</f>
        <v/>
      </c>
      <c r="H102" s="43" t="str">
        <f>IF(C102="","",SUMIFS(SPR!$I:$I,SPR!$E:$E,$E$5,SPR!$D:$D,C102))</f>
        <v/>
      </c>
      <c r="I102" s="43" t="str">
        <f>IF(C102="","",SUMIFS(SPR!$G:$G,SPR!$E:$E,$E$5,SPR!$D:$D,C102))</f>
        <v/>
      </c>
      <c r="J102" s="43" t="str">
        <f t="shared" si="3"/>
        <v/>
      </c>
    </row>
    <row r="103" spans="3:10" ht="30" customHeight="1" x14ac:dyDescent="0.25">
      <c r="C103" s="26" t="str">
        <f>IF(CAD!A100&gt;CAD!$D$9,"",CAD!A100)</f>
        <v/>
      </c>
      <c r="D103" s="26" t="str">
        <f>IF(C103="","",COUNTIFS(SPR!$E:$E,$E$5,SPR!$D:$D,C103))</f>
        <v/>
      </c>
      <c r="E103" s="26" t="str">
        <f>IF(C103="","",COUNTIFS(SPR!$E:$E,DEI!$E$5,SPR!$D:$D,DEI!C103,SPR!H:H,"Finalizada"))</f>
        <v/>
      </c>
      <c r="F103" s="33" t="str">
        <f t="shared" si="2"/>
        <v/>
      </c>
      <c r="G103" s="43" t="str">
        <f>IF(C103="","",SUMIFS(SPR!F:F,SPR!H:H,"Finalizada",SPR!E:E,DEI!E100,SPR!D:D,DEI!C103))</f>
        <v/>
      </c>
      <c r="H103" s="43" t="str">
        <f>IF(C103="","",SUMIFS(SPR!$I:$I,SPR!$E:$E,$E$5,SPR!$D:$D,C103))</f>
        <v/>
      </c>
      <c r="I103" s="43" t="str">
        <f>IF(C103="","",SUMIFS(SPR!$G:$G,SPR!$E:$E,$E$5,SPR!$D:$D,C103))</f>
        <v/>
      </c>
      <c r="J103" s="43" t="str">
        <f t="shared" si="3"/>
        <v/>
      </c>
    </row>
    <row r="104" spans="3:10" ht="30" customHeight="1" x14ac:dyDescent="0.25">
      <c r="C104" s="26" t="str">
        <f>IF(CAD!A101&gt;CAD!$D$9,"",CAD!A101)</f>
        <v/>
      </c>
      <c r="D104" s="26" t="str">
        <f>IF(C104="","",COUNTIFS(SPR!$E:$E,$E$5,SPR!$D:$D,C104))</f>
        <v/>
      </c>
      <c r="E104" s="26" t="str">
        <f>IF(C104="","",COUNTIFS(SPR!$E:$E,DEI!$E$5,SPR!$D:$D,DEI!C104,SPR!H:H,"Finalizada"))</f>
        <v/>
      </c>
      <c r="F104" s="33" t="str">
        <f t="shared" si="2"/>
        <v/>
      </c>
      <c r="G104" s="43" t="str">
        <f>IF(C104="","",SUMIFS(SPR!F:F,SPR!H:H,"Finalizada",SPR!E:E,DEI!E101,SPR!D:D,DEI!C104))</f>
        <v/>
      </c>
      <c r="H104" s="43" t="str">
        <f>IF(C104="","",SUMIFS(SPR!$I:$I,SPR!$E:$E,$E$5,SPR!$D:$D,C104))</f>
        <v/>
      </c>
      <c r="I104" s="43" t="str">
        <f>IF(C104="","",SUMIFS(SPR!$G:$G,SPR!$E:$E,$E$5,SPR!$D:$D,C104))</f>
        <v/>
      </c>
      <c r="J104" s="43" t="str">
        <f t="shared" si="3"/>
        <v/>
      </c>
    </row>
    <row r="105" spans="3:10" ht="30" customHeight="1" x14ac:dyDescent="0.25">
      <c r="C105" s="26" t="str">
        <f>IF(CAD!A102&gt;CAD!$D$9,"",CAD!A102)</f>
        <v/>
      </c>
      <c r="D105" s="26" t="str">
        <f>IF(C105="","",COUNTIFS(SPR!$E:$E,$E$5,SPR!$D:$D,C105))</f>
        <v/>
      </c>
      <c r="E105" s="26" t="str">
        <f>IF(C105="","",COUNTIFS(SPR!$E:$E,DEI!$E$5,SPR!$D:$D,DEI!C105,SPR!H:H,"Finalizada"))</f>
        <v/>
      </c>
      <c r="F105" s="33" t="str">
        <f t="shared" si="2"/>
        <v/>
      </c>
      <c r="G105" s="43" t="str">
        <f>IF(C105="","",SUMIFS(SPR!F:F,SPR!H:H,"Finalizada",SPR!E:E,DEI!E102,SPR!D:D,DEI!C105))</f>
        <v/>
      </c>
      <c r="H105" s="43" t="str">
        <f>IF(C105="","",SUMIFS(SPR!$I:$I,SPR!$E:$E,$E$5,SPR!$D:$D,C105))</f>
        <v/>
      </c>
      <c r="I105" s="43" t="str">
        <f>IF(C105="","",SUMIFS(SPR!$G:$G,SPR!$E:$E,$E$5,SPR!$D:$D,C105))</f>
        <v/>
      </c>
      <c r="J105" s="43" t="str">
        <f t="shared" si="3"/>
        <v/>
      </c>
    </row>
    <row r="106" spans="3:10" ht="30" customHeight="1" x14ac:dyDescent="0.25">
      <c r="C106" s="26" t="str">
        <f>IF(CAD!A103&gt;CAD!$D$9,"",CAD!A103)</f>
        <v/>
      </c>
      <c r="D106" s="26" t="str">
        <f>IF(C106="","",COUNTIFS(SPR!$E:$E,$E$5,SPR!$D:$D,C106))</f>
        <v/>
      </c>
      <c r="E106" s="26" t="str">
        <f>IF(C106="","",COUNTIFS(SPR!$E:$E,DEI!$E$5,SPR!$D:$D,DEI!C106,SPR!H:H,"Finalizada"))</f>
        <v/>
      </c>
      <c r="F106" s="33" t="str">
        <f t="shared" si="2"/>
        <v/>
      </c>
      <c r="G106" s="43" t="str">
        <f>IF(C106="","",SUMIFS(SPR!F:F,SPR!H:H,"Finalizada",SPR!E:E,DEI!E103,SPR!D:D,DEI!C106))</f>
        <v/>
      </c>
      <c r="H106" s="43" t="str">
        <f>IF(C106="","",SUMIFS(SPR!$I:$I,SPR!$E:$E,$E$5,SPR!$D:$D,C106))</f>
        <v/>
      </c>
      <c r="I106" s="43" t="str">
        <f>IF(C106="","",SUMIFS(SPR!$G:$G,SPR!$E:$E,$E$5,SPR!$D:$D,C106))</f>
        <v/>
      </c>
      <c r="J106" s="43" t="str">
        <f t="shared" si="3"/>
        <v/>
      </c>
    </row>
    <row r="107" spans="3:10" ht="30" customHeight="1" x14ac:dyDescent="0.25">
      <c r="C107" s="26" t="str">
        <f>IF(CAD!A104&gt;CAD!$D$9,"",CAD!A104)</f>
        <v/>
      </c>
      <c r="D107" s="26" t="str">
        <f>IF(C107="","",COUNTIFS(SPR!$E:$E,$E$5,SPR!$D:$D,C107))</f>
        <v/>
      </c>
      <c r="E107" s="26" t="str">
        <f>IF(C107="","",COUNTIFS(SPR!$E:$E,DEI!$E$5,SPR!$D:$D,DEI!C107,SPR!H:H,"Finalizada"))</f>
        <v/>
      </c>
      <c r="F107" s="33" t="str">
        <f t="shared" si="2"/>
        <v/>
      </c>
      <c r="G107" s="43" t="str">
        <f>IF(C107="","",SUMIFS(SPR!F:F,SPR!H:H,"Finalizada",SPR!E:E,DEI!E104,SPR!D:D,DEI!C107))</f>
        <v/>
      </c>
      <c r="H107" s="43" t="str">
        <f>IF(C107="","",SUMIFS(SPR!$I:$I,SPR!$E:$E,$E$5,SPR!$D:$D,C107))</f>
        <v/>
      </c>
      <c r="I107" s="43" t="str">
        <f>IF(C107="","",SUMIFS(SPR!$G:$G,SPR!$E:$E,$E$5,SPR!$D:$D,C107))</f>
        <v/>
      </c>
      <c r="J107" s="43" t="str">
        <f t="shared" si="3"/>
        <v/>
      </c>
    </row>
  </sheetData>
  <protectedRanges>
    <protectedRange sqref="E5:G5" name="Intervalo1"/>
  </protectedRanges>
  <autoFilter ref="C7:F107" xr:uid="{00000000-0009-0000-0000-000006000000}"/>
  <mergeCells count="2">
    <mergeCell ref="C5:D5"/>
    <mergeCell ref="E5:G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EQU!$C$6:$C$55</xm:f>
          </x14:formula1>
          <xm:sqref>E5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21"/>
  <sheetViews>
    <sheetView showGridLines="0" showRowColHeaders="0" zoomScale="90" zoomScaleNormal="90" zoomScalePageLayoutView="80" workbookViewId="0">
      <pane ySplit="2" topLeftCell="A3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6.125" style="10" customWidth="1"/>
    <col min="4" max="6" width="5.25" style="10" customWidth="1"/>
    <col min="7" max="7" width="5.25" style="15" customWidth="1"/>
    <col min="8" max="8" width="5.25" style="10" customWidth="1"/>
    <col min="9" max="9" width="5.25" style="13" customWidth="1"/>
    <col min="10" max="102" width="5.25" style="10" customWidth="1"/>
    <col min="103" max="103" width="9.875" style="10" customWidth="1"/>
    <col min="104" max="16384" width="11" style="10"/>
  </cols>
  <sheetData>
    <row r="1" spans="1:104" s="4" customFormat="1" ht="39" customHeight="1" x14ac:dyDescent="0.25">
      <c r="C1" s="2"/>
      <c r="D1" s="2"/>
      <c r="E1" s="2"/>
      <c r="F1" s="2"/>
      <c r="G1" s="14"/>
      <c r="H1" s="2"/>
      <c r="I1" s="11"/>
      <c r="J1" s="2"/>
      <c r="K1" s="2"/>
      <c r="L1" s="2"/>
      <c r="M1" s="3"/>
    </row>
    <row r="2" spans="1:104" s="5" customFormat="1" ht="30" customHeight="1" x14ac:dyDescent="0.25">
      <c r="D2" s="6"/>
      <c r="E2" s="7"/>
      <c r="F2" s="7"/>
      <c r="G2" s="8"/>
      <c r="H2" s="7"/>
      <c r="I2" s="12"/>
      <c r="J2" s="9"/>
      <c r="K2" s="9"/>
      <c r="L2" s="9"/>
      <c r="M2" s="9"/>
      <c r="N2" s="9"/>
      <c r="O2" s="9"/>
      <c r="P2" s="9"/>
      <c r="Q2" s="9"/>
    </row>
    <row r="3" spans="1:104" s="55" customFormat="1" ht="44.25" customHeight="1" x14ac:dyDescent="0.25">
      <c r="A3" s="54"/>
      <c r="C3" s="56"/>
      <c r="E3" s="57"/>
      <c r="F3" s="57"/>
    </row>
    <row r="4" spans="1:104" ht="15" x14ac:dyDescent="0.25"/>
    <row r="5" spans="1:104" s="1" customFormat="1" ht="35.25" customHeight="1" x14ac:dyDescent="0.25">
      <c r="C5" s="17" t="s">
        <v>33</v>
      </c>
      <c r="E5" s="17"/>
      <c r="G5" s="17"/>
      <c r="J5" s="17" t="s">
        <v>40</v>
      </c>
    </row>
    <row r="6" spans="1:104" s="1" customFormat="1" ht="67.5" customHeight="1" x14ac:dyDescent="0.25">
      <c r="C6" s="88">
        <f>B19</f>
        <v>205</v>
      </c>
      <c r="D6" s="89"/>
      <c r="E6" s="89"/>
      <c r="F6" s="89"/>
      <c r="G6" s="89"/>
      <c r="H6" s="90"/>
    </row>
    <row r="7" spans="1:104" s="1" customFormat="1" ht="35.25" customHeight="1" x14ac:dyDescent="0.25">
      <c r="C7" s="17" t="s">
        <v>34</v>
      </c>
    </row>
    <row r="8" spans="1:104" s="1" customFormat="1" ht="67.5" customHeight="1" x14ac:dyDescent="0.25">
      <c r="C8" s="88">
        <f>B20</f>
        <v>205</v>
      </c>
      <c r="D8" s="89"/>
      <c r="E8" s="89"/>
      <c r="F8" s="89"/>
      <c r="G8" s="89"/>
      <c r="H8" s="90"/>
    </row>
    <row r="9" spans="1:104" s="1" customFormat="1" ht="35.25" customHeight="1" x14ac:dyDescent="0.25">
      <c r="C9" s="17" t="s">
        <v>35</v>
      </c>
    </row>
    <row r="10" spans="1:104" s="1" customFormat="1" ht="67.5" customHeight="1" x14ac:dyDescent="0.25">
      <c r="C10" s="88">
        <f>C6-C8</f>
        <v>0</v>
      </c>
      <c r="D10" s="89"/>
      <c r="E10" s="89"/>
      <c r="F10" s="89"/>
      <c r="G10" s="89"/>
      <c r="H10" s="90"/>
    </row>
    <row r="11" spans="1:104" s="1" customFormat="1" ht="35.25" customHeight="1" x14ac:dyDescent="0.25">
      <c r="C11" s="17"/>
      <c r="E11" s="17"/>
      <c r="G11" s="17"/>
    </row>
    <row r="13" spans="1:104" s="50" customFormat="1" ht="30" customHeight="1" x14ac:dyDescent="0.25">
      <c r="H13" s="51"/>
      <c r="J13" s="52"/>
    </row>
    <row r="14" spans="1:104" s="46" customFormat="1" ht="30" customHeight="1" x14ac:dyDescent="0.25">
      <c r="C14" s="47">
        <f>CAD!D9</f>
        <v>10</v>
      </c>
      <c r="D14" s="46">
        <v>1</v>
      </c>
      <c r="E14" s="46">
        <v>2</v>
      </c>
      <c r="F14" s="46">
        <v>3</v>
      </c>
      <c r="G14" s="46">
        <v>4</v>
      </c>
      <c r="H14" s="46">
        <v>5</v>
      </c>
      <c r="I14" s="46">
        <v>6</v>
      </c>
      <c r="J14" s="46">
        <v>7</v>
      </c>
      <c r="K14" s="46">
        <v>8</v>
      </c>
      <c r="L14" s="46">
        <v>9</v>
      </c>
      <c r="M14" s="46">
        <v>10</v>
      </c>
      <c r="N14" s="46">
        <v>11</v>
      </c>
      <c r="O14" s="46">
        <v>12</v>
      </c>
      <c r="P14" s="46">
        <v>13</v>
      </c>
      <c r="Q14" s="46">
        <v>14</v>
      </c>
      <c r="R14" s="46">
        <v>15</v>
      </c>
      <c r="S14" s="46">
        <v>16</v>
      </c>
      <c r="T14" s="46">
        <v>17</v>
      </c>
      <c r="U14" s="46">
        <v>18</v>
      </c>
      <c r="V14" s="46">
        <v>19</v>
      </c>
      <c r="W14" s="46">
        <v>20</v>
      </c>
      <c r="X14" s="46">
        <v>21</v>
      </c>
      <c r="Y14" s="46">
        <v>22</v>
      </c>
      <c r="Z14" s="46">
        <v>23</v>
      </c>
      <c r="AA14" s="46">
        <v>24</v>
      </c>
      <c r="AB14" s="46">
        <v>25</v>
      </c>
      <c r="AC14" s="46">
        <v>26</v>
      </c>
      <c r="AD14" s="46">
        <v>27</v>
      </c>
      <c r="AE14" s="46">
        <v>28</v>
      </c>
      <c r="AF14" s="46">
        <v>29</v>
      </c>
      <c r="AG14" s="46">
        <v>30</v>
      </c>
      <c r="AH14" s="46">
        <v>31</v>
      </c>
      <c r="AI14" s="46">
        <v>32</v>
      </c>
      <c r="AJ14" s="46">
        <v>33</v>
      </c>
      <c r="AK14" s="46">
        <v>34</v>
      </c>
      <c r="AL14" s="46">
        <v>35</v>
      </c>
      <c r="AM14" s="46">
        <v>36</v>
      </c>
      <c r="AN14" s="46">
        <v>37</v>
      </c>
      <c r="AO14" s="46">
        <v>38</v>
      </c>
      <c r="AP14" s="46">
        <v>39</v>
      </c>
      <c r="AQ14" s="46">
        <v>40</v>
      </c>
      <c r="AR14" s="46">
        <v>41</v>
      </c>
      <c r="AS14" s="46">
        <v>42</v>
      </c>
      <c r="AT14" s="46">
        <v>43</v>
      </c>
      <c r="AU14" s="46">
        <v>44</v>
      </c>
      <c r="AV14" s="46">
        <v>45</v>
      </c>
      <c r="AW14" s="46">
        <v>46</v>
      </c>
      <c r="AX14" s="46">
        <v>47</v>
      </c>
      <c r="AY14" s="46">
        <v>48</v>
      </c>
      <c r="AZ14" s="46">
        <v>49</v>
      </c>
      <c r="BA14" s="46">
        <v>50</v>
      </c>
      <c r="BB14" s="46">
        <v>51</v>
      </c>
      <c r="BC14" s="46">
        <v>52</v>
      </c>
      <c r="BD14" s="46">
        <v>53</v>
      </c>
      <c r="BE14" s="46">
        <v>54</v>
      </c>
      <c r="BF14" s="46">
        <v>55</v>
      </c>
      <c r="BG14" s="46">
        <v>56</v>
      </c>
      <c r="BH14" s="46">
        <v>57</v>
      </c>
      <c r="BI14" s="46">
        <v>58</v>
      </c>
      <c r="BJ14" s="46">
        <v>59</v>
      </c>
      <c r="BK14" s="46">
        <v>60</v>
      </c>
      <c r="BL14" s="46">
        <v>61</v>
      </c>
      <c r="BM14" s="46">
        <v>62</v>
      </c>
      <c r="BN14" s="46">
        <v>63</v>
      </c>
      <c r="BO14" s="46">
        <v>64</v>
      </c>
      <c r="BP14" s="46">
        <v>65</v>
      </c>
      <c r="BQ14" s="46">
        <v>66</v>
      </c>
      <c r="BR14" s="46">
        <v>67</v>
      </c>
      <c r="BS14" s="46">
        <v>68</v>
      </c>
      <c r="BT14" s="46">
        <v>69</v>
      </c>
      <c r="BU14" s="46">
        <v>70</v>
      </c>
      <c r="BV14" s="46">
        <v>71</v>
      </c>
      <c r="BW14" s="46">
        <v>72</v>
      </c>
      <c r="BX14" s="46">
        <v>73</v>
      </c>
      <c r="BY14" s="46">
        <v>74</v>
      </c>
      <c r="BZ14" s="46">
        <v>75</v>
      </c>
      <c r="CA14" s="46">
        <v>76</v>
      </c>
      <c r="CB14" s="46">
        <v>77</v>
      </c>
      <c r="CC14" s="46">
        <v>78</v>
      </c>
      <c r="CD14" s="46">
        <v>79</v>
      </c>
      <c r="CE14" s="46">
        <v>80</v>
      </c>
      <c r="CF14" s="46">
        <v>81</v>
      </c>
      <c r="CG14" s="46">
        <v>82</v>
      </c>
      <c r="CH14" s="46">
        <v>83</v>
      </c>
      <c r="CI14" s="46">
        <v>84</v>
      </c>
      <c r="CJ14" s="46">
        <v>85</v>
      </c>
      <c r="CK14" s="46">
        <v>86</v>
      </c>
      <c r="CL14" s="46">
        <v>87</v>
      </c>
      <c r="CM14" s="46">
        <v>88</v>
      </c>
      <c r="CN14" s="46">
        <v>89</v>
      </c>
      <c r="CO14" s="46">
        <v>90</v>
      </c>
      <c r="CP14" s="46">
        <v>91</v>
      </c>
      <c r="CQ14" s="46">
        <v>92</v>
      </c>
      <c r="CR14" s="46">
        <v>93</v>
      </c>
      <c r="CS14" s="46">
        <v>94</v>
      </c>
      <c r="CT14" s="46">
        <v>95</v>
      </c>
      <c r="CU14" s="46">
        <v>96</v>
      </c>
      <c r="CV14" s="46">
        <v>97</v>
      </c>
      <c r="CW14" s="46">
        <v>98</v>
      </c>
      <c r="CX14" s="46">
        <v>99</v>
      </c>
      <c r="CY14" s="46">
        <v>100</v>
      </c>
    </row>
    <row r="15" spans="1:104" s="46" customFormat="1" ht="30" customHeight="1" x14ac:dyDescent="0.25">
      <c r="C15" s="47">
        <v>0</v>
      </c>
      <c r="D15" s="46">
        <f t="shared" ref="D15:AI15" si="0">IF(D14&gt;$C$14,"",D14)</f>
        <v>1</v>
      </c>
      <c r="E15" s="46">
        <f t="shared" si="0"/>
        <v>2</v>
      </c>
      <c r="F15" s="46">
        <f t="shared" si="0"/>
        <v>3</v>
      </c>
      <c r="G15" s="46">
        <f t="shared" si="0"/>
        <v>4</v>
      </c>
      <c r="H15" s="46">
        <f t="shared" si="0"/>
        <v>5</v>
      </c>
      <c r="I15" s="46">
        <f t="shared" si="0"/>
        <v>6</v>
      </c>
      <c r="J15" s="46">
        <f t="shared" si="0"/>
        <v>7</v>
      </c>
      <c r="K15" s="46">
        <f t="shared" si="0"/>
        <v>8</v>
      </c>
      <c r="L15" s="46">
        <f t="shared" si="0"/>
        <v>9</v>
      </c>
      <c r="M15" s="46">
        <f t="shared" si="0"/>
        <v>10</v>
      </c>
      <c r="N15" s="46" t="str">
        <f t="shared" si="0"/>
        <v/>
      </c>
      <c r="O15" s="46" t="str">
        <f t="shared" si="0"/>
        <v/>
      </c>
      <c r="P15" s="46" t="str">
        <f t="shared" si="0"/>
        <v/>
      </c>
      <c r="Q15" s="46" t="str">
        <f t="shared" si="0"/>
        <v/>
      </c>
      <c r="R15" s="46" t="str">
        <f t="shared" si="0"/>
        <v/>
      </c>
      <c r="S15" s="46" t="str">
        <f t="shared" si="0"/>
        <v/>
      </c>
      <c r="T15" s="46" t="str">
        <f t="shared" si="0"/>
        <v/>
      </c>
      <c r="U15" s="46" t="str">
        <f t="shared" si="0"/>
        <v/>
      </c>
      <c r="V15" s="46" t="str">
        <f t="shared" si="0"/>
        <v/>
      </c>
      <c r="W15" s="46" t="str">
        <f t="shared" si="0"/>
        <v/>
      </c>
      <c r="X15" s="46" t="str">
        <f t="shared" si="0"/>
        <v/>
      </c>
      <c r="Y15" s="46" t="str">
        <f t="shared" si="0"/>
        <v/>
      </c>
      <c r="Z15" s="46" t="str">
        <f t="shared" si="0"/>
        <v/>
      </c>
      <c r="AA15" s="46" t="str">
        <f t="shared" si="0"/>
        <v/>
      </c>
      <c r="AB15" s="46" t="str">
        <f t="shared" si="0"/>
        <v/>
      </c>
      <c r="AC15" s="46" t="str">
        <f t="shared" si="0"/>
        <v/>
      </c>
      <c r="AD15" s="46" t="str">
        <f t="shared" si="0"/>
        <v/>
      </c>
      <c r="AE15" s="46" t="str">
        <f t="shared" si="0"/>
        <v/>
      </c>
      <c r="AF15" s="46" t="str">
        <f t="shared" si="0"/>
        <v/>
      </c>
      <c r="AG15" s="46" t="str">
        <f t="shared" si="0"/>
        <v/>
      </c>
      <c r="AH15" s="46" t="str">
        <f t="shared" si="0"/>
        <v/>
      </c>
      <c r="AI15" s="46" t="str">
        <f t="shared" si="0"/>
        <v/>
      </c>
      <c r="AJ15" s="46" t="str">
        <f t="shared" ref="AJ15:BO15" si="1">IF(AJ14&gt;$C$14,"",AJ14)</f>
        <v/>
      </c>
      <c r="AK15" s="46" t="str">
        <f t="shared" si="1"/>
        <v/>
      </c>
      <c r="AL15" s="46" t="str">
        <f t="shared" si="1"/>
        <v/>
      </c>
      <c r="AM15" s="46" t="str">
        <f t="shared" si="1"/>
        <v/>
      </c>
      <c r="AN15" s="46" t="str">
        <f t="shared" si="1"/>
        <v/>
      </c>
      <c r="AO15" s="46" t="str">
        <f t="shared" si="1"/>
        <v/>
      </c>
      <c r="AP15" s="46" t="str">
        <f t="shared" si="1"/>
        <v/>
      </c>
      <c r="AQ15" s="46" t="str">
        <f t="shared" si="1"/>
        <v/>
      </c>
      <c r="AR15" s="46" t="str">
        <f t="shared" si="1"/>
        <v/>
      </c>
      <c r="AS15" s="46" t="str">
        <f t="shared" si="1"/>
        <v/>
      </c>
      <c r="AT15" s="46" t="str">
        <f t="shared" si="1"/>
        <v/>
      </c>
      <c r="AU15" s="46" t="str">
        <f t="shared" si="1"/>
        <v/>
      </c>
      <c r="AV15" s="46" t="str">
        <f t="shared" si="1"/>
        <v/>
      </c>
      <c r="AW15" s="46" t="str">
        <f t="shared" si="1"/>
        <v/>
      </c>
      <c r="AX15" s="46" t="str">
        <f t="shared" si="1"/>
        <v/>
      </c>
      <c r="AY15" s="46" t="str">
        <f t="shared" si="1"/>
        <v/>
      </c>
      <c r="AZ15" s="46" t="str">
        <f t="shared" si="1"/>
        <v/>
      </c>
      <c r="BA15" s="46" t="str">
        <f t="shared" si="1"/>
        <v/>
      </c>
      <c r="BB15" s="46" t="str">
        <f t="shared" si="1"/>
        <v/>
      </c>
      <c r="BC15" s="46" t="str">
        <f t="shared" si="1"/>
        <v/>
      </c>
      <c r="BD15" s="46" t="str">
        <f t="shared" si="1"/>
        <v/>
      </c>
      <c r="BE15" s="46" t="str">
        <f t="shared" si="1"/>
        <v/>
      </c>
      <c r="BF15" s="46" t="str">
        <f t="shared" si="1"/>
        <v/>
      </c>
      <c r="BG15" s="46" t="str">
        <f t="shared" si="1"/>
        <v/>
      </c>
      <c r="BH15" s="46" t="str">
        <f t="shared" si="1"/>
        <v/>
      </c>
      <c r="BI15" s="46" t="str">
        <f t="shared" si="1"/>
        <v/>
      </c>
      <c r="BJ15" s="46" t="str">
        <f t="shared" si="1"/>
        <v/>
      </c>
      <c r="BK15" s="46" t="str">
        <f t="shared" si="1"/>
        <v/>
      </c>
      <c r="BL15" s="46" t="str">
        <f t="shared" si="1"/>
        <v/>
      </c>
      <c r="BM15" s="46" t="str">
        <f t="shared" si="1"/>
        <v/>
      </c>
      <c r="BN15" s="46" t="str">
        <f t="shared" si="1"/>
        <v/>
      </c>
      <c r="BO15" s="46" t="str">
        <f t="shared" si="1"/>
        <v/>
      </c>
      <c r="BP15" s="46" t="str">
        <f t="shared" ref="BP15:CU15" si="2">IF(BP14&gt;$C$14,"",BP14)</f>
        <v/>
      </c>
      <c r="BQ15" s="46" t="str">
        <f t="shared" si="2"/>
        <v/>
      </c>
      <c r="BR15" s="46" t="str">
        <f t="shared" si="2"/>
        <v/>
      </c>
      <c r="BS15" s="46" t="str">
        <f t="shared" si="2"/>
        <v/>
      </c>
      <c r="BT15" s="46" t="str">
        <f t="shared" si="2"/>
        <v/>
      </c>
      <c r="BU15" s="46" t="str">
        <f t="shared" si="2"/>
        <v/>
      </c>
      <c r="BV15" s="46" t="str">
        <f t="shared" si="2"/>
        <v/>
      </c>
      <c r="BW15" s="46" t="str">
        <f t="shared" si="2"/>
        <v/>
      </c>
      <c r="BX15" s="46" t="str">
        <f t="shared" si="2"/>
        <v/>
      </c>
      <c r="BY15" s="46" t="str">
        <f t="shared" si="2"/>
        <v/>
      </c>
      <c r="BZ15" s="46" t="str">
        <f t="shared" si="2"/>
        <v/>
      </c>
      <c r="CA15" s="46" t="str">
        <f t="shared" si="2"/>
        <v/>
      </c>
      <c r="CB15" s="46" t="str">
        <f t="shared" si="2"/>
        <v/>
      </c>
      <c r="CC15" s="46" t="str">
        <f t="shared" si="2"/>
        <v/>
      </c>
      <c r="CD15" s="46" t="str">
        <f t="shared" si="2"/>
        <v/>
      </c>
      <c r="CE15" s="46" t="str">
        <f t="shared" si="2"/>
        <v/>
      </c>
      <c r="CF15" s="46" t="str">
        <f t="shared" si="2"/>
        <v/>
      </c>
      <c r="CG15" s="46" t="str">
        <f t="shared" si="2"/>
        <v/>
      </c>
      <c r="CH15" s="46" t="str">
        <f t="shared" si="2"/>
        <v/>
      </c>
      <c r="CI15" s="46" t="str">
        <f t="shared" si="2"/>
        <v/>
      </c>
      <c r="CJ15" s="46" t="str">
        <f t="shared" si="2"/>
        <v/>
      </c>
      <c r="CK15" s="46" t="str">
        <f t="shared" si="2"/>
        <v/>
      </c>
      <c r="CL15" s="46" t="str">
        <f t="shared" si="2"/>
        <v/>
      </c>
      <c r="CM15" s="46" t="str">
        <f t="shared" si="2"/>
        <v/>
      </c>
      <c r="CN15" s="46" t="str">
        <f t="shared" si="2"/>
        <v/>
      </c>
      <c r="CO15" s="46" t="str">
        <f t="shared" si="2"/>
        <v/>
      </c>
      <c r="CP15" s="46" t="str">
        <f t="shared" si="2"/>
        <v/>
      </c>
      <c r="CQ15" s="46" t="str">
        <f t="shared" si="2"/>
        <v/>
      </c>
      <c r="CR15" s="46" t="str">
        <f t="shared" si="2"/>
        <v/>
      </c>
      <c r="CS15" s="46" t="str">
        <f t="shared" si="2"/>
        <v/>
      </c>
      <c r="CT15" s="46" t="str">
        <f t="shared" si="2"/>
        <v/>
      </c>
      <c r="CU15" s="46" t="str">
        <f t="shared" si="2"/>
        <v/>
      </c>
      <c r="CV15" s="46" t="str">
        <f t="shared" ref="CV15:CY15" si="3">IF(CV14&gt;$C$14,"",CV14)</f>
        <v/>
      </c>
      <c r="CW15" s="46" t="str">
        <f t="shared" si="3"/>
        <v/>
      </c>
      <c r="CX15" s="46" t="str">
        <f t="shared" si="3"/>
        <v/>
      </c>
      <c r="CY15" s="46" t="str">
        <f t="shared" si="3"/>
        <v/>
      </c>
    </row>
    <row r="16" spans="1:104" s="46" customFormat="1" ht="30" customHeight="1" x14ac:dyDescent="0.25">
      <c r="D16" s="48">
        <f>SUM(D19:CY19)</f>
        <v>205</v>
      </c>
      <c r="E16" s="49">
        <f>IF(E15="","",$D$16-SUM($D$19:D19))</f>
        <v>185</v>
      </c>
      <c r="F16" s="49">
        <f>IF(F15="","",$D$16-SUM($D$19:E19))</f>
        <v>175</v>
      </c>
      <c r="G16" s="49">
        <f>IF(G15="","",$D$16-SUM($D$19:F19))</f>
        <v>165</v>
      </c>
      <c r="H16" s="49">
        <f>IF(H15="","",$D$16-SUM($D$19:G19))</f>
        <v>100</v>
      </c>
      <c r="I16" s="49">
        <f>IF(I15="","",$D$16-SUM($D$19:H19))</f>
        <v>85</v>
      </c>
      <c r="J16" s="49">
        <f>IF(J15="","",$D$16-SUM($D$19:I19))</f>
        <v>70</v>
      </c>
      <c r="K16" s="49">
        <f>IF(K15="","",$D$16-SUM($D$19:J19))</f>
        <v>40</v>
      </c>
      <c r="L16" s="49">
        <f>IF(L15="","",$D$16-SUM($D$19:K19))</f>
        <v>30</v>
      </c>
      <c r="M16" s="49">
        <f>IF(M15="","",$D$16-SUM($D$19:L19))</f>
        <v>15</v>
      </c>
      <c r="N16" s="49" t="str">
        <f>IF(N15="","",$D$16-SUM($D$19:M19))</f>
        <v/>
      </c>
      <c r="O16" s="49" t="str">
        <f>IF(O15="","",$D$16-SUM($D$19:N19))</f>
        <v/>
      </c>
      <c r="P16" s="49" t="str">
        <f>IF(P15="","",$D$16-SUM($D$19:O19))</f>
        <v/>
      </c>
      <c r="Q16" s="49" t="str">
        <f>IF(Q15="","",$D$16-SUM($D$19:P19))</f>
        <v/>
      </c>
      <c r="R16" s="49" t="str">
        <f>IF(R15="","",$D$16-SUM($D$19:Q19))</f>
        <v/>
      </c>
      <c r="S16" s="49" t="str">
        <f>IF(S15="","",$D$16-SUM($D$19:R19))</f>
        <v/>
      </c>
      <c r="T16" s="49" t="str">
        <f>IF(T15="","",$D$16-SUM($D$19:S19))</f>
        <v/>
      </c>
      <c r="U16" s="49" t="str">
        <f>IF(U15="","",$D$16-SUM($D$19:T19))</f>
        <v/>
      </c>
      <c r="V16" s="49" t="str">
        <f>IF(V15="","",$D$16-SUM($D$19:U19))</f>
        <v/>
      </c>
      <c r="W16" s="49" t="str">
        <f>IF(W15="","",$D$16-SUM($D$19:V19))</f>
        <v/>
      </c>
      <c r="X16" s="49" t="str">
        <f>IF(X15="","",$D$16-SUM($D$19:W19))</f>
        <v/>
      </c>
      <c r="Y16" s="49" t="str">
        <f>IF(Y15="","",$D$16-SUM($D$19:X19))</f>
        <v/>
      </c>
      <c r="Z16" s="49" t="str">
        <f>IF(Z15="","",$D$16-SUM($D$19:Y19))</f>
        <v/>
      </c>
      <c r="AA16" s="49" t="str">
        <f>IF(AA15="","",$D$16-SUM($D$19:Z19))</f>
        <v/>
      </c>
      <c r="AB16" s="49" t="str">
        <f>IF(AB15="","",$D$16-SUM($D$19:AA19))</f>
        <v/>
      </c>
      <c r="AC16" s="49" t="str">
        <f>IF(AC15="","",$D$16-SUM($D$19:AB19))</f>
        <v/>
      </c>
      <c r="AD16" s="49" t="str">
        <f>IF(AD15="","",$D$16-SUM($D$19:AC19))</f>
        <v/>
      </c>
      <c r="AE16" s="49" t="str">
        <f>IF(AE15="","",$D$16-SUM($D$19:AD19))</f>
        <v/>
      </c>
      <c r="AF16" s="49" t="str">
        <f>IF(AF15="","",$D$16-SUM($D$19:AE19))</f>
        <v/>
      </c>
      <c r="AG16" s="49" t="str">
        <f>IF(AG15="","",$D$16-SUM($D$19:AF19))</f>
        <v/>
      </c>
      <c r="AH16" s="49" t="str">
        <f>IF(AH15="","",$D$16-SUM($D$19:AG19))</f>
        <v/>
      </c>
      <c r="AI16" s="49" t="str">
        <f>IF(AI15="","",$D$16-SUM($D$19:AH19))</f>
        <v/>
      </c>
      <c r="AJ16" s="49" t="str">
        <f>IF(AJ15="","",$D$16-SUM($D$19:AI19))</f>
        <v/>
      </c>
      <c r="AK16" s="49" t="str">
        <f>IF(AK15="","",$D$16-SUM($D$19:AJ19))</f>
        <v/>
      </c>
      <c r="AL16" s="49" t="str">
        <f>IF(AL15="","",$D$16-SUM($D$19:AK19))</f>
        <v/>
      </c>
      <c r="AM16" s="49" t="str">
        <f>IF(AM15="","",$D$16-SUM($D$19:AL19))</f>
        <v/>
      </c>
      <c r="AN16" s="49" t="str">
        <f>IF(AN15="","",$D$16-SUM($D$19:AM19))</f>
        <v/>
      </c>
      <c r="AO16" s="49" t="str">
        <f>IF(AO15="","",$D$16-SUM($D$19:AN19))</f>
        <v/>
      </c>
      <c r="AP16" s="49" t="str">
        <f>IF(AP15="","",$D$16-SUM($D$19:AO19))</f>
        <v/>
      </c>
      <c r="AQ16" s="49" t="str">
        <f>IF(AQ15="","",$D$16-SUM($D$19:AP19))</f>
        <v/>
      </c>
      <c r="AR16" s="49" t="str">
        <f>IF(AR15="","",$D$16-SUM($D$19:AQ19))</f>
        <v/>
      </c>
      <c r="AS16" s="49" t="str">
        <f>IF(AS15="","",$D$16-SUM($D$19:AR19))</f>
        <v/>
      </c>
      <c r="AT16" s="49" t="str">
        <f>IF(AT15="","",$D$16-SUM($D$19:AS19))</f>
        <v/>
      </c>
      <c r="AU16" s="49" t="str">
        <f>IF(AU15="","",$D$16-SUM($D$19:AT19))</f>
        <v/>
      </c>
      <c r="AV16" s="49" t="str">
        <f>IF(AV15="","",$D$16-SUM($D$19:AU19))</f>
        <v/>
      </c>
      <c r="AW16" s="49" t="str">
        <f>IF(AW15="","",$D$16-SUM($D$19:AV19))</f>
        <v/>
      </c>
      <c r="AX16" s="49" t="str">
        <f>IF(AX15="","",$D$16-SUM($D$19:AW19))</f>
        <v/>
      </c>
      <c r="AY16" s="49" t="str">
        <f>IF(AY15="","",$D$16-SUM($D$19:AX19))</f>
        <v/>
      </c>
      <c r="AZ16" s="49" t="str">
        <f>IF(AZ15="","",$D$16-SUM($D$19:AY19))</f>
        <v/>
      </c>
      <c r="BA16" s="49" t="str">
        <f>IF(BA15="","",$D$16-SUM($D$19:AZ19))</f>
        <v/>
      </c>
      <c r="BB16" s="49" t="str">
        <f>IF(BB15="","",$D$16-SUM($D$19:BA19))</f>
        <v/>
      </c>
      <c r="BC16" s="49" t="str">
        <f>IF(BC15="","",$D$16-SUM($D$19:BB19))</f>
        <v/>
      </c>
      <c r="BD16" s="49" t="str">
        <f>IF(BD15="","",$D$16-SUM($D$19:BC19))</f>
        <v/>
      </c>
      <c r="BE16" s="49" t="str">
        <f>IF(BE15="","",$D$16-SUM($D$19:BD19))</f>
        <v/>
      </c>
      <c r="BF16" s="49" t="str">
        <f>IF(BF15="","",$D$16-SUM($D$19:BE19))</f>
        <v/>
      </c>
      <c r="BG16" s="49" t="str">
        <f>IF(BG15="","",$D$16-SUM($D$19:BF19))</f>
        <v/>
      </c>
      <c r="BH16" s="49" t="str">
        <f>IF(BH15="","",$D$16-SUM($D$19:BG19))</f>
        <v/>
      </c>
      <c r="BI16" s="49" t="str">
        <f>IF(BI15="","",$D$16-SUM($D$19:BH19))</f>
        <v/>
      </c>
      <c r="BJ16" s="49" t="str">
        <f>IF(BJ15="","",$D$16-SUM($D$19:BI19))</f>
        <v/>
      </c>
      <c r="BK16" s="49" t="str">
        <f>IF(BK15="","",$D$16-SUM($D$19:BJ19))</f>
        <v/>
      </c>
      <c r="BL16" s="49" t="str">
        <f>IF(BL15="","",$D$16-SUM($D$19:BK19))</f>
        <v/>
      </c>
      <c r="BM16" s="49" t="str">
        <f>IF(BM15="","",$D$16-SUM($D$19:BL19))</f>
        <v/>
      </c>
      <c r="BN16" s="49" t="str">
        <f>IF(BN15="","",$D$16-SUM($D$19:BM19))</f>
        <v/>
      </c>
      <c r="BO16" s="49" t="str">
        <f>IF(BO15="","",$D$16-SUM($D$19:BN19))</f>
        <v/>
      </c>
      <c r="BP16" s="49" t="str">
        <f>IF(BP15="","",$D$16-SUM($D$19:BO19))</f>
        <v/>
      </c>
      <c r="BQ16" s="49" t="str">
        <f>IF(BQ15="","",$D$16-SUM($D$19:BP19))</f>
        <v/>
      </c>
      <c r="BR16" s="49" t="str">
        <f>IF(BR15="","",$D$16-SUM($D$19:BQ19))</f>
        <v/>
      </c>
      <c r="BS16" s="49" t="str">
        <f>IF(BS15="","",$D$16-SUM($D$19:BR19))</f>
        <v/>
      </c>
      <c r="BT16" s="49" t="str">
        <f>IF(BT15="","",$D$16-SUM($D$19:BS19))</f>
        <v/>
      </c>
      <c r="BU16" s="49" t="str">
        <f>IF(BU15="","",$D$16-SUM($D$19:BT19))</f>
        <v/>
      </c>
      <c r="BV16" s="49" t="str">
        <f>IF(BV15="","",$D$16-SUM($D$19:BU19))</f>
        <v/>
      </c>
      <c r="BW16" s="49" t="str">
        <f>IF(BW15="","",$D$16-SUM($D$19:BV19))</f>
        <v/>
      </c>
      <c r="BX16" s="49" t="str">
        <f>IF(BX15="","",$D$16-SUM($D$19:BW19))</f>
        <v/>
      </c>
      <c r="BY16" s="49" t="str">
        <f>IF(BY15="","",$D$16-SUM($D$19:BX19))</f>
        <v/>
      </c>
      <c r="BZ16" s="49" t="str">
        <f>IF(BZ15="","",$D$16-SUM($D$19:BY19))</f>
        <v/>
      </c>
      <c r="CA16" s="49" t="str">
        <f>IF(CA15="","",$D$16-SUM($D$19:BZ19))</f>
        <v/>
      </c>
      <c r="CB16" s="49" t="str">
        <f>IF(CB15="","",$D$16-SUM($D$19:CA19))</f>
        <v/>
      </c>
      <c r="CC16" s="49" t="str">
        <f>IF(CC15="","",$D$16-SUM($D$19:CB19))</f>
        <v/>
      </c>
      <c r="CD16" s="49" t="str">
        <f>IF(CD15="","",$D$16-SUM($D$19:CC19))</f>
        <v/>
      </c>
      <c r="CE16" s="49" t="str">
        <f>IF(CE15="","",$D$16-SUM($D$19:CD19))</f>
        <v/>
      </c>
      <c r="CF16" s="49" t="str">
        <f>IF(CF15="","",$D$16-SUM($D$19:CE19))</f>
        <v/>
      </c>
      <c r="CG16" s="49" t="str">
        <f>IF(CG15="","",$D$16-SUM($D$19:CF19))</f>
        <v/>
      </c>
      <c r="CH16" s="49" t="str">
        <f>IF(CH15="","",$D$16-SUM($D$19:CG19))</f>
        <v/>
      </c>
      <c r="CI16" s="49" t="str">
        <f>IF(CI15="","",$D$16-SUM($D$19:CH19))</f>
        <v/>
      </c>
      <c r="CJ16" s="49" t="str">
        <f>IF(CJ15="","",$D$16-SUM($D$19:CI19))</f>
        <v/>
      </c>
      <c r="CK16" s="49" t="str">
        <f>IF(CK15="","",$D$16-SUM($D$19:CJ19))</f>
        <v/>
      </c>
      <c r="CL16" s="49" t="str">
        <f>IF(CL15="","",$D$16-SUM($D$19:CK19))</f>
        <v/>
      </c>
      <c r="CM16" s="49" t="str">
        <f>IF(CM15="","",$D$16-SUM($D$19:CL19))</f>
        <v/>
      </c>
      <c r="CN16" s="49" t="str">
        <f>IF(CN15="","",$D$16-SUM($D$19:CM19))</f>
        <v/>
      </c>
      <c r="CO16" s="49" t="str">
        <f>IF(CO15="","",$D$16-SUM($D$19:CN19))</f>
        <v/>
      </c>
      <c r="CP16" s="49" t="str">
        <f>IF(CP15="","",$D$16-SUM($D$19:CO19))</f>
        <v/>
      </c>
      <c r="CQ16" s="49" t="str">
        <f>IF(CQ15="","",$D$16-SUM($D$19:CP19))</f>
        <v/>
      </c>
      <c r="CR16" s="49" t="str">
        <f>IF(CR15="","",$D$16-SUM($D$19:CQ19))</f>
        <v/>
      </c>
      <c r="CS16" s="49" t="str">
        <f>IF(CS15="","",$D$16-SUM($D$19:CR19))</f>
        <v/>
      </c>
      <c r="CT16" s="49" t="str">
        <f>IF(CT15="","",$D$16-SUM($D$19:CS19))</f>
        <v/>
      </c>
      <c r="CU16" s="49" t="str">
        <f>IF(CU15="","",$D$16-SUM($D$19:CT19))</f>
        <v/>
      </c>
      <c r="CV16" s="49" t="str">
        <f>IF(CV15="","",$D$16-SUM($D$19:CU19))</f>
        <v/>
      </c>
      <c r="CW16" s="49" t="str">
        <f>IF(CW15="","",$D$16-SUM($D$19:CV19))</f>
        <v/>
      </c>
      <c r="CX16" s="49" t="str">
        <f>IF(CX15="","",$D$16-SUM($D$19:CW19))</f>
        <v/>
      </c>
      <c r="CY16" s="49" t="str">
        <f>IF(CY15="","",$D$16-SUM($D$19:CX19))</f>
        <v/>
      </c>
      <c r="CZ16" s="49" t="str">
        <f>IF(CY15="","",$D$16-SUM($D$19:CY19))</f>
        <v/>
      </c>
    </row>
    <row r="17" spans="1:104" s="46" customFormat="1" ht="30" customHeight="1" x14ac:dyDescent="0.25">
      <c r="D17" s="48">
        <f>D16</f>
        <v>205</v>
      </c>
      <c r="E17" s="49">
        <f>IF(E15="","",$D$17-SUM($D$20:D20))</f>
        <v>185</v>
      </c>
      <c r="F17" s="49">
        <f>IF(F15="","",$D$17-SUM($D$20:E20))</f>
        <v>175</v>
      </c>
      <c r="G17" s="49">
        <f>IF(G15="","",$D$17-SUM($D$20:F20))</f>
        <v>165</v>
      </c>
      <c r="H17" s="49">
        <f>IF(H15="","",$D$17-SUM($D$20:G20))</f>
        <v>100</v>
      </c>
      <c r="I17" s="49">
        <f>IF(I15="","",$D$17-SUM($D$20:H20))</f>
        <v>85</v>
      </c>
      <c r="J17" s="49">
        <f>IF(J15="","",$D$17-SUM($D$20:I20))</f>
        <v>70</v>
      </c>
      <c r="K17" s="49">
        <f>IF(K15="","",$D$17-SUM($D$20:J20))</f>
        <v>40</v>
      </c>
      <c r="L17" s="49">
        <f>IF(L15="","",$D$17-SUM($D$20:K20))</f>
        <v>30</v>
      </c>
      <c r="M17" s="49">
        <f>IF(M15="","",$D$17-SUM($D$20:L20))</f>
        <v>15</v>
      </c>
      <c r="N17" s="49" t="str">
        <f>IF(N15="","",$D$17-SUM($D$20:M20))</f>
        <v/>
      </c>
      <c r="O17" s="49" t="str">
        <f>IF(O15="","",$D$17-SUM($D$20:N20))</f>
        <v/>
      </c>
      <c r="P17" s="49" t="str">
        <f>IF(P15="","",$D$17-SUM($D$20:O20))</f>
        <v/>
      </c>
      <c r="Q17" s="49" t="str">
        <f>IF(Q15="","",$D$17-SUM($D$20:P20))</f>
        <v/>
      </c>
      <c r="R17" s="49" t="str">
        <f>IF(R15="","",$D$17-SUM($D$20:Q20))</f>
        <v/>
      </c>
      <c r="S17" s="49" t="str">
        <f>IF(S15="","",$D$17-SUM($D$20:R20))</f>
        <v/>
      </c>
      <c r="T17" s="49" t="str">
        <f>IF(T15="","",$D$17-SUM($D$20:S20))</f>
        <v/>
      </c>
      <c r="U17" s="49" t="str">
        <f>IF(U15="","",$D$17-SUM($D$20:T20))</f>
        <v/>
      </c>
      <c r="V17" s="49" t="str">
        <f>IF(V15="","",$D$17-SUM($D$20:U20))</f>
        <v/>
      </c>
      <c r="W17" s="49" t="str">
        <f>IF(W15="","",$D$17-SUM($D$20:V20))</f>
        <v/>
      </c>
      <c r="X17" s="49" t="str">
        <f>IF(X15="","",$D$17-SUM($D$20:W20))</f>
        <v/>
      </c>
      <c r="Y17" s="49" t="str">
        <f>IF(Y15="","",$D$17-SUM($D$20:X20))</f>
        <v/>
      </c>
      <c r="Z17" s="49" t="str">
        <f>IF(Z15="","",$D$17-SUM($D$20:Y20))</f>
        <v/>
      </c>
      <c r="AA17" s="49" t="str">
        <f>IF(AA15="","",$D$17-SUM($D$20:Z20))</f>
        <v/>
      </c>
      <c r="AB17" s="49" t="str">
        <f>IF(AB15="","",$D$17-SUM($D$20:AA20))</f>
        <v/>
      </c>
      <c r="AC17" s="49" t="str">
        <f>IF(AC15="","",$D$17-SUM($D$20:AB20))</f>
        <v/>
      </c>
      <c r="AD17" s="49" t="str">
        <f>IF(AD15="","",$D$17-SUM($D$20:AC20))</f>
        <v/>
      </c>
      <c r="AE17" s="49" t="str">
        <f>IF(AE15="","",$D$17-SUM($D$20:AD20))</f>
        <v/>
      </c>
      <c r="AF17" s="49" t="str">
        <f>IF(AF15="","",$D$17-SUM($D$20:AE20))</f>
        <v/>
      </c>
      <c r="AG17" s="49" t="str">
        <f>IF(AG15="","",$D$17-SUM($D$20:AF20))</f>
        <v/>
      </c>
      <c r="AH17" s="49" t="str">
        <f>IF(AH15="","",$D$17-SUM($D$20:AG20))</f>
        <v/>
      </c>
      <c r="AI17" s="49" t="str">
        <f>IF(AI15="","",$D$17-SUM($D$20:AH20))</f>
        <v/>
      </c>
      <c r="AJ17" s="49" t="str">
        <f>IF(AJ15="","",$D$17-SUM($D$20:AI20))</f>
        <v/>
      </c>
      <c r="AK17" s="49" t="str">
        <f>IF(AK15="","",$D$17-SUM($D$20:AJ20))</f>
        <v/>
      </c>
      <c r="AL17" s="49" t="str">
        <f>IF(AL15="","",$D$17-SUM($D$20:AK20))</f>
        <v/>
      </c>
      <c r="AM17" s="49" t="str">
        <f>IF(AM15="","",$D$17-SUM($D$20:AL20))</f>
        <v/>
      </c>
      <c r="AN17" s="49" t="str">
        <f>IF(AN15="","",$D$17-SUM($D$20:AM20))</f>
        <v/>
      </c>
      <c r="AO17" s="49" t="str">
        <f>IF(AO15="","",$D$17-SUM($D$20:AN20))</f>
        <v/>
      </c>
      <c r="AP17" s="49" t="str">
        <f>IF(AP15="","",$D$17-SUM($D$20:AO20))</f>
        <v/>
      </c>
      <c r="AQ17" s="49" t="str">
        <f>IF(AQ15="","",$D$17-SUM($D$20:AP20))</f>
        <v/>
      </c>
      <c r="AR17" s="49" t="str">
        <f>IF(AR15="","",$D$17-SUM($D$20:AQ20))</f>
        <v/>
      </c>
      <c r="AS17" s="49" t="str">
        <f>IF(AS15="","",$D$17-SUM($D$20:AR20))</f>
        <v/>
      </c>
      <c r="AT17" s="49" t="str">
        <f>IF(AT15="","",$D$17-SUM($D$20:AS20))</f>
        <v/>
      </c>
      <c r="AU17" s="49" t="str">
        <f>IF(AU15="","",$D$17-SUM($D$20:AT20))</f>
        <v/>
      </c>
      <c r="AV17" s="49" t="str">
        <f>IF(AV15="","",$D$17-SUM($D$20:AU20))</f>
        <v/>
      </c>
      <c r="AW17" s="49" t="str">
        <f>IF(AW15="","",$D$17-SUM($D$20:AV20))</f>
        <v/>
      </c>
      <c r="AX17" s="49" t="str">
        <f>IF(AX15="","",$D$17-SUM($D$20:AW20))</f>
        <v/>
      </c>
      <c r="AY17" s="49" t="str">
        <f>IF(AY15="","",$D$17-SUM($D$20:AX20))</f>
        <v/>
      </c>
      <c r="AZ17" s="49" t="str">
        <f>IF(AZ15="","",$D$17-SUM($D$20:AY20))</f>
        <v/>
      </c>
      <c r="BA17" s="49" t="str">
        <f>IF(BA15="","",$D$17-SUM($D$20:AZ20))</f>
        <v/>
      </c>
      <c r="BB17" s="49" t="str">
        <f>IF(BB15="","",$D$17-SUM($D$20:BA20))</f>
        <v/>
      </c>
      <c r="BC17" s="49" t="str">
        <f>IF(BC15="","",$D$17-SUM($D$20:BB20))</f>
        <v/>
      </c>
      <c r="BD17" s="49" t="str">
        <f>IF(BD15="","",$D$17-SUM($D$20:BC20))</f>
        <v/>
      </c>
      <c r="BE17" s="49" t="str">
        <f>IF(BE15="","",$D$17-SUM($D$20:BD20))</f>
        <v/>
      </c>
      <c r="BF17" s="49" t="str">
        <f>IF(BF15="","",$D$17-SUM($D$20:BE20))</f>
        <v/>
      </c>
      <c r="BG17" s="49" t="str">
        <f>IF(BG15="","",$D$17-SUM($D$20:BF20))</f>
        <v/>
      </c>
      <c r="BH17" s="49" t="str">
        <f>IF(BH15="","",$D$17-SUM($D$20:BG20))</f>
        <v/>
      </c>
      <c r="BI17" s="49" t="str">
        <f>IF(BI15="","",$D$17-SUM($D$20:BH20))</f>
        <v/>
      </c>
      <c r="BJ17" s="49" t="str">
        <f>IF(BJ15="","",$D$17-SUM($D$20:BI20))</f>
        <v/>
      </c>
      <c r="BK17" s="49" t="str">
        <f>IF(BK15="","",$D$17-SUM($D$20:BJ20))</f>
        <v/>
      </c>
      <c r="BL17" s="49" t="str">
        <f>IF(BL15="","",$D$17-SUM($D$20:BK20))</f>
        <v/>
      </c>
      <c r="BM17" s="49" t="str">
        <f>IF(BM15="","",$D$17-SUM($D$20:BL20))</f>
        <v/>
      </c>
      <c r="BN17" s="49" t="str">
        <f>IF(BN15="","",$D$17-SUM($D$20:BM20))</f>
        <v/>
      </c>
      <c r="BO17" s="49" t="str">
        <f>IF(BO15="","",$D$17-SUM($D$20:BN20))</f>
        <v/>
      </c>
      <c r="BP17" s="49" t="str">
        <f>IF(BP15="","",$D$17-SUM($D$20:BO20))</f>
        <v/>
      </c>
      <c r="BQ17" s="49" t="str">
        <f>IF(BQ15="","",$D$17-SUM($D$20:BP20))</f>
        <v/>
      </c>
      <c r="BR17" s="49" t="str">
        <f>IF(BR15="","",$D$17-SUM($D$20:BQ20))</f>
        <v/>
      </c>
      <c r="BS17" s="49" t="str">
        <f>IF(BS15="","",$D$17-SUM($D$20:BR20))</f>
        <v/>
      </c>
      <c r="BT17" s="49" t="str">
        <f>IF(BT15="","",$D$17-SUM($D$20:BS20))</f>
        <v/>
      </c>
      <c r="BU17" s="49" t="str">
        <f>IF(BU15="","",$D$17-SUM($D$20:BT20))</f>
        <v/>
      </c>
      <c r="BV17" s="49" t="str">
        <f>IF(BV15="","",$D$17-SUM($D$20:BU20))</f>
        <v/>
      </c>
      <c r="BW17" s="49" t="str">
        <f>IF(BW15="","",$D$17-SUM($D$20:BV20))</f>
        <v/>
      </c>
      <c r="BX17" s="49" t="str">
        <f>IF(BX15="","",$D$17-SUM($D$20:BW20))</f>
        <v/>
      </c>
      <c r="BY17" s="49" t="str">
        <f>IF(BY15="","",$D$17-SUM($D$20:BX20))</f>
        <v/>
      </c>
      <c r="BZ17" s="49" t="str">
        <f>IF(BZ15="","",$D$17-SUM($D$20:BY20))</f>
        <v/>
      </c>
      <c r="CA17" s="49" t="str">
        <f>IF(CA15="","",$D$17-SUM($D$20:BZ20))</f>
        <v/>
      </c>
      <c r="CB17" s="49" t="str">
        <f>IF(CB15="","",$D$17-SUM($D$20:CA20))</f>
        <v/>
      </c>
      <c r="CC17" s="49" t="str">
        <f>IF(CC15="","",$D$17-SUM($D$20:CB20))</f>
        <v/>
      </c>
      <c r="CD17" s="49" t="str">
        <f>IF(CD15="","",$D$17-SUM($D$20:CC20))</f>
        <v/>
      </c>
      <c r="CE17" s="49" t="str">
        <f>IF(CE15="","",$D$17-SUM($D$20:CD20))</f>
        <v/>
      </c>
      <c r="CF17" s="49" t="str">
        <f>IF(CF15="","",$D$17-SUM($D$20:CE20))</f>
        <v/>
      </c>
      <c r="CG17" s="49" t="str">
        <f>IF(CG15="","",$D$17-SUM($D$20:CF20))</f>
        <v/>
      </c>
      <c r="CH17" s="49" t="str">
        <f>IF(CH15="","",$D$17-SUM($D$20:CG20))</f>
        <v/>
      </c>
      <c r="CI17" s="49" t="str">
        <f>IF(CI15="","",$D$17-SUM($D$20:CH20))</f>
        <v/>
      </c>
      <c r="CJ17" s="49" t="str">
        <f>IF(CJ15="","",$D$17-SUM($D$20:CI20))</f>
        <v/>
      </c>
      <c r="CK17" s="49" t="str">
        <f>IF(CK15="","",$D$17-SUM($D$20:CJ20))</f>
        <v/>
      </c>
      <c r="CL17" s="49" t="str">
        <f>IF(CL15="","",$D$17-SUM($D$20:CK20))</f>
        <v/>
      </c>
      <c r="CM17" s="49" t="str">
        <f>IF(CM15="","",$D$17-SUM($D$20:CL20))</f>
        <v/>
      </c>
      <c r="CN17" s="49" t="str">
        <f>IF(CN15="","",$D$17-SUM($D$20:CM20))</f>
        <v/>
      </c>
      <c r="CO17" s="49" t="str">
        <f>IF(CO15="","",$D$17-SUM($D$20:CN20))</f>
        <v/>
      </c>
      <c r="CP17" s="49" t="str">
        <f>IF(CP15="","",$D$17-SUM($D$20:CO20))</f>
        <v/>
      </c>
      <c r="CQ17" s="49" t="str">
        <f>IF(CQ15="","",$D$17-SUM($D$20:CP20))</f>
        <v/>
      </c>
      <c r="CR17" s="49" t="str">
        <f>IF(CR15="","",$D$17-SUM($D$20:CQ20))</f>
        <v/>
      </c>
      <c r="CS17" s="49" t="str">
        <f>IF(CS15="","",$D$17-SUM($D$20:CR20))</f>
        <v/>
      </c>
      <c r="CT17" s="49" t="str">
        <f>IF(CT15="","",$D$17-SUM($D$20:CS20))</f>
        <v/>
      </c>
      <c r="CU17" s="49" t="str">
        <f>IF(CU15="","",$D$17-SUM($D$20:CT20))</f>
        <v/>
      </c>
      <c r="CV17" s="49" t="str">
        <f>IF(CV15="","",$D$17-SUM($D$20:CU20))</f>
        <v/>
      </c>
      <c r="CW17" s="49" t="str">
        <f>IF(CW15="","",$D$17-SUM($D$20:CV20))</f>
        <v/>
      </c>
      <c r="CX17" s="49" t="str">
        <f>IF(CX15="","",$D$17-SUM($D$20:CW20))</f>
        <v/>
      </c>
      <c r="CY17" s="49" t="str">
        <f>IF(CY15="","",$D$17-SUM($D$20:CX20))</f>
        <v/>
      </c>
      <c r="CZ17" s="49" t="str">
        <f>IF(CY15="","",$D$17-SUM($D$20:CY20))</f>
        <v/>
      </c>
    </row>
    <row r="18" spans="1:104" s="46" customFormat="1" ht="9.75" customHeight="1" x14ac:dyDescent="0.25">
      <c r="D18" s="49"/>
      <c r="E18" s="49"/>
      <c r="F18" s="49"/>
      <c r="G18" s="49"/>
      <c r="H18" s="49"/>
      <c r="I18" s="49"/>
      <c r="J18" s="49"/>
      <c r="K18" s="49"/>
      <c r="L18" s="49"/>
    </row>
    <row r="19" spans="1:104" s="46" customFormat="1" ht="30" customHeight="1" x14ac:dyDescent="0.25">
      <c r="A19" s="46" t="s">
        <v>39</v>
      </c>
      <c r="B19" s="49">
        <f>SUM(D19:CY19)</f>
        <v>205</v>
      </c>
      <c r="D19" s="49">
        <f>IF(D15="","",SUMIF(SPR!$D:$D,D15,SPR!$F:$F))</f>
        <v>20</v>
      </c>
      <c r="E19" s="49">
        <f>IF(E15="","",SUMIF(SPR!$D:$D,E15,SPR!$F:$F))</f>
        <v>10</v>
      </c>
      <c r="F19" s="49">
        <f>IF(F15="","",SUMIF(SPR!$D:$D,F15,SPR!$F:$F))</f>
        <v>10</v>
      </c>
      <c r="G19" s="49">
        <f>IF(G15="","",SUMIF(SPR!$D:$D,G15,SPR!$F:$F))</f>
        <v>65</v>
      </c>
      <c r="H19" s="49">
        <f>IF(H15="","",SUMIF(SPR!$D:$D,H15,SPR!$F:$F))</f>
        <v>15</v>
      </c>
      <c r="I19" s="49">
        <f>IF(I15="","",SUMIF(SPR!$D:$D,I15,SPR!$F:$F))</f>
        <v>15</v>
      </c>
      <c r="J19" s="49">
        <f>IF(J15="","",SUMIF(SPR!$D:$D,J15,SPR!$F:$F))</f>
        <v>30</v>
      </c>
      <c r="K19" s="49">
        <f>IF(K15="","",SUMIF(SPR!$D:$D,K15,SPR!$F:$F))</f>
        <v>10</v>
      </c>
      <c r="L19" s="49">
        <f>IF(L15="","",SUMIF(SPR!$D:$D,L15,SPR!$F:$F))</f>
        <v>15</v>
      </c>
      <c r="M19" s="49">
        <f>IF(M15="","",SUMIF(SPR!$D:$D,M15,SPR!$F:$F))</f>
        <v>15</v>
      </c>
      <c r="N19" s="49" t="str">
        <f>IF(N15="","",SUMIF(SPR!$D:$D,N15,SPR!$F:$F))</f>
        <v/>
      </c>
      <c r="O19" s="49" t="str">
        <f>IF(O15="","",SUMIF(SPR!$D:$D,O15,SPR!$F:$F))</f>
        <v/>
      </c>
      <c r="P19" s="49" t="str">
        <f>IF(P15="","",SUMIF(SPR!$D:$D,P15,SPR!$F:$F))</f>
        <v/>
      </c>
      <c r="Q19" s="49" t="str">
        <f>IF(Q15="","",SUMIF(SPR!$D:$D,Q15,SPR!$F:$F))</f>
        <v/>
      </c>
      <c r="R19" s="49" t="str">
        <f>IF(R15="","",SUMIF(SPR!$D:$D,R15,SPR!$F:$F))</f>
        <v/>
      </c>
      <c r="S19" s="49" t="str">
        <f>IF(S15="","",SUMIF(SPR!$D:$D,S15,SPR!$F:$F))</f>
        <v/>
      </c>
      <c r="T19" s="49" t="str">
        <f>IF(T15="","",SUMIF(SPR!$D:$D,T15,SPR!$F:$F))</f>
        <v/>
      </c>
      <c r="U19" s="49" t="str">
        <f>IF(U15="","",SUMIF(SPR!$D:$D,U15,SPR!$F:$F))</f>
        <v/>
      </c>
      <c r="V19" s="49" t="str">
        <f>IF(V15="","",SUMIF(SPR!$D:$D,V15,SPR!$F:$F))</f>
        <v/>
      </c>
      <c r="W19" s="49" t="str">
        <f>IF(W15="","",SUMIF(SPR!$D:$D,W15,SPR!$F:$F))</f>
        <v/>
      </c>
      <c r="X19" s="49" t="str">
        <f>IF(X15="","",SUMIF(SPR!$D:$D,X15,SPR!$F:$F))</f>
        <v/>
      </c>
      <c r="Y19" s="49" t="str">
        <f>IF(Y15="","",SUMIF(SPR!$D:$D,Y15,SPR!$F:$F))</f>
        <v/>
      </c>
      <c r="Z19" s="49" t="str">
        <f>IF(Z15="","",SUMIF(SPR!$D:$D,Z15,SPR!$F:$F))</f>
        <v/>
      </c>
      <c r="AA19" s="49" t="str">
        <f>IF(AA15="","",SUMIF(SPR!$D:$D,AA15,SPR!$F:$F))</f>
        <v/>
      </c>
      <c r="AB19" s="49" t="str">
        <f>IF(AB15="","",SUMIF(SPR!$D:$D,AB15,SPR!$F:$F))</f>
        <v/>
      </c>
      <c r="AC19" s="49" t="str">
        <f>IF(AC15="","",SUMIF(SPR!$D:$D,AC15,SPR!$F:$F))</f>
        <v/>
      </c>
      <c r="AD19" s="49" t="str">
        <f>IF(AD15="","",SUMIF(SPR!$D:$D,AD15,SPR!$F:$F))</f>
        <v/>
      </c>
      <c r="AE19" s="49" t="str">
        <f>IF(AE15="","",SUMIF(SPR!$D:$D,AE15,SPR!$F:$F))</f>
        <v/>
      </c>
      <c r="AF19" s="49" t="str">
        <f>IF(AF15="","",SUMIF(SPR!$D:$D,AF15,SPR!$F:$F))</f>
        <v/>
      </c>
      <c r="AG19" s="49" t="str">
        <f>IF(AG15="","",SUMIF(SPR!$D:$D,AG15,SPR!$F:$F))</f>
        <v/>
      </c>
      <c r="AH19" s="49" t="str">
        <f>IF(AH15="","",SUMIF(SPR!$D:$D,AH15,SPR!$F:$F))</f>
        <v/>
      </c>
      <c r="AI19" s="49" t="str">
        <f>IF(AI15="","",SUMIF(SPR!$D:$D,AI15,SPR!$F:$F))</f>
        <v/>
      </c>
      <c r="AJ19" s="49" t="str">
        <f>IF(AJ15="","",SUMIF(SPR!$D:$D,AJ15,SPR!$F:$F))</f>
        <v/>
      </c>
      <c r="AK19" s="49" t="str">
        <f>IF(AK15="","",SUMIF(SPR!$D:$D,AK15,SPR!$F:$F))</f>
        <v/>
      </c>
      <c r="AL19" s="49" t="str">
        <f>IF(AL15="","",SUMIF(SPR!$D:$D,AL15,SPR!$F:$F))</f>
        <v/>
      </c>
      <c r="AM19" s="49" t="str">
        <f>IF(AM15="","",SUMIF(SPR!$D:$D,AM15,SPR!$F:$F))</f>
        <v/>
      </c>
      <c r="AN19" s="49" t="str">
        <f>IF(AN15="","",SUMIF(SPR!$D:$D,AN15,SPR!$F:$F))</f>
        <v/>
      </c>
      <c r="AO19" s="49" t="str">
        <f>IF(AO15="","",SUMIF(SPR!$D:$D,AO15,SPR!$F:$F))</f>
        <v/>
      </c>
      <c r="AP19" s="49" t="str">
        <f>IF(AP15="","",SUMIF(SPR!$D:$D,AP15,SPR!$F:$F))</f>
        <v/>
      </c>
      <c r="AQ19" s="49" t="str">
        <f>IF(AQ15="","",SUMIF(SPR!$D:$D,AQ15,SPR!$F:$F))</f>
        <v/>
      </c>
      <c r="AR19" s="49" t="str">
        <f>IF(AR15="","",SUMIF(SPR!$D:$D,AR15,SPR!$F:$F))</f>
        <v/>
      </c>
      <c r="AS19" s="49" t="str">
        <f>IF(AS15="","",SUMIF(SPR!$D:$D,AS15,SPR!$F:$F))</f>
        <v/>
      </c>
      <c r="AT19" s="49" t="str">
        <f>IF(AT15="","",SUMIF(SPR!$D:$D,AT15,SPR!$F:$F))</f>
        <v/>
      </c>
      <c r="AU19" s="49" t="str">
        <f>IF(AU15="","",SUMIF(SPR!$D:$D,AU15,SPR!$F:$F))</f>
        <v/>
      </c>
      <c r="AV19" s="49" t="str">
        <f>IF(AV15="","",SUMIF(SPR!$D:$D,AV15,SPR!$F:$F))</f>
        <v/>
      </c>
      <c r="AW19" s="49" t="str">
        <f>IF(AW15="","",SUMIF(SPR!$D:$D,AW15,SPR!$F:$F))</f>
        <v/>
      </c>
      <c r="AX19" s="49" t="str">
        <f>IF(AX15="","",SUMIF(SPR!$D:$D,AX15,SPR!$F:$F))</f>
        <v/>
      </c>
      <c r="AY19" s="49" t="str">
        <f>IF(AY15="","",SUMIF(SPR!$D:$D,AY15,SPR!$F:$F))</f>
        <v/>
      </c>
      <c r="AZ19" s="49" t="str">
        <f>IF(AZ15="","",SUMIF(SPR!$D:$D,AZ15,SPR!$F:$F))</f>
        <v/>
      </c>
      <c r="BA19" s="49" t="str">
        <f>IF(BA15="","",SUMIF(SPR!$D:$D,BA15,SPR!$F:$F))</f>
        <v/>
      </c>
      <c r="BB19" s="49" t="str">
        <f>IF(BB15="","",SUMIF(SPR!$D:$D,BB15,SPR!$F:$F))</f>
        <v/>
      </c>
      <c r="BC19" s="49" t="str">
        <f>IF(BC15="","",SUMIF(SPR!$D:$D,BC15,SPR!$F:$F))</f>
        <v/>
      </c>
      <c r="BD19" s="49" t="str">
        <f>IF(BD15="","",SUMIF(SPR!$D:$D,BD15,SPR!$F:$F))</f>
        <v/>
      </c>
      <c r="BE19" s="49" t="str">
        <f>IF(BE15="","",SUMIF(SPR!$D:$D,BE15,SPR!$F:$F))</f>
        <v/>
      </c>
      <c r="BF19" s="49" t="str">
        <f>IF(BF15="","",SUMIF(SPR!$D:$D,BF15,SPR!$F:$F))</f>
        <v/>
      </c>
      <c r="BG19" s="49" t="str">
        <f>IF(BG15="","",SUMIF(SPR!$D:$D,BG15,SPR!$F:$F))</f>
        <v/>
      </c>
      <c r="BH19" s="49" t="str">
        <f>IF(BH15="","",SUMIF(SPR!$D:$D,BH15,SPR!$F:$F))</f>
        <v/>
      </c>
      <c r="BI19" s="49" t="str">
        <f>IF(BI15="","",SUMIF(SPR!$D:$D,BI15,SPR!$F:$F))</f>
        <v/>
      </c>
      <c r="BJ19" s="49" t="str">
        <f>IF(BJ15="","",SUMIF(SPR!$D:$D,BJ15,SPR!$F:$F))</f>
        <v/>
      </c>
      <c r="BK19" s="49" t="str">
        <f>IF(BK15="","",SUMIF(SPR!$D:$D,BK15,SPR!$F:$F))</f>
        <v/>
      </c>
      <c r="BL19" s="49" t="str">
        <f>IF(BL15="","",SUMIF(SPR!$D:$D,BL15,SPR!$F:$F))</f>
        <v/>
      </c>
      <c r="BM19" s="49" t="str">
        <f>IF(BM15="","",SUMIF(SPR!$D:$D,BM15,SPR!$F:$F))</f>
        <v/>
      </c>
      <c r="BN19" s="49" t="str">
        <f>IF(BN15="","",SUMIF(SPR!$D:$D,BN15,SPR!$F:$F))</f>
        <v/>
      </c>
      <c r="BO19" s="49" t="str">
        <f>IF(BO15="","",SUMIF(SPR!$D:$D,BO15,SPR!$F:$F))</f>
        <v/>
      </c>
      <c r="BP19" s="49" t="str">
        <f>IF(BP15="","",SUMIF(SPR!$D:$D,BP15,SPR!$F:$F))</f>
        <v/>
      </c>
      <c r="BQ19" s="49" t="str">
        <f>IF(BQ15="","",SUMIF(SPR!$D:$D,BQ15,SPR!$F:$F))</f>
        <v/>
      </c>
      <c r="BR19" s="49" t="str">
        <f>IF(BR15="","",SUMIF(SPR!$D:$D,BR15,SPR!$F:$F))</f>
        <v/>
      </c>
      <c r="BS19" s="49" t="str">
        <f>IF(BS15="","",SUMIF(SPR!$D:$D,BS15,SPR!$F:$F))</f>
        <v/>
      </c>
      <c r="BT19" s="49" t="str">
        <f>IF(BT15="","",SUMIF(SPR!$D:$D,BT15,SPR!$F:$F))</f>
        <v/>
      </c>
      <c r="BU19" s="49" t="str">
        <f>IF(BU15="","",SUMIF(SPR!$D:$D,BU15,SPR!$F:$F))</f>
        <v/>
      </c>
      <c r="BV19" s="49" t="str">
        <f>IF(BV15="","",SUMIF(SPR!$D:$D,BV15,SPR!$F:$F))</f>
        <v/>
      </c>
      <c r="BW19" s="49" t="str">
        <f>IF(BW15="","",SUMIF(SPR!$D:$D,BW15,SPR!$F:$F))</f>
        <v/>
      </c>
      <c r="BX19" s="49" t="str">
        <f>IF(BX15="","",SUMIF(SPR!$D:$D,BX15,SPR!$F:$F))</f>
        <v/>
      </c>
      <c r="BY19" s="49" t="str">
        <f>IF(BY15="","",SUMIF(SPR!$D:$D,BY15,SPR!$F:$F))</f>
        <v/>
      </c>
      <c r="BZ19" s="49" t="str">
        <f>IF(BZ15="","",SUMIF(SPR!$D:$D,BZ15,SPR!$F:$F))</f>
        <v/>
      </c>
      <c r="CA19" s="49" t="str">
        <f>IF(CA15="","",SUMIF(SPR!$D:$D,CA15,SPR!$F:$F))</f>
        <v/>
      </c>
      <c r="CB19" s="49" t="str">
        <f>IF(CB15="","",SUMIF(SPR!$D:$D,CB15,SPR!$F:$F))</f>
        <v/>
      </c>
      <c r="CC19" s="49" t="str">
        <f>IF(CC15="","",SUMIF(SPR!$D:$D,CC15,SPR!$F:$F))</f>
        <v/>
      </c>
      <c r="CD19" s="49" t="str">
        <f>IF(CD15="","",SUMIF(SPR!$D:$D,CD15,SPR!$F:$F))</f>
        <v/>
      </c>
      <c r="CE19" s="49" t="str">
        <f>IF(CE15="","",SUMIF(SPR!$D:$D,CE15,SPR!$F:$F))</f>
        <v/>
      </c>
      <c r="CF19" s="49" t="str">
        <f>IF(CF15="","",SUMIF(SPR!$D:$D,CF15,SPR!$F:$F))</f>
        <v/>
      </c>
      <c r="CG19" s="49" t="str">
        <f>IF(CG15="","",SUMIF(SPR!$D:$D,CG15,SPR!$F:$F))</f>
        <v/>
      </c>
      <c r="CH19" s="49" t="str">
        <f>IF(CH15="","",SUMIF(SPR!$D:$D,CH15,SPR!$F:$F))</f>
        <v/>
      </c>
      <c r="CI19" s="49" t="str">
        <f>IF(CI15="","",SUMIF(SPR!$D:$D,CI15,SPR!$F:$F))</f>
        <v/>
      </c>
      <c r="CJ19" s="49" t="str">
        <f>IF(CJ15="","",SUMIF(SPR!$D:$D,CJ15,SPR!$F:$F))</f>
        <v/>
      </c>
      <c r="CK19" s="49" t="str">
        <f>IF(CK15="","",SUMIF(SPR!$D:$D,CK15,SPR!$F:$F))</f>
        <v/>
      </c>
      <c r="CL19" s="49" t="str">
        <f>IF(CL15="","",SUMIF(SPR!$D:$D,CL15,SPR!$F:$F))</f>
        <v/>
      </c>
      <c r="CM19" s="49" t="str">
        <f>IF(CM15="","",SUMIF(SPR!$D:$D,CM15,SPR!$F:$F))</f>
        <v/>
      </c>
      <c r="CN19" s="49" t="str">
        <f>IF(CN15="","",SUMIF(SPR!$D:$D,CN15,SPR!$F:$F))</f>
        <v/>
      </c>
      <c r="CO19" s="49" t="str">
        <f>IF(CO15="","",SUMIF(SPR!$D:$D,CO15,SPR!$F:$F))</f>
        <v/>
      </c>
      <c r="CP19" s="49" t="str">
        <f>IF(CP15="","",SUMIF(SPR!$D:$D,CP15,SPR!$F:$F))</f>
        <v/>
      </c>
      <c r="CQ19" s="49" t="str">
        <f>IF(CQ15="","",SUMIF(SPR!$D:$D,CQ15,SPR!$F:$F))</f>
        <v/>
      </c>
      <c r="CR19" s="49" t="str">
        <f>IF(CR15="","",SUMIF(SPR!$D:$D,CR15,SPR!$F:$F))</f>
        <v/>
      </c>
      <c r="CS19" s="49" t="str">
        <f>IF(CS15="","",SUMIF(SPR!$D:$D,CS15,SPR!$F:$F))</f>
        <v/>
      </c>
      <c r="CT19" s="49" t="str">
        <f>IF(CT15="","",SUMIF(SPR!$D:$D,CT15,SPR!$F:$F))</f>
        <v/>
      </c>
      <c r="CU19" s="49" t="str">
        <f>IF(CU15="","",SUMIF(SPR!$D:$D,CU15,SPR!$F:$F))</f>
        <v/>
      </c>
      <c r="CV19" s="49" t="str">
        <f>IF(CV15="","",SUMIF(SPR!$D:$D,CV15,SPR!$F:$F))</f>
        <v/>
      </c>
      <c r="CW19" s="49" t="str">
        <f>IF(CW15="","",SUMIF(SPR!$D:$D,CW15,SPR!$F:$F))</f>
        <v/>
      </c>
      <c r="CX19" s="49" t="str">
        <f>IF(CX15="","",SUMIF(SPR!$D:$D,CX15,SPR!$F:$F))</f>
        <v/>
      </c>
      <c r="CY19" s="49" t="str">
        <f>IF(CY15="","",SUMIF(SPR!$D:$D,CY15,SPR!$F:$F))</f>
        <v/>
      </c>
    </row>
    <row r="20" spans="1:104" s="46" customFormat="1" ht="30" customHeight="1" x14ac:dyDescent="0.25">
      <c r="A20" s="46" t="s">
        <v>33</v>
      </c>
      <c r="B20" s="49">
        <f>SUM(D20:CY20)</f>
        <v>205</v>
      </c>
      <c r="D20" s="49">
        <f>IF(D$15="","",SUMIFS(SPR!$F:$F,SPR!$H:$H,"finalizada",SPR!$D:$D,D15))</f>
        <v>20</v>
      </c>
      <c r="E20" s="49">
        <f>IF(E$15="","",SUMIFS(SPR!$F:$F,SPR!$H:$H,"finalizada",SPR!$D:$D,E15))</f>
        <v>10</v>
      </c>
      <c r="F20" s="49">
        <f>IF(F$15="","",SUMIFS(SPR!$F:$F,SPR!$H:$H,"finalizada",SPR!$D:$D,F15))</f>
        <v>10</v>
      </c>
      <c r="G20" s="49">
        <f>IF(G$15="","",SUMIFS(SPR!$F:$F,SPR!$H:$H,"finalizada",SPR!$D:$D,G15))</f>
        <v>65</v>
      </c>
      <c r="H20" s="49">
        <f>IF(H$15="","",SUMIFS(SPR!$F:$F,SPR!$H:$H,"finalizada",SPR!$D:$D,H15))</f>
        <v>15</v>
      </c>
      <c r="I20" s="49">
        <f>IF(I$15="","",SUMIFS(SPR!$F:$F,SPR!$H:$H,"finalizada",SPR!$D:$D,I15))</f>
        <v>15</v>
      </c>
      <c r="J20" s="49">
        <f>IF(J$15="","",SUMIFS(SPR!$F:$F,SPR!$H:$H,"finalizada",SPR!$D:$D,J15))</f>
        <v>30</v>
      </c>
      <c r="K20" s="49">
        <f>IF(K$15="","",SUMIFS(SPR!$F:$F,SPR!$H:$H,"finalizada",SPR!$D:$D,K15))</f>
        <v>10</v>
      </c>
      <c r="L20" s="49">
        <f>IF(L$15="","",SUMIFS(SPR!$F:$F,SPR!$H:$H,"finalizada",SPR!$D:$D,L15))</f>
        <v>15</v>
      </c>
      <c r="M20" s="49">
        <f>IF(M$15="","",SUMIFS(SPR!$F:$F,SPR!$H:$H,"finalizada",SPR!$D:$D,M15))</f>
        <v>15</v>
      </c>
      <c r="N20" s="49" t="str">
        <f>IF(N$15="","",SUMIFS(SPR!$F:$F,SPR!$H:$H,"finalizada",SPR!$D:$D,N15))</f>
        <v/>
      </c>
      <c r="O20" s="49" t="str">
        <f>IF(O$15="","",SUMIFS(SPR!$F:$F,SPR!$H:$H,"finalizada",SPR!$D:$D,O15))</f>
        <v/>
      </c>
      <c r="P20" s="49" t="str">
        <f>IF(P$15="","",SUMIFS(SPR!$F:$F,SPR!$H:$H,"finalizada",SPR!$D:$D,P15))</f>
        <v/>
      </c>
      <c r="Q20" s="49" t="str">
        <f>IF(Q$15="","",SUMIFS(SPR!$F:$F,SPR!$H:$H,"finalizada",SPR!$D:$D,Q15))</f>
        <v/>
      </c>
      <c r="R20" s="49" t="str">
        <f>IF(R$15="","",SUMIFS(SPR!$F:$F,SPR!$H:$H,"finalizada",SPR!$D:$D,R15))</f>
        <v/>
      </c>
      <c r="S20" s="49" t="str">
        <f>IF(S$15="","",SUMIFS(SPR!$F:$F,SPR!$H:$H,"finalizada",SPR!$D:$D,S15))</f>
        <v/>
      </c>
      <c r="T20" s="49" t="str">
        <f>IF(T$15="","",SUMIFS(SPR!$F:$F,SPR!$H:$H,"finalizada",SPR!$D:$D,T15))</f>
        <v/>
      </c>
      <c r="U20" s="49" t="str">
        <f>IF(U$15="","",SUMIFS(SPR!$F:$F,SPR!$H:$H,"finalizada",SPR!$D:$D,U15))</f>
        <v/>
      </c>
      <c r="V20" s="49" t="str">
        <f>IF(V$15="","",SUMIFS(SPR!$F:$F,SPR!$H:$H,"finalizada",SPR!$D:$D,V15))</f>
        <v/>
      </c>
      <c r="W20" s="49" t="str">
        <f>IF(W$15="","",SUMIFS(SPR!$F:$F,SPR!$H:$H,"finalizada",SPR!$D:$D,W15))</f>
        <v/>
      </c>
      <c r="X20" s="49" t="str">
        <f>IF(X$15="","",SUMIFS(SPR!$F:$F,SPR!$H:$H,"finalizada",SPR!$D:$D,X15))</f>
        <v/>
      </c>
      <c r="Y20" s="49" t="str">
        <f>IF(Y$15="","",SUMIFS(SPR!$F:$F,SPR!$H:$H,"finalizada",SPR!$D:$D,Y15))</f>
        <v/>
      </c>
      <c r="Z20" s="49" t="str">
        <f>IF(Z$15="","",SUMIFS(SPR!$F:$F,SPR!$H:$H,"finalizada",SPR!$D:$D,Z15))</f>
        <v/>
      </c>
      <c r="AA20" s="49" t="str">
        <f>IF(AA$15="","",SUMIFS(SPR!$F:$F,SPR!$H:$H,"finalizada",SPR!$D:$D,AA15))</f>
        <v/>
      </c>
      <c r="AB20" s="49" t="str">
        <f>IF(AB$15="","",SUMIFS(SPR!$F:$F,SPR!$H:$H,"finalizada",SPR!$D:$D,AB15))</f>
        <v/>
      </c>
      <c r="AC20" s="49" t="str">
        <f>IF(AC$15="","",SUMIFS(SPR!$F:$F,SPR!$H:$H,"finalizada",SPR!$D:$D,AC15))</f>
        <v/>
      </c>
      <c r="AD20" s="49" t="str">
        <f>IF(AD$15="","",SUMIFS(SPR!$F:$F,SPR!$H:$H,"finalizada",SPR!$D:$D,AD15))</f>
        <v/>
      </c>
      <c r="AE20" s="49" t="str">
        <f>IF(AE$15="","",SUMIFS(SPR!$F:$F,SPR!$H:$H,"finalizada",SPR!$D:$D,AE15))</f>
        <v/>
      </c>
      <c r="AF20" s="49" t="str">
        <f>IF(AF$15="","",SUMIFS(SPR!$F:$F,SPR!$H:$H,"finalizada",SPR!$D:$D,AF15))</f>
        <v/>
      </c>
      <c r="AG20" s="49" t="str">
        <f>IF(AG$15="","",SUMIFS(SPR!$F:$F,SPR!$H:$H,"finalizada",SPR!$D:$D,AG15))</f>
        <v/>
      </c>
      <c r="AH20" s="49" t="str">
        <f>IF(AH$15="","",SUMIFS(SPR!$F:$F,SPR!$H:$H,"finalizada",SPR!$D:$D,AH15))</f>
        <v/>
      </c>
      <c r="AI20" s="49" t="str">
        <f>IF(AI$15="","",SUMIFS(SPR!$F:$F,SPR!$H:$H,"finalizada",SPR!$D:$D,AI15))</f>
        <v/>
      </c>
      <c r="AJ20" s="49" t="str">
        <f>IF(AJ$15="","",SUMIFS(SPR!$F:$F,SPR!$H:$H,"finalizada",SPR!$D:$D,AJ15))</f>
        <v/>
      </c>
      <c r="AK20" s="49" t="str">
        <f>IF(AK$15="","",SUMIFS(SPR!$F:$F,SPR!$H:$H,"finalizada",SPR!$D:$D,AK15))</f>
        <v/>
      </c>
      <c r="AL20" s="49" t="str">
        <f>IF(AL$15="","",SUMIFS(SPR!$F:$F,SPR!$H:$H,"finalizada",SPR!$D:$D,AL15))</f>
        <v/>
      </c>
      <c r="AM20" s="49" t="str">
        <f>IF(AM$15="","",SUMIFS(SPR!$F:$F,SPR!$H:$H,"finalizada",SPR!$D:$D,AM15))</f>
        <v/>
      </c>
      <c r="AN20" s="49" t="str">
        <f>IF(AN$15="","",SUMIFS(SPR!$F:$F,SPR!$H:$H,"finalizada",SPR!$D:$D,AN15))</f>
        <v/>
      </c>
      <c r="AO20" s="49" t="str">
        <f>IF(AO$15="","",SUMIFS(SPR!$F:$F,SPR!$H:$H,"finalizada",SPR!$D:$D,AO15))</f>
        <v/>
      </c>
      <c r="AP20" s="49" t="str">
        <f>IF(AP$15="","",SUMIFS(SPR!$F:$F,SPR!$H:$H,"finalizada",SPR!$D:$D,AP15))</f>
        <v/>
      </c>
      <c r="AQ20" s="49" t="str">
        <f>IF(AQ$15="","",SUMIFS(SPR!$F:$F,SPR!$H:$H,"finalizada",SPR!$D:$D,AQ15))</f>
        <v/>
      </c>
      <c r="AR20" s="49" t="str">
        <f>IF(AR$15="","",SUMIFS(SPR!$F:$F,SPR!$H:$H,"finalizada",SPR!$D:$D,AR15))</f>
        <v/>
      </c>
      <c r="AS20" s="49" t="str">
        <f>IF(AS$15="","",SUMIFS(SPR!$F:$F,SPR!$H:$H,"finalizada",SPR!$D:$D,AS15))</f>
        <v/>
      </c>
      <c r="AT20" s="49" t="str">
        <f>IF(AT$15="","",SUMIFS(SPR!$F:$F,SPR!$H:$H,"finalizada",SPR!$D:$D,AT15))</f>
        <v/>
      </c>
      <c r="AU20" s="49" t="str">
        <f>IF(AU$15="","",SUMIFS(SPR!$F:$F,SPR!$H:$H,"finalizada",SPR!$D:$D,AU15))</f>
        <v/>
      </c>
      <c r="AV20" s="49" t="str">
        <f>IF(AV$15="","",SUMIFS(SPR!$F:$F,SPR!$H:$H,"finalizada",SPR!$D:$D,AV15))</f>
        <v/>
      </c>
      <c r="AW20" s="49" t="str">
        <f>IF(AW$15="","",SUMIFS(SPR!$F:$F,SPR!$H:$H,"finalizada",SPR!$D:$D,AW15))</f>
        <v/>
      </c>
      <c r="AX20" s="49" t="str">
        <f>IF(AX$15="","",SUMIFS(SPR!$F:$F,SPR!$H:$H,"finalizada",SPR!$D:$D,AX15))</f>
        <v/>
      </c>
      <c r="AY20" s="49" t="str">
        <f>IF(AY$15="","",SUMIFS(SPR!$F:$F,SPR!$H:$H,"finalizada",SPR!$D:$D,AY15))</f>
        <v/>
      </c>
      <c r="AZ20" s="49" t="str">
        <f>IF(AZ$15="","",SUMIFS(SPR!$F:$F,SPR!$H:$H,"finalizada",SPR!$D:$D,AZ15))</f>
        <v/>
      </c>
      <c r="BA20" s="49" t="str">
        <f>IF(BA$15="","",SUMIFS(SPR!$F:$F,SPR!$H:$H,"finalizada",SPR!$D:$D,BA15))</f>
        <v/>
      </c>
      <c r="BB20" s="49" t="str">
        <f>IF(BB$15="","",SUMIFS(SPR!$F:$F,SPR!$H:$H,"finalizada",SPR!$D:$D,BB15))</f>
        <v/>
      </c>
      <c r="BC20" s="49" t="str">
        <f>IF(BC$15="","",SUMIFS(SPR!$F:$F,SPR!$H:$H,"finalizada",SPR!$D:$D,BC15))</f>
        <v/>
      </c>
      <c r="BD20" s="49" t="str">
        <f>IF(BD$15="","",SUMIFS(SPR!$F:$F,SPR!$H:$H,"finalizada",SPR!$D:$D,BD15))</f>
        <v/>
      </c>
      <c r="BE20" s="49" t="str">
        <f>IF(BE$15="","",SUMIFS(SPR!$F:$F,SPR!$H:$H,"finalizada",SPR!$D:$D,BE15))</f>
        <v/>
      </c>
      <c r="BF20" s="49" t="str">
        <f>IF(BF$15="","",SUMIFS(SPR!$F:$F,SPR!$H:$H,"finalizada",SPR!$D:$D,BF15))</f>
        <v/>
      </c>
      <c r="BG20" s="49" t="str">
        <f>IF(BG$15="","",SUMIFS(SPR!$F:$F,SPR!$H:$H,"finalizada",SPR!$D:$D,BG15))</f>
        <v/>
      </c>
      <c r="BH20" s="49" t="str">
        <f>IF(BH$15="","",SUMIFS(SPR!$F:$F,SPR!$H:$H,"finalizada",SPR!$D:$D,BH15))</f>
        <v/>
      </c>
      <c r="BI20" s="49" t="str">
        <f>IF(BI$15="","",SUMIFS(SPR!$F:$F,SPR!$H:$H,"finalizada",SPR!$D:$D,BI15))</f>
        <v/>
      </c>
      <c r="BJ20" s="49" t="str">
        <f>IF(BJ$15="","",SUMIFS(SPR!$F:$F,SPR!$H:$H,"finalizada",SPR!$D:$D,BJ15))</f>
        <v/>
      </c>
      <c r="BK20" s="49" t="str">
        <f>IF(BK$15="","",SUMIFS(SPR!$F:$F,SPR!$H:$H,"finalizada",SPR!$D:$D,BK15))</f>
        <v/>
      </c>
      <c r="BL20" s="49" t="str">
        <f>IF(BL$15="","",SUMIFS(SPR!$F:$F,SPR!$H:$H,"finalizada",SPR!$D:$D,BL15))</f>
        <v/>
      </c>
      <c r="BM20" s="49" t="str">
        <f>IF(BM$15="","",SUMIFS(SPR!$F:$F,SPR!$H:$H,"finalizada",SPR!$D:$D,BM15))</f>
        <v/>
      </c>
      <c r="BN20" s="49" t="str">
        <f>IF(BN$15="","",SUMIFS(SPR!$F:$F,SPR!$H:$H,"finalizada",SPR!$D:$D,BN15))</f>
        <v/>
      </c>
      <c r="BO20" s="49" t="str">
        <f>IF(BO$15="","",SUMIFS(SPR!$F:$F,SPR!$H:$H,"finalizada",SPR!$D:$D,BO15))</f>
        <v/>
      </c>
      <c r="BP20" s="49" t="str">
        <f>IF(BP$15="","",SUMIFS(SPR!$F:$F,SPR!$H:$H,"finalizada",SPR!$D:$D,BP15))</f>
        <v/>
      </c>
      <c r="BQ20" s="49" t="str">
        <f>IF(BQ$15="","",SUMIFS(SPR!$F:$F,SPR!$H:$H,"finalizada",SPR!$D:$D,BQ15))</f>
        <v/>
      </c>
      <c r="BR20" s="49" t="str">
        <f>IF(BR$15="","",SUMIFS(SPR!$F:$F,SPR!$H:$H,"finalizada",SPR!$D:$D,BR15))</f>
        <v/>
      </c>
      <c r="BS20" s="49" t="str">
        <f>IF(BS$15="","",SUMIFS(SPR!$F:$F,SPR!$H:$H,"finalizada",SPR!$D:$D,BS15))</f>
        <v/>
      </c>
      <c r="BT20" s="49" t="str">
        <f>IF(BT$15="","",SUMIFS(SPR!$F:$F,SPR!$H:$H,"finalizada",SPR!$D:$D,BT15))</f>
        <v/>
      </c>
      <c r="BU20" s="49" t="str">
        <f>IF(BU$15="","",SUMIFS(SPR!$F:$F,SPR!$H:$H,"finalizada",SPR!$D:$D,BU15))</f>
        <v/>
      </c>
      <c r="BV20" s="49" t="str">
        <f>IF(BV$15="","",SUMIFS(SPR!$F:$F,SPR!$H:$H,"finalizada",SPR!$D:$D,BV15))</f>
        <v/>
      </c>
      <c r="BW20" s="49" t="str">
        <f>IF(BW$15="","",SUMIFS(SPR!$F:$F,SPR!$H:$H,"finalizada",SPR!$D:$D,BW15))</f>
        <v/>
      </c>
      <c r="BX20" s="49" t="str">
        <f>IF(BX$15="","",SUMIFS(SPR!$F:$F,SPR!$H:$H,"finalizada",SPR!$D:$D,BX15))</f>
        <v/>
      </c>
      <c r="BY20" s="49" t="str">
        <f>IF(BY$15="","",SUMIFS(SPR!$F:$F,SPR!$H:$H,"finalizada",SPR!$D:$D,BY15))</f>
        <v/>
      </c>
      <c r="BZ20" s="49" t="str">
        <f>IF(BZ$15="","",SUMIFS(SPR!$F:$F,SPR!$H:$H,"finalizada",SPR!$D:$D,BZ15))</f>
        <v/>
      </c>
      <c r="CA20" s="49" t="str">
        <f>IF(CA$15="","",SUMIFS(SPR!$F:$F,SPR!$H:$H,"finalizada",SPR!$D:$D,CA15))</f>
        <v/>
      </c>
      <c r="CB20" s="49" t="str">
        <f>IF(CB$15="","",SUMIFS(SPR!$F:$F,SPR!$H:$H,"finalizada",SPR!$D:$D,CB15))</f>
        <v/>
      </c>
      <c r="CC20" s="49" t="str">
        <f>IF(CC$15="","",SUMIFS(SPR!$F:$F,SPR!$H:$H,"finalizada",SPR!$D:$D,CC15))</f>
        <v/>
      </c>
      <c r="CD20" s="49" t="str">
        <f>IF(CD$15="","",SUMIFS(SPR!$F:$F,SPR!$H:$H,"finalizada",SPR!$D:$D,CD15))</f>
        <v/>
      </c>
      <c r="CE20" s="49" t="str">
        <f>IF(CE$15="","",SUMIFS(SPR!$F:$F,SPR!$H:$H,"finalizada",SPR!$D:$D,CE15))</f>
        <v/>
      </c>
      <c r="CF20" s="49" t="str">
        <f>IF(CF$15="","",SUMIFS(SPR!$F:$F,SPR!$H:$H,"finalizada",SPR!$D:$D,CF15))</f>
        <v/>
      </c>
      <c r="CG20" s="49" t="str">
        <f>IF(CG$15="","",SUMIFS(SPR!$F:$F,SPR!$H:$H,"finalizada",SPR!$D:$D,CG15))</f>
        <v/>
      </c>
      <c r="CH20" s="49" t="str">
        <f>IF(CH$15="","",SUMIFS(SPR!$F:$F,SPR!$H:$H,"finalizada",SPR!$D:$D,CH15))</f>
        <v/>
      </c>
      <c r="CI20" s="49" t="str">
        <f>IF(CI$15="","",SUMIFS(SPR!$F:$F,SPR!$H:$H,"finalizada",SPR!$D:$D,CI15))</f>
        <v/>
      </c>
      <c r="CJ20" s="49" t="str">
        <f>IF(CJ$15="","",SUMIFS(SPR!$F:$F,SPR!$H:$H,"finalizada",SPR!$D:$D,CJ15))</f>
        <v/>
      </c>
      <c r="CK20" s="49" t="str">
        <f>IF(CK$15="","",SUMIFS(SPR!$F:$F,SPR!$H:$H,"finalizada",SPR!$D:$D,CK15))</f>
        <v/>
      </c>
      <c r="CL20" s="49" t="str">
        <f>IF(CL$15="","",SUMIFS(SPR!$F:$F,SPR!$H:$H,"finalizada",SPR!$D:$D,CL15))</f>
        <v/>
      </c>
      <c r="CM20" s="49" t="str">
        <f>IF(CM$15="","",SUMIFS(SPR!$F:$F,SPR!$H:$H,"finalizada",SPR!$D:$D,CM15))</f>
        <v/>
      </c>
      <c r="CN20" s="49" t="str">
        <f>IF(CN$15="","",SUMIFS(SPR!$F:$F,SPR!$H:$H,"finalizada",SPR!$D:$D,CN15))</f>
        <v/>
      </c>
      <c r="CO20" s="49" t="str">
        <f>IF(CO$15="","",SUMIFS(SPR!$F:$F,SPR!$H:$H,"finalizada",SPR!$D:$D,CO15))</f>
        <v/>
      </c>
      <c r="CP20" s="49" t="str">
        <f>IF(CP$15="","",SUMIFS(SPR!$F:$F,SPR!$H:$H,"finalizada",SPR!$D:$D,CP15))</f>
        <v/>
      </c>
      <c r="CQ20" s="49" t="str">
        <f>IF(CQ$15="","",SUMIFS(SPR!$F:$F,SPR!$H:$H,"finalizada",SPR!$D:$D,CQ15))</f>
        <v/>
      </c>
      <c r="CR20" s="49" t="str">
        <f>IF(CR$15="","",SUMIFS(SPR!$F:$F,SPR!$H:$H,"finalizada",SPR!$D:$D,CR15))</f>
        <v/>
      </c>
      <c r="CS20" s="49" t="str">
        <f>IF(CS$15="","",SUMIFS(SPR!$F:$F,SPR!$H:$H,"finalizada",SPR!$D:$D,CS15))</f>
        <v/>
      </c>
      <c r="CT20" s="49" t="str">
        <f>IF(CT$15="","",SUMIFS(SPR!$F:$F,SPR!$H:$H,"finalizada",SPR!$D:$D,CT15))</f>
        <v/>
      </c>
      <c r="CU20" s="49" t="str">
        <f>IF(CU$15="","",SUMIFS(SPR!$F:$F,SPR!$H:$H,"finalizada",SPR!$D:$D,CU15))</f>
        <v/>
      </c>
      <c r="CV20" s="49" t="str">
        <f>IF(CV$15="","",SUMIFS(SPR!$F:$F,SPR!$H:$H,"finalizada",SPR!$D:$D,CV15))</f>
        <v/>
      </c>
      <c r="CW20" s="49" t="str">
        <f>IF(CW$15="","",SUMIFS(SPR!$F:$F,SPR!$H:$H,"finalizada",SPR!$D:$D,CW15))</f>
        <v/>
      </c>
      <c r="CX20" s="49" t="str">
        <f>IF(CX$15="","",SUMIFS(SPR!$F:$F,SPR!$H:$H,"finalizada",SPR!$D:$D,CX15))</f>
        <v/>
      </c>
      <c r="CY20" s="49" t="str">
        <f>IF(CY$15="","",SUMIFS(SPR!$F:$F,SPR!$H:$H,"finalizada",SPR!$D:$D,CY15))</f>
        <v/>
      </c>
    </row>
    <row r="21" spans="1:104" s="50" customFormat="1" ht="30" customHeight="1" x14ac:dyDescent="0.25">
      <c r="G21" s="51"/>
      <c r="I21" s="52"/>
    </row>
  </sheetData>
  <mergeCells count="3">
    <mergeCell ref="C6:H6"/>
    <mergeCell ref="C8:H8"/>
    <mergeCell ref="C10:H1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7"/>
  <sheetViews>
    <sheetView showGridLines="0" zoomScale="90" zoomScaleNormal="90" zoomScalePageLayoutView="80" workbookViewId="0">
      <pane ySplit="2" topLeftCell="A3" activePane="bottomLeft" state="frozen"/>
      <selection activeCell="A3" sqref="A3:XFD3"/>
      <selection pane="bottomLeft"/>
    </sheetView>
  </sheetViews>
  <sheetFormatPr defaultColWidth="11" defaultRowHeight="30" customHeight="1" x14ac:dyDescent="0.25"/>
  <cols>
    <col min="1" max="1" width="2.125" style="10" customWidth="1"/>
    <col min="2" max="2" width="1.375" style="10" customWidth="1"/>
    <col min="3" max="3" width="41.875" style="10" customWidth="1"/>
    <col min="4" max="4" width="2" style="10" customWidth="1"/>
    <col min="5" max="5" width="41.875" style="10" customWidth="1"/>
    <col min="6" max="6" width="2" style="10" customWidth="1"/>
    <col min="7" max="7" width="41.875" style="10" customWidth="1"/>
    <col min="8" max="8" width="2" style="10" customWidth="1"/>
    <col min="9" max="9" width="41.875" style="10" customWidth="1"/>
    <col min="10" max="11" width="8.25" style="10" customWidth="1"/>
    <col min="12" max="13" width="8.25" style="74" customWidth="1"/>
    <col min="14" max="16" width="11" style="74" customWidth="1"/>
    <col min="17" max="20" width="11" style="10"/>
    <col min="21" max="21" width="5.125" style="10" customWidth="1"/>
    <col min="22" max="16384" width="11" style="10"/>
  </cols>
  <sheetData>
    <row r="1" spans="1:18" s="4" customFormat="1" ht="39" customHeight="1" x14ac:dyDescent="0.25">
      <c r="C1" s="2"/>
      <c r="D1" s="2"/>
      <c r="E1" s="2"/>
      <c r="F1" s="2"/>
      <c r="G1" s="2"/>
      <c r="H1" s="2"/>
      <c r="I1" s="2"/>
      <c r="J1" s="2"/>
      <c r="K1" s="2"/>
      <c r="L1" s="69"/>
      <c r="M1" s="69"/>
      <c r="N1" s="70"/>
      <c r="O1" s="71"/>
      <c r="P1" s="71"/>
    </row>
    <row r="2" spans="1:18" s="5" customFormat="1" ht="30" customHeight="1" x14ac:dyDescent="0.25">
      <c r="D2" s="6"/>
      <c r="F2" s="6"/>
      <c r="H2" s="6"/>
      <c r="J2" s="9"/>
      <c r="K2" s="9"/>
      <c r="L2" s="72"/>
      <c r="M2" s="72"/>
      <c r="N2" s="72"/>
      <c r="O2" s="72"/>
      <c r="P2" s="72"/>
      <c r="Q2" s="9"/>
      <c r="R2" s="9"/>
    </row>
    <row r="3" spans="1:18" s="55" customFormat="1" ht="44.25" customHeight="1" x14ac:dyDescent="0.25">
      <c r="A3" s="54"/>
      <c r="C3" s="56"/>
      <c r="E3" s="57"/>
      <c r="F3" s="57"/>
      <c r="L3" s="73"/>
      <c r="M3" s="73"/>
      <c r="N3" s="73"/>
      <c r="O3" s="73"/>
      <c r="P3" s="73"/>
    </row>
    <row r="4" spans="1:18" ht="15" x14ac:dyDescent="0.25"/>
    <row r="5" spans="1:18" ht="23.25" customHeight="1" x14ac:dyDescent="0.25">
      <c r="C5" s="17" t="s">
        <v>44</v>
      </c>
      <c r="E5" s="17" t="s">
        <v>45</v>
      </c>
      <c r="G5" s="17" t="s">
        <v>47</v>
      </c>
      <c r="I5" s="17" t="s">
        <v>46</v>
      </c>
    </row>
    <row r="6" spans="1:18" s="1" customFormat="1" ht="48.75" customHeight="1" x14ac:dyDescent="0.25">
      <c r="C6" s="34">
        <f>COUNTA(SCR!C:C)-1</f>
        <v>16</v>
      </c>
      <c r="E6" s="34">
        <f>COUNTIF(SCR!G:G,"no backlog")</f>
        <v>0</v>
      </c>
      <c r="G6" s="34">
        <f>COUNTIF(SCR!G:G,"fazendo")</f>
        <v>0</v>
      </c>
      <c r="I6" s="34">
        <f>COUNTIF(SCR!G:G,"feito")</f>
        <v>16</v>
      </c>
      <c r="J6" s="40"/>
      <c r="K6" s="40"/>
      <c r="L6" s="75"/>
      <c r="M6" s="75"/>
      <c r="N6" s="75"/>
      <c r="O6" s="75" t="s">
        <v>41</v>
      </c>
      <c r="P6" s="75" t="s">
        <v>42</v>
      </c>
      <c r="Q6" s="40"/>
      <c r="R6" s="40"/>
    </row>
    <row r="7" spans="1:18" ht="9.75" customHeight="1" x14ac:dyDescent="0.25">
      <c r="L7" s="74">
        <f>IF(M7="","",1)</f>
        <v>1</v>
      </c>
      <c r="M7" s="74" t="str">
        <f>IF(EQU!C6="","",EQU!C6)</f>
        <v>Joana D'arc de Paula Barbosa</v>
      </c>
      <c r="N7" s="76">
        <f>SUMIFS(SPR!$F:$F,SPR!$H:$H,"finalizada",SPR!$E:$E,PVR!M7)</f>
        <v>195</v>
      </c>
      <c r="O7" s="77">
        <f>SUM(SCR!F6:F105)</f>
        <v>695</v>
      </c>
      <c r="P7" s="77">
        <f>SUM(SPR!G6:G1005)</f>
        <v>715</v>
      </c>
    </row>
    <row r="8" spans="1:18" ht="23.25" customHeight="1" x14ac:dyDescent="0.25">
      <c r="C8" s="35" t="s">
        <v>36</v>
      </c>
      <c r="E8" s="53"/>
      <c r="F8" s="53"/>
      <c r="G8" s="53" t="s">
        <v>37</v>
      </c>
      <c r="H8" s="53"/>
      <c r="I8" s="17" t="s">
        <v>43</v>
      </c>
      <c r="L8" s="74">
        <f t="shared" ref="L8:L56" si="0">IF(M8="","",1)</f>
        <v>1</v>
      </c>
      <c r="M8" s="74" t="str">
        <f>IF(EQU!C7="","",EQU!C7)</f>
        <v>Roberto Gomes Pristo</v>
      </c>
      <c r="N8" s="76">
        <f>SUMIFS(SPR!$F:$F,SPR!$H:$H,"finalizada",SPR!$E:$E,PVR!M8)</f>
        <v>10</v>
      </c>
    </row>
    <row r="9" spans="1:18" ht="30" customHeight="1" x14ac:dyDescent="0.25">
      <c r="L9" s="74">
        <f t="shared" si="0"/>
        <v>1</v>
      </c>
      <c r="M9" s="74" t="str">
        <f>IF(EQU!C8="","",EQU!C8)</f>
        <v>Wellington Moreira de Oliveira</v>
      </c>
      <c r="N9" s="76">
        <f>SUMIFS(SPR!$F:$F,SPR!$H:$H,"finalizada",SPR!$E:$E,PVR!M9)</f>
        <v>0</v>
      </c>
      <c r="O9" s="74" t="s">
        <v>22</v>
      </c>
      <c r="P9" s="74" t="s">
        <v>21</v>
      </c>
    </row>
    <row r="10" spans="1:18" ht="39.75" customHeight="1" x14ac:dyDescent="0.25">
      <c r="L10" s="74" t="str">
        <f t="shared" si="0"/>
        <v/>
      </c>
      <c r="M10" s="74" t="str">
        <f>IF(EQU!C9="","",EQU!C9)</f>
        <v/>
      </c>
      <c r="N10" s="76">
        <f>SUMIFS(SPR!$F:$F,SPR!$H:$H,"finalizada",SPR!$E:$E,PVR!M10)</f>
        <v>0</v>
      </c>
      <c r="O10" s="74">
        <f>COUNTIF(SPR!$H:$H,PVR!O9)</f>
        <v>16</v>
      </c>
      <c r="P10" s="74">
        <f>COUNTIF(SPR!$H:$H,PVR!P9)</f>
        <v>0</v>
      </c>
    </row>
    <row r="11" spans="1:18" ht="58.5" customHeight="1" x14ac:dyDescent="0.25">
      <c r="L11" s="74" t="str">
        <f t="shared" si="0"/>
        <v/>
      </c>
      <c r="M11" s="74" t="str">
        <f>IF(EQU!C10="","",EQU!C10)</f>
        <v/>
      </c>
      <c r="N11" s="76">
        <f>SUMIFS(SPR!$F:$F,SPR!$H:$H,"finalizada",SPR!$E:$E,PVR!M11)</f>
        <v>0</v>
      </c>
    </row>
    <row r="12" spans="1:18" ht="45.75" customHeight="1" x14ac:dyDescent="0.25">
      <c r="L12" s="74" t="str">
        <f t="shared" si="0"/>
        <v/>
      </c>
      <c r="M12" s="74" t="str">
        <f>IF(EQU!C11="","",EQU!C11)</f>
        <v/>
      </c>
      <c r="N12" s="76">
        <f>SUMIFS(SPR!$F:$F,SPR!$H:$H,"finalizada",SPR!$E:$E,PVR!M12)</f>
        <v>0</v>
      </c>
    </row>
    <row r="13" spans="1:18" ht="30" customHeight="1" x14ac:dyDescent="0.25">
      <c r="L13" s="74" t="str">
        <f t="shared" si="0"/>
        <v/>
      </c>
      <c r="M13" s="74" t="str">
        <f>IF(EQU!C12="","",EQU!C12)</f>
        <v/>
      </c>
      <c r="N13" s="76">
        <f>SUMIFS(SPR!$F:$F,SPR!$H:$H,"finalizada",SPR!$E:$E,PVR!M13)</f>
        <v>0</v>
      </c>
    </row>
    <row r="14" spans="1:18" ht="30" customHeight="1" x14ac:dyDescent="0.25">
      <c r="L14" s="74" t="str">
        <f t="shared" si="0"/>
        <v/>
      </c>
      <c r="M14" s="74" t="str">
        <f>IF(EQU!C13="","",EQU!C13)</f>
        <v/>
      </c>
      <c r="N14" s="76">
        <f>SUMIFS(SPR!$F:$F,SPR!$H:$H,"finalizada",SPR!$E:$E,PVR!M14)</f>
        <v>0</v>
      </c>
    </row>
    <row r="15" spans="1:18" ht="30" customHeight="1" x14ac:dyDescent="0.25">
      <c r="L15" s="74" t="str">
        <f t="shared" si="0"/>
        <v/>
      </c>
      <c r="M15" s="74" t="str">
        <f>IF(EQU!C14="","",EQU!C14)</f>
        <v/>
      </c>
      <c r="N15" s="76">
        <f>SUMIFS(SPR!$F:$F,SPR!$H:$H,"finalizada",SPR!$E:$E,PVR!M15)</f>
        <v>0</v>
      </c>
    </row>
    <row r="16" spans="1:18" ht="30" customHeight="1" x14ac:dyDescent="0.25">
      <c r="L16" s="74" t="str">
        <f t="shared" si="0"/>
        <v/>
      </c>
      <c r="M16" s="74" t="str">
        <f>IF(EQU!C15="","",EQU!C15)</f>
        <v/>
      </c>
      <c r="N16" s="76">
        <f>SUMIFS(SPR!$F:$F,SPR!$H:$H,"finalizada",SPR!$E:$E,PVR!M16)</f>
        <v>0</v>
      </c>
    </row>
    <row r="17" spans="12:14" ht="30" customHeight="1" x14ac:dyDescent="0.25">
      <c r="L17" s="74" t="str">
        <f t="shared" si="0"/>
        <v/>
      </c>
      <c r="M17" s="74" t="str">
        <f>IF(EQU!C16="","",EQU!C16)</f>
        <v/>
      </c>
      <c r="N17" s="76">
        <f>SUMIFS(SPR!$F:$F,SPR!$H:$H,"finalizada",SPR!$E:$E,PVR!M17)</f>
        <v>0</v>
      </c>
    </row>
    <row r="18" spans="12:14" ht="30" customHeight="1" x14ac:dyDescent="0.25">
      <c r="L18" s="74" t="str">
        <f t="shared" si="0"/>
        <v/>
      </c>
      <c r="M18" s="74" t="str">
        <f>IF(EQU!C17="","",EQU!C17)</f>
        <v/>
      </c>
      <c r="N18" s="76">
        <f>SUMIFS(SPR!$F:$F,SPR!$H:$H,"finalizada",SPR!$E:$E,PVR!M18)</f>
        <v>0</v>
      </c>
    </row>
    <row r="19" spans="12:14" ht="30" customHeight="1" x14ac:dyDescent="0.25">
      <c r="L19" s="74" t="str">
        <f t="shared" si="0"/>
        <v/>
      </c>
      <c r="M19" s="74" t="str">
        <f>IF(EQU!C18="","",EQU!C18)</f>
        <v/>
      </c>
      <c r="N19" s="76">
        <f>SUMIFS(SPR!$F:$F,SPR!$H:$H,"finalizada",SPR!$E:$E,PVR!M19)</f>
        <v>0</v>
      </c>
    </row>
    <row r="20" spans="12:14" ht="30" customHeight="1" x14ac:dyDescent="0.25">
      <c r="L20" s="74" t="str">
        <f t="shared" si="0"/>
        <v/>
      </c>
      <c r="M20" s="74" t="str">
        <f>IF(EQU!C19="","",EQU!C19)</f>
        <v/>
      </c>
      <c r="N20" s="76">
        <f>SUMIFS(SPR!$F:$F,SPR!$H:$H,"finalizada",SPR!$E:$E,PVR!M20)</f>
        <v>0</v>
      </c>
    </row>
    <row r="21" spans="12:14" ht="30" customHeight="1" x14ac:dyDescent="0.25">
      <c r="L21" s="74" t="str">
        <f t="shared" si="0"/>
        <v/>
      </c>
      <c r="M21" s="74" t="str">
        <f>IF(EQU!C20="","",EQU!C20)</f>
        <v/>
      </c>
      <c r="N21" s="76">
        <f>SUMIFS(SPR!$F:$F,SPR!$H:$H,"finalizada",SPR!$E:$E,PVR!M21)</f>
        <v>0</v>
      </c>
    </row>
    <row r="22" spans="12:14" ht="30" customHeight="1" x14ac:dyDescent="0.25">
      <c r="L22" s="74" t="str">
        <f t="shared" si="0"/>
        <v/>
      </c>
      <c r="M22" s="74" t="str">
        <f>IF(EQU!C21="","",EQU!C21)</f>
        <v/>
      </c>
      <c r="N22" s="76">
        <f>SUMIFS(SPR!$F:$F,SPR!$H:$H,"finalizada",SPR!$E:$E,PVR!M22)</f>
        <v>0</v>
      </c>
    </row>
    <row r="23" spans="12:14" ht="30" customHeight="1" x14ac:dyDescent="0.25">
      <c r="L23" s="74" t="str">
        <f t="shared" si="0"/>
        <v/>
      </c>
      <c r="M23" s="74" t="str">
        <f>IF(EQU!C22="","",EQU!C22)</f>
        <v/>
      </c>
      <c r="N23" s="76">
        <f>SUMIFS(SPR!$F:$F,SPR!$H:$H,"finalizada",SPR!$E:$E,PVR!M23)</f>
        <v>0</v>
      </c>
    </row>
    <row r="24" spans="12:14" ht="30" customHeight="1" x14ac:dyDescent="0.25">
      <c r="L24" s="74" t="str">
        <f t="shared" si="0"/>
        <v/>
      </c>
      <c r="M24" s="74" t="str">
        <f>IF(EQU!C23="","",EQU!C23)</f>
        <v/>
      </c>
      <c r="N24" s="76">
        <f>SUMIFS(SPR!$F:$F,SPR!$H:$H,"finalizada",SPR!$E:$E,PVR!M24)</f>
        <v>0</v>
      </c>
    </row>
    <row r="25" spans="12:14" ht="30" customHeight="1" x14ac:dyDescent="0.25">
      <c r="L25" s="74" t="str">
        <f t="shared" si="0"/>
        <v/>
      </c>
      <c r="M25" s="74" t="str">
        <f>IF(EQU!C24="","",EQU!C24)</f>
        <v/>
      </c>
      <c r="N25" s="76">
        <f>SUMIFS(SPR!$F:$F,SPR!$H:$H,"finalizada",SPR!$E:$E,PVR!M25)</f>
        <v>0</v>
      </c>
    </row>
    <row r="26" spans="12:14" ht="30" customHeight="1" x14ac:dyDescent="0.25">
      <c r="L26" s="74" t="str">
        <f t="shared" si="0"/>
        <v/>
      </c>
      <c r="M26" s="74" t="str">
        <f>IF(EQU!C25="","",EQU!C25)</f>
        <v/>
      </c>
      <c r="N26" s="76">
        <f>SUMIFS(SPR!$F:$F,SPR!$H:$H,"finalizada",SPR!$E:$E,PVR!M26)</f>
        <v>0</v>
      </c>
    </row>
    <row r="27" spans="12:14" ht="30" customHeight="1" x14ac:dyDescent="0.25">
      <c r="L27" s="74" t="str">
        <f t="shared" si="0"/>
        <v/>
      </c>
      <c r="M27" s="74" t="str">
        <f>IF(EQU!C26="","",EQU!C26)</f>
        <v/>
      </c>
      <c r="N27" s="76">
        <f>SUMIFS(SPR!$F:$F,SPR!$H:$H,"finalizada",SPR!$E:$E,PVR!M27)</f>
        <v>0</v>
      </c>
    </row>
    <row r="28" spans="12:14" ht="30" customHeight="1" x14ac:dyDescent="0.25">
      <c r="L28" s="74" t="str">
        <f t="shared" si="0"/>
        <v/>
      </c>
      <c r="M28" s="74" t="str">
        <f>IF(EQU!C27="","",EQU!C27)</f>
        <v/>
      </c>
      <c r="N28" s="76">
        <f>SUMIFS(SPR!$F:$F,SPR!$H:$H,"finalizada",SPR!$E:$E,PVR!M28)</f>
        <v>0</v>
      </c>
    </row>
    <row r="29" spans="12:14" ht="30" customHeight="1" x14ac:dyDescent="0.25">
      <c r="L29" s="74" t="str">
        <f t="shared" si="0"/>
        <v/>
      </c>
      <c r="M29" s="74" t="str">
        <f>IF(EQU!C28="","",EQU!C28)</f>
        <v/>
      </c>
      <c r="N29" s="76">
        <f>SUMIFS(SPR!$F:$F,SPR!$H:$H,"finalizada",SPR!$E:$E,PVR!M29)</f>
        <v>0</v>
      </c>
    </row>
    <row r="30" spans="12:14" ht="30" customHeight="1" x14ac:dyDescent="0.25">
      <c r="L30" s="74" t="str">
        <f t="shared" si="0"/>
        <v/>
      </c>
      <c r="M30" s="74" t="str">
        <f>IF(EQU!C29="","",EQU!C29)</f>
        <v/>
      </c>
      <c r="N30" s="76">
        <f>SUMIFS(SPR!$F:$F,SPR!$H:$H,"finalizada",SPR!$E:$E,PVR!M30)</f>
        <v>0</v>
      </c>
    </row>
    <row r="31" spans="12:14" ht="30" customHeight="1" x14ac:dyDescent="0.25">
      <c r="L31" s="74" t="str">
        <f t="shared" si="0"/>
        <v/>
      </c>
      <c r="M31" s="74" t="str">
        <f>IF(EQU!C30="","",EQU!C30)</f>
        <v/>
      </c>
      <c r="N31" s="76">
        <f>SUMIFS(SPR!$F:$F,SPR!$H:$H,"finalizada",SPR!$E:$E,PVR!M31)</f>
        <v>0</v>
      </c>
    </row>
    <row r="32" spans="12:14" ht="30" customHeight="1" x14ac:dyDescent="0.25">
      <c r="L32" s="74" t="str">
        <f t="shared" si="0"/>
        <v/>
      </c>
      <c r="M32" s="74" t="str">
        <f>IF(EQU!C31="","",EQU!C31)</f>
        <v/>
      </c>
      <c r="N32" s="76">
        <f>SUMIFS(SPR!$F:$F,SPR!$H:$H,"finalizada",SPR!$E:$E,PVR!M32)</f>
        <v>0</v>
      </c>
    </row>
    <row r="33" spans="12:14" ht="30" customHeight="1" x14ac:dyDescent="0.25">
      <c r="L33" s="74" t="str">
        <f t="shared" si="0"/>
        <v/>
      </c>
      <c r="M33" s="74" t="str">
        <f>IF(EQU!C32="","",EQU!C32)</f>
        <v/>
      </c>
      <c r="N33" s="76">
        <f>SUMIFS(SPR!$F:$F,SPR!$H:$H,"finalizada",SPR!$E:$E,PVR!M33)</f>
        <v>0</v>
      </c>
    </row>
    <row r="34" spans="12:14" ht="30" customHeight="1" x14ac:dyDescent="0.25">
      <c r="L34" s="74" t="str">
        <f t="shared" si="0"/>
        <v/>
      </c>
      <c r="M34" s="74" t="str">
        <f>IF(EQU!C33="","",EQU!C33)</f>
        <v/>
      </c>
      <c r="N34" s="76">
        <f>SUMIFS(SPR!$F:$F,SPR!$H:$H,"finalizada",SPR!$E:$E,PVR!M34)</f>
        <v>0</v>
      </c>
    </row>
    <row r="35" spans="12:14" ht="30" customHeight="1" x14ac:dyDescent="0.25">
      <c r="L35" s="74" t="str">
        <f t="shared" si="0"/>
        <v/>
      </c>
      <c r="M35" s="74" t="str">
        <f>IF(EQU!C34="","",EQU!C34)</f>
        <v/>
      </c>
      <c r="N35" s="76">
        <f>SUMIFS(SPR!$F:$F,SPR!$H:$H,"finalizada",SPR!$E:$E,PVR!M35)</f>
        <v>0</v>
      </c>
    </row>
    <row r="36" spans="12:14" ht="30" customHeight="1" x14ac:dyDescent="0.25">
      <c r="L36" s="74" t="str">
        <f t="shared" si="0"/>
        <v/>
      </c>
      <c r="M36" s="74" t="str">
        <f>IF(EQU!C35="","",EQU!C35)</f>
        <v/>
      </c>
      <c r="N36" s="76">
        <f>SUMIFS(SPR!$F:$F,SPR!$H:$H,"finalizada",SPR!$E:$E,PVR!M36)</f>
        <v>0</v>
      </c>
    </row>
    <row r="37" spans="12:14" ht="30" customHeight="1" x14ac:dyDescent="0.25">
      <c r="L37" s="74" t="str">
        <f t="shared" si="0"/>
        <v/>
      </c>
      <c r="M37" s="74" t="str">
        <f>IF(EQU!C36="","",EQU!C36)</f>
        <v/>
      </c>
      <c r="N37" s="76">
        <f>SUMIFS(SPR!$F:$F,SPR!$H:$H,"finalizada",SPR!$E:$E,PVR!M37)</f>
        <v>0</v>
      </c>
    </row>
    <row r="38" spans="12:14" ht="30" customHeight="1" x14ac:dyDescent="0.25">
      <c r="L38" s="74" t="str">
        <f t="shared" si="0"/>
        <v/>
      </c>
      <c r="M38" s="74" t="str">
        <f>IF(EQU!C37="","",EQU!C37)</f>
        <v/>
      </c>
      <c r="N38" s="76">
        <f>SUMIFS(SPR!$F:$F,SPR!$H:$H,"finalizada",SPR!$E:$E,PVR!M38)</f>
        <v>0</v>
      </c>
    </row>
    <row r="39" spans="12:14" ht="30" customHeight="1" x14ac:dyDescent="0.25">
      <c r="L39" s="74" t="str">
        <f t="shared" si="0"/>
        <v/>
      </c>
      <c r="M39" s="74" t="str">
        <f>IF(EQU!C38="","",EQU!C38)</f>
        <v/>
      </c>
      <c r="N39" s="76">
        <f>SUMIFS(SPR!$F:$F,SPR!$H:$H,"finalizada",SPR!$E:$E,PVR!M39)</f>
        <v>0</v>
      </c>
    </row>
    <row r="40" spans="12:14" ht="30" customHeight="1" x14ac:dyDescent="0.25">
      <c r="L40" s="74" t="str">
        <f t="shared" si="0"/>
        <v/>
      </c>
      <c r="M40" s="74" t="str">
        <f>IF(EQU!C39="","",EQU!C39)</f>
        <v/>
      </c>
      <c r="N40" s="76">
        <f>SUMIFS(SPR!$F:$F,SPR!$H:$H,"finalizada",SPR!$E:$E,PVR!M40)</f>
        <v>0</v>
      </c>
    </row>
    <row r="41" spans="12:14" ht="30" customHeight="1" x14ac:dyDescent="0.25">
      <c r="L41" s="74" t="str">
        <f t="shared" si="0"/>
        <v/>
      </c>
      <c r="M41" s="74" t="str">
        <f>IF(EQU!C40="","",EQU!C40)</f>
        <v/>
      </c>
      <c r="N41" s="76">
        <f>SUMIFS(SPR!$F:$F,SPR!$H:$H,"finalizada",SPR!$E:$E,PVR!M41)</f>
        <v>0</v>
      </c>
    </row>
    <row r="42" spans="12:14" ht="30" customHeight="1" x14ac:dyDescent="0.25">
      <c r="L42" s="74" t="str">
        <f t="shared" si="0"/>
        <v/>
      </c>
      <c r="M42" s="74" t="str">
        <f>IF(EQU!C41="","",EQU!C41)</f>
        <v/>
      </c>
      <c r="N42" s="76">
        <f>SUMIFS(SPR!$F:$F,SPR!$H:$H,"finalizada",SPR!$E:$E,PVR!M42)</f>
        <v>0</v>
      </c>
    </row>
    <row r="43" spans="12:14" ht="30" customHeight="1" x14ac:dyDescent="0.25">
      <c r="L43" s="74" t="str">
        <f t="shared" si="0"/>
        <v/>
      </c>
      <c r="M43" s="74" t="str">
        <f>IF(EQU!C42="","",EQU!C42)</f>
        <v/>
      </c>
      <c r="N43" s="76">
        <f>SUMIFS(SPR!$F:$F,SPR!$H:$H,"finalizada",SPR!$E:$E,PVR!M43)</f>
        <v>0</v>
      </c>
    </row>
    <row r="44" spans="12:14" ht="30" customHeight="1" x14ac:dyDescent="0.25">
      <c r="L44" s="74" t="str">
        <f t="shared" si="0"/>
        <v/>
      </c>
      <c r="M44" s="74" t="str">
        <f>IF(EQU!C43="","",EQU!C43)</f>
        <v/>
      </c>
      <c r="N44" s="76">
        <f>SUMIFS(SPR!$F:$F,SPR!$H:$H,"finalizada",SPR!$E:$E,PVR!M44)</f>
        <v>0</v>
      </c>
    </row>
    <row r="45" spans="12:14" ht="30" customHeight="1" x14ac:dyDescent="0.25">
      <c r="L45" s="74" t="str">
        <f t="shared" si="0"/>
        <v/>
      </c>
      <c r="M45" s="74" t="str">
        <f>IF(EQU!C44="","",EQU!C44)</f>
        <v/>
      </c>
      <c r="N45" s="76">
        <f>SUMIFS(SPR!$F:$F,SPR!$H:$H,"finalizada",SPR!$E:$E,PVR!M45)</f>
        <v>0</v>
      </c>
    </row>
    <row r="46" spans="12:14" ht="30" customHeight="1" x14ac:dyDescent="0.25">
      <c r="L46" s="74" t="str">
        <f t="shared" si="0"/>
        <v/>
      </c>
      <c r="M46" s="74" t="str">
        <f>IF(EQU!C45="","",EQU!C45)</f>
        <v/>
      </c>
      <c r="N46" s="76">
        <f>SUMIFS(SPR!$F:$F,SPR!$H:$H,"finalizada",SPR!$E:$E,PVR!M46)</f>
        <v>0</v>
      </c>
    </row>
    <row r="47" spans="12:14" ht="30" customHeight="1" x14ac:dyDescent="0.25">
      <c r="L47" s="74" t="str">
        <f t="shared" si="0"/>
        <v/>
      </c>
      <c r="M47" s="74" t="str">
        <f>IF(EQU!C46="","",EQU!C46)</f>
        <v/>
      </c>
      <c r="N47" s="76">
        <f>SUMIFS(SPR!$F:$F,SPR!$H:$H,"finalizada",SPR!$E:$E,PVR!M47)</f>
        <v>0</v>
      </c>
    </row>
    <row r="48" spans="12:14" ht="30" customHeight="1" x14ac:dyDescent="0.25">
      <c r="L48" s="74" t="str">
        <f t="shared" si="0"/>
        <v/>
      </c>
      <c r="M48" s="74" t="str">
        <f>IF(EQU!C47="","",EQU!C47)</f>
        <v/>
      </c>
      <c r="N48" s="76">
        <f>SUMIFS(SPR!$F:$F,SPR!$H:$H,"finalizada",SPR!$E:$E,PVR!M48)</f>
        <v>0</v>
      </c>
    </row>
    <row r="49" spans="12:14" ht="30" customHeight="1" x14ac:dyDescent="0.25">
      <c r="L49" s="74" t="str">
        <f t="shared" si="0"/>
        <v/>
      </c>
      <c r="M49" s="74" t="str">
        <f>IF(EQU!C48="","",EQU!C48)</f>
        <v/>
      </c>
      <c r="N49" s="76">
        <f>SUMIFS(SPR!$F:$F,SPR!$H:$H,"finalizada",SPR!$E:$E,PVR!M49)</f>
        <v>0</v>
      </c>
    </row>
    <row r="50" spans="12:14" ht="30" customHeight="1" x14ac:dyDescent="0.25">
      <c r="L50" s="74" t="str">
        <f t="shared" si="0"/>
        <v/>
      </c>
      <c r="M50" s="74" t="str">
        <f>IF(EQU!C49="","",EQU!C49)</f>
        <v/>
      </c>
      <c r="N50" s="76">
        <f>SUMIFS(SPR!$F:$F,SPR!$H:$H,"finalizada",SPR!$E:$E,PVR!M50)</f>
        <v>0</v>
      </c>
    </row>
    <row r="51" spans="12:14" ht="30" customHeight="1" x14ac:dyDescent="0.25">
      <c r="L51" s="74" t="str">
        <f t="shared" si="0"/>
        <v/>
      </c>
      <c r="M51" s="74" t="str">
        <f>IF(EQU!C50="","",EQU!C50)</f>
        <v/>
      </c>
      <c r="N51" s="76">
        <f>SUMIFS(SPR!$F:$F,SPR!$H:$H,"finalizada",SPR!$E:$E,PVR!M51)</f>
        <v>0</v>
      </c>
    </row>
    <row r="52" spans="12:14" ht="30" customHeight="1" x14ac:dyDescent="0.25">
      <c r="L52" s="74" t="str">
        <f t="shared" si="0"/>
        <v/>
      </c>
      <c r="M52" s="74" t="str">
        <f>IF(EQU!C51="","",EQU!C51)</f>
        <v/>
      </c>
      <c r="N52" s="76">
        <f>SUMIFS(SPR!$F:$F,SPR!$H:$H,"finalizada",SPR!$E:$E,PVR!M52)</f>
        <v>0</v>
      </c>
    </row>
    <row r="53" spans="12:14" ht="30" customHeight="1" x14ac:dyDescent="0.25">
      <c r="L53" s="74" t="str">
        <f t="shared" si="0"/>
        <v/>
      </c>
      <c r="M53" s="74" t="str">
        <f>IF(EQU!C52="","",EQU!C52)</f>
        <v/>
      </c>
      <c r="N53" s="76">
        <f>SUMIFS(SPR!$F:$F,SPR!$H:$H,"finalizada",SPR!$E:$E,PVR!M53)</f>
        <v>0</v>
      </c>
    </row>
    <row r="54" spans="12:14" ht="30" customHeight="1" x14ac:dyDescent="0.25">
      <c r="L54" s="74" t="str">
        <f t="shared" si="0"/>
        <v/>
      </c>
      <c r="M54" s="74" t="str">
        <f>IF(EQU!C53="","",EQU!C53)</f>
        <v/>
      </c>
      <c r="N54" s="76">
        <f>SUMIFS(SPR!$F:$F,SPR!$H:$H,"finalizada",SPR!$E:$E,PVR!M54)</f>
        <v>0</v>
      </c>
    </row>
    <row r="55" spans="12:14" ht="30" customHeight="1" x14ac:dyDescent="0.25">
      <c r="L55" s="74" t="str">
        <f t="shared" si="0"/>
        <v/>
      </c>
      <c r="M55" s="74" t="str">
        <f>IF(EQU!C54="","",EQU!C54)</f>
        <v/>
      </c>
      <c r="N55" s="76">
        <f>SUMIFS(SPR!$F:$F,SPR!$H:$H,"finalizada",SPR!$E:$E,PVR!M55)</f>
        <v>0</v>
      </c>
    </row>
    <row r="56" spans="12:14" ht="30" customHeight="1" x14ac:dyDescent="0.25">
      <c r="L56" s="74" t="str">
        <f t="shared" si="0"/>
        <v/>
      </c>
      <c r="M56" s="74" t="str">
        <f>IF(EQU!C55="","",EQU!C55)</f>
        <v/>
      </c>
      <c r="N56" s="76">
        <f>SUMIFS(SPR!$F:$F,SPR!$H:$H,"finalizada",SPR!$E:$E,PVR!M56)</f>
        <v>0</v>
      </c>
    </row>
    <row r="57" spans="12:14" ht="30" customHeight="1" x14ac:dyDescent="0.25">
      <c r="N57" s="7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CAD</vt:lpstr>
      <vt:lpstr>EQU</vt:lpstr>
      <vt:lpstr>CAR</vt:lpstr>
      <vt:lpstr>SCR</vt:lpstr>
      <vt:lpstr>SPR</vt:lpstr>
      <vt:lpstr>REL</vt:lpstr>
      <vt:lpstr>DEI</vt:lpstr>
      <vt:lpstr>DAS</vt:lpstr>
      <vt:lpstr>PVR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Tecnologia</dc:subject>
  <dc:creator>Joana Darc de Paula Barbosa</dc:creator>
  <cp:keywords>jdarc304@gmail.com</cp:keywords>
  <cp:lastModifiedBy>JOANA D'ARC BARBOSA</cp:lastModifiedBy>
  <cp:lastPrinted>2018-04-10T22:21:06Z</cp:lastPrinted>
  <dcterms:created xsi:type="dcterms:W3CDTF">2017-07-25T18:13:49Z</dcterms:created>
  <dcterms:modified xsi:type="dcterms:W3CDTF">2021-09-02T20:55:02Z</dcterms:modified>
</cp:coreProperties>
</file>