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1" sheetId="1" state="visible" r:id="rId1"/>
    <sheet name="Hoja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<sst xmlns="http://schemas.openxmlformats.org/spreadsheetml/2006/main" uniqueCount="48">
  <si>
    <t>Avisar Visor</t>
  </si>
  <si>
    <t>Jorge Maldonado Guizar</t>
  </si>
  <si>
    <t>Juan Emilio Ducombs Bartolucci</t>
  </si>
  <si>
    <t>Gilberto Omar Hernandez Rivas</t>
  </si>
  <si>
    <t>Carlos Mario Solis</t>
  </si>
  <si>
    <t>Jorge Juan Duran</t>
  </si>
  <si>
    <t xml:space="preserve">Luis Miguel Barrios </t>
  </si>
  <si>
    <t>Luis Irvin Díaz Rosales</t>
  </si>
  <si>
    <t>Edwar Josafat Ruiz Juárez</t>
  </si>
  <si>
    <t>Alberto Salinas Rodríguez</t>
  </si>
  <si>
    <t>José Cruz Rivera Torres</t>
  </si>
  <si>
    <t>Jorge Montaño Ávila</t>
  </si>
  <si>
    <t>José Martín García Escobar</t>
  </si>
  <si>
    <t># Contrato Nuevo</t>
  </si>
  <si>
    <t>ARRU-001</t>
  </si>
  <si>
    <t>ARRU-002</t>
  </si>
  <si>
    <t>ARRU-003</t>
  </si>
  <si>
    <t>ARRU-004</t>
  </si>
  <si>
    <t>ARRU-005</t>
  </si>
  <si>
    <t>ARRU-006</t>
  </si>
  <si>
    <t>ARRU-007</t>
  </si>
  <si>
    <t>ARRU-008</t>
  </si>
  <si>
    <t>ARRU-009</t>
  </si>
  <si>
    <t>ARRU-010</t>
  </si>
  <si>
    <t>ARRU-011</t>
  </si>
  <si>
    <t>ARRU-012</t>
  </si>
  <si>
    <t>Renta 1</t>
  </si>
  <si>
    <t>Renta 2</t>
  </si>
  <si>
    <t>Primera Retención</t>
  </si>
  <si>
    <t>S</t>
  </si>
  <si>
    <t>V</t>
  </si>
  <si>
    <t>SE</t>
  </si>
  <si>
    <t>ME</t>
  </si>
  <si>
    <t>PAGARÉ</t>
  </si>
  <si>
    <t>TOTAL PAGADO</t>
  </si>
  <si>
    <t>POR PAGAR</t>
  </si>
  <si>
    <t>Retención</t>
  </si>
  <si>
    <t>Faltante por pagar</t>
  </si>
  <si>
    <t>-</t>
  </si>
  <si>
    <t>Complemento pagado</t>
  </si>
  <si>
    <t>Total Pagado</t>
  </si>
  <si>
    <t>Saldo Final Acumulado</t>
  </si>
  <si>
    <t>4 y 5 oct</t>
  </si>
  <si>
    <t>18 y 11 oct</t>
  </si>
  <si>
    <t>27 y 24 oct</t>
  </si>
  <si>
    <t xml:space="preserve">  </t>
  </si>
  <si>
    <t xml:space="preserve"> </t>
  </si>
  <si>
    <t>4ta renta de 6 de $3,640.36</t>
  </si>
</sst>
</file>

<file path=xl/styles.xml><?xml version="1.0" encoding="utf-8"?>
<styleSheet xmlns="http://schemas.openxmlformats.org/spreadsheetml/2006/main">
  <numFmts count="1">
    <numFmt formatCode="_-&quot;$&quot;* #,##0.00_-;\-&quot;$&quot;* #,##0.00_-;_-&quot;$&quot;* &quot;-&quot;??_-;_-@_-" numFmtId="164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AR DARLING"/>
      <color theme="1"/>
      <sz val="11"/>
    </font>
    <font>
      <b val="1"/>
    </font>
    <font>
      <name val="Calibri"/>
      <b val="1"/>
      <color rgb="00FFFFFF"/>
      <sz val="11"/>
    </font>
  </fonts>
  <fills count="8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00CCCCCC"/>
        <bgColor rgb="00CCCCCC"/>
      </patternFill>
    </fill>
    <fill>
      <patternFill patternType="solid">
        <fgColor rgb="0001558b"/>
        <bgColor rgb="0001558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borderId="0" fillId="0" fontId="3" numFmtId="0"/>
    <xf borderId="0" fillId="0" fontId="3" numFmtId="164"/>
    <xf borderId="0" fillId="0" fontId="3" numFmtId="0"/>
  </cellStyleXfs>
  <cellXfs count="61">
    <xf borderId="0" fillId="0" fontId="0" numFmtId="0" pivotButton="0" quotePrefix="0" xfId="0"/>
    <xf borderId="0" fillId="0" fontId="3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/>
    </xf>
    <xf applyAlignment="1" borderId="0" fillId="5" fontId="5" numFmtId="0" pivotButton="0" quotePrefix="0" xfId="0">
      <alignment horizontal="center"/>
    </xf>
    <xf applyAlignment="1" borderId="0" fillId="0" fontId="3" numFmtId="164" pivotButton="0" quotePrefix="0" xfId="1">
      <alignment horizontal="center"/>
    </xf>
    <xf applyAlignment="1" borderId="0" fillId="0" fontId="5" numFmtId="16" pivotButton="0" quotePrefix="0" xfId="0">
      <alignment horizontal="center"/>
    </xf>
    <xf applyAlignment="1" borderId="0" fillId="5" fontId="7" numFmtId="0" pivotButton="0" quotePrefix="0" xfId="0">
      <alignment horizontal="center"/>
    </xf>
    <xf borderId="0" fillId="0" fontId="3" numFmtId="164" pivotButton="0" quotePrefix="0" xfId="1"/>
    <xf applyAlignment="1" borderId="0" fillId="3" fontId="6" numFmtId="16" pivotButton="0" quotePrefix="0" xfId="0">
      <alignment horizontal="center"/>
    </xf>
    <xf borderId="0" fillId="0" fontId="3" numFmtId="164" pivotButton="0" quotePrefix="0" xfId="0"/>
    <xf applyAlignment="1" borderId="0" fillId="4" fontId="3" numFmtId="16" pivotButton="0" quotePrefix="0" xfId="0">
      <alignment horizontal="center"/>
    </xf>
    <xf applyAlignment="1" borderId="0" fillId="0" fontId="8" numFmtId="16" pivotButton="0" quotePrefix="0" xfId="0">
      <alignment horizontal="center"/>
    </xf>
    <xf borderId="0" fillId="4" fontId="8" numFmtId="164" pivotButton="0" quotePrefix="0" xfId="1"/>
    <xf applyAlignment="1" borderId="0" fillId="0" fontId="3" numFmtId="0" pivotButton="0" quotePrefix="0" xfId="0">
      <alignment horizontal="center"/>
    </xf>
    <xf applyAlignment="1" borderId="0" fillId="0" fontId="3" numFmtId="16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0" fillId="0" fontId="5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5" numFmtId="0" pivotButton="0" quotePrefix="0" xfId="0"/>
    <xf borderId="0" fillId="4" fontId="3" numFmtId="16" pivotButton="0" quotePrefix="0" xfId="0"/>
    <xf borderId="0" fillId="0" fontId="3" numFmtId="14" pivotButton="0" quotePrefix="0" xfId="0"/>
    <xf borderId="0" fillId="0" fontId="3" numFmtId="16" pivotButton="0" quotePrefix="0" xfId="0"/>
    <xf borderId="0" fillId="0" fontId="0" numFmtId="0" pivotButton="0" quotePrefix="0" xfId="0"/>
    <xf borderId="0" fillId="0" fontId="9" numFmtId="0" pivotButton="0" quotePrefix="0" xfId="0"/>
    <xf borderId="0" fillId="4" fontId="0" numFmtId="16" pivotButton="0" quotePrefix="0" xfId="0"/>
    <xf borderId="0" fillId="0" fontId="10" numFmtId="0" pivotButton="0" quotePrefix="0" xfId="0"/>
    <xf applyAlignment="1" borderId="0" fillId="0" fontId="1" numFmtId="164" pivotButton="0" quotePrefix="0" xfId="1">
      <alignment horizontal="center"/>
    </xf>
    <xf borderId="0" fillId="0" fontId="1" numFmtId="164" pivotButton="0" quotePrefix="0" xfId="1"/>
    <xf borderId="0" fillId="0" fontId="5" numFmtId="164" pivotButton="0" quotePrefix="0" xfId="1"/>
    <xf applyAlignment="1" borderId="0" fillId="5" fontId="7" numFmtId="0" pivotButton="0" quotePrefix="0" xfId="0">
      <alignment horizontal="center"/>
    </xf>
    <xf applyAlignment="1" borderId="1" fillId="5" fontId="7" numFmtId="0" pivotButton="0" quotePrefix="0" xfId="0">
      <alignment horizontal="center"/>
    </xf>
    <xf borderId="1" fillId="0" fontId="3" numFmtId="164" pivotButton="0" quotePrefix="0" xfId="1"/>
    <xf applyAlignment="1" borderId="0" fillId="0" fontId="9" numFmtId="0" pivotButton="0" quotePrefix="0" xfId="0">
      <alignment horizontal="right"/>
    </xf>
    <xf borderId="0" fillId="0" fontId="9" numFmtId="164" pivotButton="0" quotePrefix="0" xfId="0"/>
    <xf borderId="0" fillId="0" fontId="1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1" numFmtId="9" pivotButton="0" quotePrefix="0" xfId="2">
      <alignment horizontal="center" wrapText="1"/>
    </xf>
    <xf applyAlignment="1" borderId="0" fillId="0" fontId="13" numFmtId="0" pivotButton="0" quotePrefix="0" xfId="0">
      <alignment wrapText="1"/>
    </xf>
    <xf borderId="0" fillId="0" fontId="10" numFmtId="164" pivotButton="0" quotePrefix="0" xfId="1"/>
    <xf borderId="0" fillId="0" fontId="5" numFmtId="16" pivotButton="0" quotePrefix="0" xfId="0"/>
    <xf borderId="0" fillId="0" fontId="9" numFmtId="164" pivotButton="0" quotePrefix="0" xfId="0"/>
    <xf borderId="0" fillId="0" fontId="3" numFmtId="164" pivotButton="0" quotePrefix="0" xfId="0"/>
    <xf applyAlignment="1" borderId="0" fillId="0" fontId="3" numFmtId="164" pivotButton="0" quotePrefix="0" xfId="1">
      <alignment horizontal="center"/>
    </xf>
    <xf applyAlignment="1" borderId="0" fillId="0" fontId="1" numFmtId="164" pivotButton="0" quotePrefix="0" xfId="1">
      <alignment horizontal="center"/>
    </xf>
    <xf borderId="0" fillId="0" fontId="3" numFmtId="164" pivotButton="0" quotePrefix="0" xfId="1"/>
    <xf borderId="0" fillId="0" fontId="1" numFmtId="164" pivotButton="0" quotePrefix="0" xfId="1"/>
    <xf borderId="1" fillId="0" fontId="3" numFmtId="164" pivotButton="0" quotePrefix="0" xfId="1"/>
    <xf borderId="0" fillId="0" fontId="5" numFmtId="164" pivotButton="0" quotePrefix="0" xfId="1"/>
    <xf borderId="0" fillId="4" fontId="8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10" numFmtId="164" pivotButton="0" quotePrefix="0" xfId="1"/>
    <xf borderId="0" fillId="7" fontId="15" numFmtId="0" pivotButton="0" quotePrefix="0" xfId="0"/>
    <xf borderId="0" fillId="6" fontId="0" numFmtId="0" pivotButton="0" quotePrefix="0" xfId="0"/>
    <xf borderId="0" fillId="0" fontId="14" numFmtId="0" pivotButton="0" quotePrefix="0" xfId="0"/>
  </cellXfs>
  <cellStyles count="3">
    <cellStyle builtinId="0" name="Normal" xfId="0"/>
    <cellStyle builtinId="4" name="Moneda" xfId="1"/>
    <cellStyle builtinId="5" name="Porcentaje" xfId="2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Emilio</author>
  </authors>
  <commentList>
    <comment authorId="0" ref="E30" shapeId="0">
      <text>
        <t>Se le regresó pues se hizo antes de tiempo el cargo</t>
      </text>
    </comment>
    <comment authorId="0" ref="E38" shapeId="0">
      <text>
        <t>
Se le regresó pues se hizo antes de tiempo el cargo
</t>
      </text>
    </comment>
    <comment authorId="0" ref="D41" shapeId="0">
      <text>
        <t>Ajuste por un pago faltante</t>
      </text>
    </comment>
    <comment authorId="0" ref="E45" shapeId="0">
      <text>
        <t>
Se le regresó pues se hizo antes de tiempo el cargo
</t>
      </text>
    </comment>
    <comment authorId="0" ref="E59" shapeId="0">
      <text>
        <t>
Se le regresó pues se hizo antes de tiempo el cargo
</t>
      </text>
    </comment>
    <comment authorId="0" ref="E66" shapeId="0">
      <text>
        <t>
Se le regresó pues se hizo antes de tiempo el cargo
</t>
      </text>
    </comment>
    <comment authorId="0" ref="E73" shapeId="0">
      <text>
        <t>
Se le regresó pues se hizo antes de tiempo el cargo
</t>
      </text>
    </comment>
    <comment authorId="0" ref="E80" shapeId="0">
      <text>
        <t>
Se le regresó pues se hizo antes de tiempo el cargo
</t>
      </text>
    </comment>
    <comment authorId="0" ref="E87" shapeId="0">
      <text>
        <t>
Se le regresó pues se hizo antes de tiempo el cargo
</t>
      </text>
    </comment>
    <comment authorId="0" ref="C90" shapeId="0">
      <text>
        <t>No se retuvo esta semana pués se muruó el papá de Jorge
</t>
      </text>
    </comment>
    <comment authorId="0" ref="E94" shapeId="0">
      <text>
        <t>
Se le regresó pues se hizo antes de tiempo el cargo
</t>
      </text>
    </comment>
    <comment authorId="0" ref="E101" shapeId="0">
      <text>
        <t>
Se le regresó pues se hizo antes de tiempo el cargo
</t>
      </text>
    </comment>
    <comment authorId="0" ref="E108" shapeId="0">
      <text>
        <t>
Se le regresó pues se hizo antes de tiempo el cargo
</t>
      </text>
    </comment>
    <comment authorId="0" ref="E115" shapeId="0">
      <text>
        <t>
Se le regresó pues se hizo antes de tiempo el cargo
</t>
      </text>
    </comment>
    <comment authorId="0" ref="E122" shapeId="0">
      <text>
        <t>
Se le regresó pues se hizo antes de tiempo el cargo
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31"/>
  <sheetViews>
    <sheetView showGridLines="0" tabSelected="1" workbookViewId="0" zoomScaleNormal="100">
      <pane activePane="bottomRight" state="frozen" topLeftCell="I128" xSplit="2" ySplit="11"/>
      <selection activeCell="C1" pane="topRight" sqref="C1"/>
      <selection activeCell="A11" pane="bottomLeft" sqref="A11"/>
      <selection activeCell="N131" pane="bottomRight" sqref="N131"/>
    </sheetView>
  </sheetViews>
  <sheetFormatPr baseColWidth="10" defaultColWidth="11.42578125" defaultRowHeight="15" outlineLevelCol="0" outlineLevelRow="1"/>
  <cols>
    <col customWidth="1" max="1" min="1" style="39" width="11.42578125"/>
    <col customWidth="1" max="2" min="2" style="39" width="28.140625"/>
    <col customWidth="1" max="3" min="3" style="39" width="15.140625"/>
    <col customWidth="1" max="5" min="4" style="39" width="13.28515625"/>
    <col bestFit="1" customWidth="1" max="6" min="6" style="39" width="13.42578125"/>
    <col bestFit="1" customWidth="1" max="7" min="7" style="39" width="13.28515625"/>
    <col customWidth="1" max="8" min="8" style="39" width="13.28515625"/>
    <col bestFit="1" customWidth="1" max="11" min="9" style="39" width="13.28515625"/>
    <col customWidth="1" max="12" min="12" style="39" width="13.28515625"/>
    <col bestFit="1" customWidth="1" max="13" min="13" style="39" width="13.28515625"/>
    <col bestFit="1" customWidth="1" max="14" min="14" style="39" width="12.5703125"/>
    <col bestFit="1" customWidth="1" max="15" min="15" style="39" width="12.140625"/>
    <col customWidth="1" max="16384" min="16" style="39" width="11.42578125"/>
  </cols>
  <sheetData>
    <row customFormat="1" r="1" s="27" spans="1:19">
      <c r="B1" s="36" t="n"/>
      <c r="C1" s="27">
        <f>2730.27*2</f>
        <v/>
      </c>
      <c r="D1" s="27">
        <f>+C1/6</f>
        <v/>
      </c>
      <c r="E1" s="46">
        <f>+D1+C4</f>
        <v/>
      </c>
      <c r="H1" s="27" t="s">
        <v>0</v>
      </c>
    </row>
    <row customHeight="1" ht="56.25" r="2" s="26" spans="1:19"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9"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5" t="s">
        <v>24</v>
      </c>
      <c r="N3" s="33" t="s">
        <v>25</v>
      </c>
    </row>
    <row r="4" spans="1:19">
      <c r="A4" s="47" t="n"/>
      <c r="B4" s="4" t="s">
        <v>26</v>
      </c>
      <c r="C4" s="48" t="n">
        <v>2730.2688</v>
      </c>
      <c r="D4" s="48" t="n">
        <v>3100</v>
      </c>
      <c r="E4" s="48" t="n">
        <v>2500</v>
      </c>
      <c r="F4" s="49" t="n">
        <v>1860</v>
      </c>
      <c r="G4" s="49" t="n">
        <v>2500</v>
      </c>
      <c r="H4" s="48" t="n">
        <v>2500</v>
      </c>
      <c r="I4" s="49" t="n">
        <v>1860</v>
      </c>
      <c r="J4" s="49" t="n">
        <v>2500</v>
      </c>
      <c r="K4" s="49" t="n">
        <v>2500</v>
      </c>
      <c r="L4" s="49" t="n">
        <v>2500</v>
      </c>
      <c r="M4" s="49" t="n">
        <v>2500</v>
      </c>
      <c r="N4" s="49" t="n">
        <v>2500</v>
      </c>
      <c r="S4" s="39">
        <f>208-24</f>
        <v/>
      </c>
    </row>
    <row r="5" spans="1:19">
      <c r="B5" s="4" t="s">
        <v>27</v>
      </c>
      <c r="C5" s="48" t="n"/>
      <c r="D5" s="48" t="n">
        <v>1860</v>
      </c>
      <c r="E5" s="48" t="n">
        <v>2000</v>
      </c>
      <c r="G5" s="39" t="n">
        <v>2000</v>
      </c>
      <c r="H5" s="48" t="n">
        <v>2000</v>
      </c>
      <c r="J5" s="49" t="n">
        <v>2000</v>
      </c>
      <c r="K5" s="49" t="n">
        <v>2000</v>
      </c>
      <c r="L5" s="49" t="n">
        <v>2000</v>
      </c>
      <c r="M5" s="49" t="n">
        <v>2000</v>
      </c>
      <c r="N5" s="49" t="n">
        <v>2000</v>
      </c>
    </row>
    <row r="6" spans="1:19">
      <c r="B6" s="4" t="s">
        <v>28</v>
      </c>
      <c r="C6" s="7" t="n">
        <v>43007</v>
      </c>
      <c r="D6" s="7" t="n">
        <v>43007</v>
      </c>
      <c r="E6" s="7" t="n">
        <v>43028</v>
      </c>
      <c r="F6" s="7" t="n">
        <v>43073</v>
      </c>
      <c r="G6" s="7" t="n">
        <v>43028</v>
      </c>
      <c r="H6" s="7" t="n">
        <v>43070</v>
      </c>
      <c r="I6" s="7" t="n">
        <v>43059</v>
      </c>
      <c r="J6" s="7" t="n">
        <v>43080</v>
      </c>
      <c r="K6" s="7" t="n">
        <v>43080</v>
      </c>
      <c r="L6" s="7" t="n">
        <v>43108</v>
      </c>
      <c r="M6" s="7" t="n">
        <v>43087</v>
      </c>
      <c r="N6" s="45" t="n">
        <v>43108</v>
      </c>
    </row>
    <row r="7" spans="1:19">
      <c r="B7" s="4" t="n"/>
      <c r="C7" s="7" t="s">
        <v>29</v>
      </c>
      <c r="D7" s="7" t="s">
        <v>30</v>
      </c>
      <c r="E7" s="7" t="s">
        <v>31</v>
      </c>
      <c r="F7" s="7" t="s">
        <v>30</v>
      </c>
      <c r="G7" s="7" t="s">
        <v>31</v>
      </c>
      <c r="H7" s="7" t="s">
        <v>31</v>
      </c>
      <c r="I7" s="7" t="s">
        <v>30</v>
      </c>
      <c r="J7" s="7" t="s">
        <v>31</v>
      </c>
      <c r="K7" s="7" t="s">
        <v>31</v>
      </c>
      <c r="L7" s="7" t="s">
        <v>31</v>
      </c>
      <c r="M7" s="7" t="s">
        <v>31</v>
      </c>
      <c r="N7" s="7" t="s">
        <v>32</v>
      </c>
    </row>
    <row r="9" spans="1:19">
      <c r="B9" s="33" t="s">
        <v>33</v>
      </c>
      <c r="C9" s="50" t="n">
        <v>567895.55</v>
      </c>
      <c r="D9" s="50" t="n">
        <v>386880</v>
      </c>
      <c r="E9" s="50" t="n">
        <v>444000</v>
      </c>
      <c r="F9" s="51" t="n">
        <v>386880</v>
      </c>
      <c r="G9" s="51" t="n">
        <v>444000</v>
      </c>
      <c r="H9" s="50" t="n">
        <v>444000</v>
      </c>
      <c r="I9" s="51" t="n">
        <v>386880</v>
      </c>
      <c r="J9" s="51" t="n">
        <v>444000</v>
      </c>
      <c r="K9" s="51" t="n">
        <v>444000</v>
      </c>
      <c r="L9" s="51" t="n">
        <v>444000</v>
      </c>
      <c r="M9" s="51" t="n">
        <v>444000</v>
      </c>
      <c r="N9" s="51" t="n">
        <v>428000</v>
      </c>
    </row>
    <row r="10" spans="1:19">
      <c r="B10" s="34" t="s">
        <v>34</v>
      </c>
      <c r="C10" s="52">
        <f>+SUM(C17+C24+C31+C38+C45+C52+C59+C66+C73+C80+C87+C94+C101+C108+C115)</f>
        <v/>
      </c>
      <c r="D10" s="52">
        <f>+SUM(D17+D24+D31+D38+D45+D52+D59+D66+D73+D80+D87+D94+D101+D108+D115)</f>
        <v/>
      </c>
      <c r="E10" s="52">
        <f>+SUM(E17+E24+E31+E38+E45+E52+E59+E66+E73+E80+E87+E94+E101+E108+E115)</f>
        <v/>
      </c>
      <c r="F10" s="52">
        <f>+SUM(F17+F24+F31+F38+F45+F52+F59+F66+F73+F80+F87+F94+F101+F108+F115)</f>
        <v/>
      </c>
      <c r="G10" s="52">
        <f>+SUM(G17+G24+G31+G38+G45+G52+G59+G66+G73+G80+G87+G94+G101+G108+G115)</f>
        <v/>
      </c>
      <c r="H10" s="52">
        <f>+SUM(H17+H24+H31+H38+H45+H52+H59+H66+H73+H80+H87+H94+H101+H108+H115)</f>
        <v/>
      </c>
      <c r="I10" s="52">
        <f>+SUM(I17+I24+I31+I38+I45+I52+I59+I66+I73+I80+I87+I94+I101+I108+I115)</f>
        <v/>
      </c>
      <c r="J10" s="52">
        <f>+SUM(J17+J24+J31+J38+J45+J52+J59+J66+J73+J80+J87+J94+J101+J108+J115)</f>
        <v/>
      </c>
      <c r="K10" s="52">
        <f>+SUM(K17+K24+K31+K38+K45+K52+K59+K66+K73+K80+K87+K94+K101+K108+K115)</f>
        <v/>
      </c>
      <c r="L10" s="52" t="n">
        <v>0</v>
      </c>
      <c r="M10" s="52">
        <f>+SUM(M17+M24+M31+M38+M45+M52+M59+M66+M73+M80+M87+M94+M101+M108+M115)</f>
        <v/>
      </c>
      <c r="N10" s="52" t="n">
        <v>0</v>
      </c>
    </row>
    <row r="11" spans="1:19">
      <c r="B11" s="33" t="s">
        <v>35</v>
      </c>
      <c r="C11" s="53">
        <f>+C9-C10</f>
        <v/>
      </c>
      <c r="D11" s="53">
        <f>+D9-D10</f>
        <v/>
      </c>
      <c r="E11" s="53">
        <f>+E9-E10</f>
        <v/>
      </c>
      <c r="F11" s="53">
        <f>+F9-F10</f>
        <v/>
      </c>
      <c r="G11" s="53">
        <f>+G9-G10</f>
        <v/>
      </c>
      <c r="H11" s="53">
        <f>+H9-H10</f>
        <v/>
      </c>
      <c r="I11" s="53">
        <f>+I9-I10</f>
        <v/>
      </c>
      <c r="J11" s="53">
        <f>+J9-J10</f>
        <v/>
      </c>
      <c r="K11" s="53">
        <f>+K9-K10</f>
        <v/>
      </c>
      <c r="L11" s="53">
        <f>+L9-L10</f>
        <v/>
      </c>
      <c r="M11" s="53">
        <f>+M9-M10</f>
        <v/>
      </c>
      <c r="N11" s="53">
        <f>+N9-N10</f>
        <v/>
      </c>
    </row>
    <row customHeight="1" ht="15.75" r="12" s="26" spans="1:19">
      <c r="C12" s="39" t="n">
        <v>1</v>
      </c>
      <c r="D12" s="39" t="n">
        <v>1</v>
      </c>
      <c r="F12" s="50" t="n"/>
      <c r="J12" s="50" t="n"/>
    </row>
    <row r="13" spans="1:19">
      <c r="B13" s="10" t="n">
        <v>43007</v>
      </c>
      <c r="C13" s="50">
        <f>IF(C12&lt;&gt;0, C$4, 0)</f>
        <v/>
      </c>
      <c r="D13" s="50">
        <f>IF(D12&lt;&gt;0, D$4, 0)</f>
        <v/>
      </c>
      <c r="E13" s="50">
        <f>IF(E12&lt;&gt;0, E$4, 0)</f>
        <v/>
      </c>
      <c r="F13" s="50">
        <f>IF(F12&lt;&gt;0, F$4, 0)</f>
        <v/>
      </c>
      <c r="G13" s="50">
        <f>IF(G12&lt;&gt;0, G$4, 0)</f>
        <v/>
      </c>
      <c r="H13" s="50">
        <f>IF(H12&lt;&gt;0, H$4, 0)</f>
        <v/>
      </c>
      <c r="I13" s="50">
        <f>IF(I12&lt;&gt;0, I$4, 0)</f>
        <v/>
      </c>
      <c r="J13" s="50">
        <f>IF(J12&lt;&gt;0, J$4, 0)</f>
        <v/>
      </c>
      <c r="K13" s="50">
        <f>IF(K12&lt;&gt;0, K$4, 0)</f>
        <v/>
      </c>
      <c r="L13" s="50" t="n"/>
      <c r="M13" s="50">
        <f>IF(M12&lt;&gt;0, M$4, 0)</f>
        <v/>
      </c>
    </row>
    <row outlineLevel="1" r="14" s="26" spans="1:19">
      <c r="A14" s="12" t="n">
        <v>43007</v>
      </c>
      <c r="B14" s="13" t="s">
        <v>36</v>
      </c>
      <c r="C14" s="54" t="n">
        <v>2353.68</v>
      </c>
      <c r="D14" s="54" t="n">
        <v>3100</v>
      </c>
      <c r="E14" s="54" t="n">
        <v>0</v>
      </c>
      <c r="F14" s="54" t="n">
        <v>0</v>
      </c>
      <c r="G14" s="54" t="n">
        <v>0</v>
      </c>
      <c r="H14" s="54" t="n">
        <v>0</v>
      </c>
      <c r="I14" s="54" t="n">
        <v>0</v>
      </c>
      <c r="J14" s="54" t="n">
        <v>0</v>
      </c>
      <c r="K14" s="54" t="n">
        <v>0</v>
      </c>
      <c r="L14" s="54" t="n"/>
      <c r="M14" s="54" t="n">
        <v>0</v>
      </c>
    </row>
    <row outlineLevel="1" r="15" s="26" spans="1:19">
      <c r="A15" s="15" t="n"/>
      <c r="B15" s="16" t="s">
        <v>37</v>
      </c>
      <c r="C15" s="50">
        <f>+$C$4-C14</f>
        <v/>
      </c>
      <c r="D15" s="50">
        <f>+D4-D14</f>
        <v/>
      </c>
      <c r="E15" s="50" t="n">
        <v>0</v>
      </c>
      <c r="F15" s="50" t="n">
        <v>0</v>
      </c>
      <c r="G15" s="50" t="n">
        <v>0</v>
      </c>
      <c r="H15" s="50" t="n">
        <v>0</v>
      </c>
      <c r="I15" s="50" t="n">
        <v>0</v>
      </c>
      <c r="J15" s="50" t="n">
        <v>0</v>
      </c>
      <c r="K15" s="50" t="n">
        <v>0</v>
      </c>
      <c r="L15" s="50" t="n"/>
      <c r="M15" s="50" t="n">
        <v>0</v>
      </c>
    </row>
    <row outlineLevel="1" r="16" s="26" spans="1:19">
      <c r="A16" s="12" t="s">
        <v>38</v>
      </c>
      <c r="B16" s="17" t="s">
        <v>39</v>
      </c>
      <c r="C16" s="54" t="n">
        <v>0</v>
      </c>
      <c r="D16" s="54" t="n">
        <v>0</v>
      </c>
      <c r="E16" s="54" t="n">
        <v>0</v>
      </c>
      <c r="F16" s="54" t="n">
        <v>0</v>
      </c>
      <c r="G16" s="54" t="n">
        <v>0</v>
      </c>
      <c r="H16" s="54" t="n">
        <v>0</v>
      </c>
      <c r="I16" s="54" t="n">
        <v>0</v>
      </c>
      <c r="J16" s="54" t="n">
        <v>0</v>
      </c>
      <c r="K16" s="54" t="n">
        <v>0</v>
      </c>
      <c r="L16" s="54" t="n"/>
      <c r="M16" s="54" t="n">
        <v>0</v>
      </c>
    </row>
    <row outlineLevel="1" r="17" s="26" spans="1:19">
      <c r="A17" s="15" t="n"/>
      <c r="B17" s="18" t="s">
        <v>40</v>
      </c>
      <c r="C17" s="53">
        <f>+C14+C16</f>
        <v/>
      </c>
      <c r="D17" s="53">
        <f>+D14+D16</f>
        <v/>
      </c>
      <c r="E17" s="53">
        <f>+SUM(E13:E15)</f>
        <v/>
      </c>
      <c r="F17" s="53">
        <f>+SUM(F13:F15)</f>
        <v/>
      </c>
      <c r="G17" s="53">
        <f>+SUM(G13:G15)</f>
        <v/>
      </c>
      <c r="H17" s="53">
        <f>+SUM(H13:H15)</f>
        <v/>
      </c>
      <c r="I17" s="53">
        <f>+SUM(I13:I15)</f>
        <v/>
      </c>
      <c r="J17" s="53">
        <f>+SUM(J13:J15)</f>
        <v/>
      </c>
      <c r="K17" s="53">
        <f>+SUM(K13:K15)</f>
        <v/>
      </c>
      <c r="L17" s="53" t="n"/>
      <c r="M17" s="53">
        <f>+SUM(M13:M15)</f>
        <v/>
      </c>
    </row>
    <row customHeight="1" ht="14.25" r="18" s="26" spans="1:19">
      <c r="A18" s="15" t="n"/>
      <c r="B18" s="18" t="s">
        <v>41</v>
      </c>
      <c r="C18" s="55">
        <f>+C13-C17</f>
        <v/>
      </c>
      <c r="D18" s="55">
        <f>+D13-D17</f>
        <v/>
      </c>
      <c r="E18" s="55">
        <f>+E13-E17</f>
        <v/>
      </c>
      <c r="F18" s="55">
        <f>+F13-F17</f>
        <v/>
      </c>
      <c r="G18" s="55">
        <f>+G13-G17</f>
        <v/>
      </c>
      <c r="H18" s="55">
        <f>+H13-H17</f>
        <v/>
      </c>
      <c r="I18" s="55">
        <f>+I13-I17</f>
        <v/>
      </c>
      <c r="J18" s="55">
        <f>+J13-J17</f>
        <v/>
      </c>
      <c r="K18" s="55">
        <f>+K13-K17</f>
        <v/>
      </c>
      <c r="L18" s="55" t="n"/>
      <c r="M18" s="55">
        <f>+M13-M17</f>
        <v/>
      </c>
    </row>
    <row r="19" spans="1:19">
      <c r="A19" s="15" t="n"/>
      <c r="C19" s="39">
        <f>+C12+1</f>
        <v/>
      </c>
      <c r="D19" s="39">
        <f>+D12+1</f>
        <v/>
      </c>
      <c r="G19" s="47" t="n"/>
      <c r="H19" s="22" t="n"/>
      <c r="I19" s="47" t="n"/>
      <c r="J19" s="47" t="n"/>
    </row>
    <row r="20" spans="1:19">
      <c r="A20" s="15" t="n"/>
      <c r="B20" s="10" t="n">
        <v>43014</v>
      </c>
      <c r="C20" s="50">
        <f>IF(C12&lt;&gt;0, C$4+C18,0)</f>
        <v/>
      </c>
      <c r="D20" s="50">
        <f>IF(D12&lt;&gt;0, D$4+D18,0)</f>
        <v/>
      </c>
      <c r="E20" s="50">
        <f>IF(E12&lt;&gt;0, E$4+E18,0)</f>
        <v/>
      </c>
      <c r="F20" s="50">
        <f>IF(F12&lt;&gt;0, F$4+F18,0)</f>
        <v/>
      </c>
      <c r="G20" s="50">
        <f>IF(G12&lt;&gt;0, G$4+G18,0)</f>
        <v/>
      </c>
      <c r="H20" s="50">
        <f>IF(H12&lt;&gt;0, H$4+H18,0)</f>
        <v/>
      </c>
      <c r="I20" s="50">
        <f>IF(I12&lt;&gt;0, I$4+I18,0)</f>
        <v/>
      </c>
      <c r="J20" s="50">
        <f>IF(J12&lt;&gt;0, J$4+J18,0)</f>
        <v/>
      </c>
      <c r="K20" s="50">
        <f>IF(K12&lt;&gt;0, K$4+K18,0)</f>
        <v/>
      </c>
      <c r="L20" s="50" t="n"/>
      <c r="M20" s="50">
        <f>IF(M12&lt;&gt;0, M$4+M18,0)</f>
        <v/>
      </c>
    </row>
    <row outlineLevel="1" r="21" s="26" spans="1:19">
      <c r="A21" s="12" t="n">
        <v>43010</v>
      </c>
      <c r="B21" s="13" t="s">
        <v>36</v>
      </c>
      <c r="C21" s="54" t="n">
        <v>1397.54</v>
      </c>
      <c r="D21" s="54" t="n">
        <v>2353.68</v>
      </c>
      <c r="E21" s="54" t="n">
        <v>0</v>
      </c>
      <c r="F21" s="54" t="n"/>
      <c r="G21" s="54" t="n">
        <v>0</v>
      </c>
      <c r="H21" s="54" t="n"/>
      <c r="I21" s="54" t="n"/>
      <c r="J21" s="54" t="n"/>
      <c r="K21" s="54" t="n"/>
      <c r="L21" s="54" t="n"/>
      <c r="M21" s="54" t="n"/>
    </row>
    <row outlineLevel="1" r="22" s="26" spans="1:19">
      <c r="A22" s="15" t="n"/>
      <c r="B22" s="16" t="s">
        <v>37</v>
      </c>
      <c r="C22" s="50">
        <f>+C20-C21</f>
        <v/>
      </c>
      <c r="D22" s="50">
        <f>+D20-D21</f>
        <v/>
      </c>
      <c r="E22" s="50">
        <f>+E20-E21</f>
        <v/>
      </c>
      <c r="F22" s="50">
        <f>+F20-F21</f>
        <v/>
      </c>
      <c r="G22" s="50">
        <f>+G20-G21</f>
        <v/>
      </c>
      <c r="H22" s="50">
        <f>+H20-H21</f>
        <v/>
      </c>
      <c r="I22" s="50">
        <f>+I20-I21</f>
        <v/>
      </c>
      <c r="J22" s="50">
        <f>+J20-J21</f>
        <v/>
      </c>
      <c r="K22" s="50">
        <f>+K20-K21</f>
        <v/>
      </c>
      <c r="L22" s="50" t="n"/>
      <c r="M22" s="50">
        <f>+M20-M21</f>
        <v/>
      </c>
    </row>
    <row outlineLevel="1" r="23" s="26" spans="1:19">
      <c r="A23" s="12" t="s">
        <v>42</v>
      </c>
      <c r="B23" s="17" t="s">
        <v>39</v>
      </c>
      <c r="C23" s="54" t="n">
        <v>954.78</v>
      </c>
      <c r="D23" s="54" t="n">
        <v>746.5</v>
      </c>
      <c r="E23" s="54" t="n">
        <v>0</v>
      </c>
      <c r="F23" s="54" t="n"/>
      <c r="G23" s="54" t="n">
        <v>0</v>
      </c>
      <c r="H23" s="54" t="n"/>
      <c r="I23" s="54" t="n"/>
      <c r="J23" s="54" t="n"/>
      <c r="K23" s="54" t="n"/>
      <c r="L23" s="54" t="n"/>
      <c r="M23" s="54" t="n"/>
    </row>
    <row outlineLevel="1" r="24" s="26" spans="1:19">
      <c r="A24" s="15" t="n"/>
      <c r="B24" s="18" t="s">
        <v>40</v>
      </c>
      <c r="C24" s="53">
        <f>+C21+C23</f>
        <v/>
      </c>
      <c r="D24" s="53">
        <f>+D21+D23</f>
        <v/>
      </c>
      <c r="E24" s="53">
        <f>+E21+E23</f>
        <v/>
      </c>
      <c r="F24" s="53">
        <f>+F21+F23</f>
        <v/>
      </c>
      <c r="G24" s="53">
        <f>+G21+G23</f>
        <v/>
      </c>
      <c r="H24" s="53">
        <f>+H21+H23</f>
        <v/>
      </c>
      <c r="I24" s="53">
        <f>+I21+I23</f>
        <v/>
      </c>
      <c r="J24" s="53">
        <f>+J21+J23</f>
        <v/>
      </c>
      <c r="K24" s="53">
        <f>+K21+K23</f>
        <v/>
      </c>
      <c r="L24" s="53" t="n"/>
      <c r="M24" s="53">
        <f>+M21+M23</f>
        <v/>
      </c>
    </row>
    <row r="25" spans="1:19">
      <c r="B25" s="18" t="s">
        <v>41</v>
      </c>
      <c r="C25" s="55">
        <f>+C20-C24</f>
        <v/>
      </c>
      <c r="D25" s="55">
        <f>+D20-D24</f>
        <v/>
      </c>
      <c r="E25" s="55">
        <f>+E20-E24</f>
        <v/>
      </c>
      <c r="F25" s="55">
        <f>+F20-F24</f>
        <v/>
      </c>
      <c r="G25" s="55">
        <f>+G20-G24</f>
        <v/>
      </c>
      <c r="H25" s="55">
        <f>+H20-H24</f>
        <v/>
      </c>
      <c r="I25" s="55">
        <f>+I20-I24</f>
        <v/>
      </c>
      <c r="J25" s="55">
        <f>+J20-J24</f>
        <v/>
      </c>
      <c r="K25" s="55">
        <f>+K20-K24</f>
        <v/>
      </c>
      <c r="L25" s="55" t="n"/>
      <c r="M25" s="55">
        <f>+M20-M24</f>
        <v/>
      </c>
    </row>
    <row r="26" spans="1:19">
      <c r="C26" s="39">
        <f>+C19+1</f>
        <v/>
      </c>
      <c r="D26" s="39">
        <f>+D19+1</f>
        <v/>
      </c>
      <c r="G26" s="47" t="n"/>
      <c r="H26" s="56" t="n"/>
      <c r="I26" s="47" t="n"/>
    </row>
    <row r="27" spans="1:19">
      <c r="B27" s="10" t="n">
        <v>43021</v>
      </c>
      <c r="C27" s="47">
        <f>IF(C26&lt;&gt;0, C$4+C25,0)</f>
        <v/>
      </c>
      <c r="D27" s="47">
        <f>IF(D26&lt;&gt;0, D$4+D25,0)</f>
        <v/>
      </c>
      <c r="E27" s="47">
        <f>IF(E26&lt;&gt;0, E$4+E25,0)</f>
        <v/>
      </c>
      <c r="F27" s="47">
        <f>IF(F26&lt;&gt;0, F$4+F25,0)</f>
        <v/>
      </c>
      <c r="G27" s="47">
        <f>IF(G26&lt;&gt;0, G$4+G25,0)</f>
        <v/>
      </c>
      <c r="H27" s="47">
        <f>IF(H26&lt;&gt;0, H$4+H25,0)</f>
        <v/>
      </c>
      <c r="I27" s="47">
        <f>IF(I26&lt;&gt;0, I$4+I25,0)</f>
        <v/>
      </c>
      <c r="J27" s="47">
        <f>IF(J26&lt;&gt;0, J$4+J25,0)</f>
        <v/>
      </c>
      <c r="K27" s="47">
        <f>IF(K26&lt;&gt;0, K$4+K25,0)</f>
        <v/>
      </c>
      <c r="L27" s="47" t="n"/>
      <c r="M27" s="47">
        <f>IF(M26&lt;&gt;0, M$4+M25,0)</f>
        <v/>
      </c>
    </row>
    <row outlineLevel="1" r="28" s="26" spans="1:19">
      <c r="A28" s="23" t="n">
        <v>43017</v>
      </c>
      <c r="B28" s="13" t="s">
        <v>36</v>
      </c>
      <c r="C28" s="54" t="n">
        <v>2219.97</v>
      </c>
      <c r="D28" s="54" t="n">
        <v>2381.27</v>
      </c>
      <c r="E28" s="54" t="n">
        <v>1930.85</v>
      </c>
      <c r="F28" s="54" t="n"/>
      <c r="G28" s="54" t="n">
        <v>0</v>
      </c>
      <c r="H28" s="54" t="n"/>
      <c r="I28" s="54" t="n"/>
      <c r="J28" s="54" t="n"/>
      <c r="K28" s="54" t="n"/>
      <c r="L28" s="54" t="n"/>
      <c r="M28" s="54" t="n"/>
    </row>
    <row outlineLevel="1" r="29" s="26" spans="1:19">
      <c r="B29" s="16" t="s">
        <v>37</v>
      </c>
      <c r="C29" s="50">
        <f>+C27-C28</f>
        <v/>
      </c>
      <c r="D29" s="50">
        <f>+D27-D28</f>
        <v/>
      </c>
      <c r="E29" s="50">
        <f>+E27-E28</f>
        <v/>
      </c>
      <c r="F29" s="50">
        <f>+F27-F28</f>
        <v/>
      </c>
      <c r="G29" s="50">
        <f>+G27-G28</f>
        <v/>
      </c>
      <c r="H29" s="50">
        <f>+H27-H28</f>
        <v/>
      </c>
      <c r="I29" s="50">
        <f>+I27-I28</f>
        <v/>
      </c>
      <c r="J29" s="50">
        <f>+J27-J28</f>
        <v/>
      </c>
      <c r="K29" s="50">
        <f>+K27-K28</f>
        <v/>
      </c>
      <c r="L29" s="50" t="n"/>
      <c r="M29" s="50">
        <f>+M27-M28</f>
        <v/>
      </c>
    </row>
    <row outlineLevel="1" r="30" s="26" spans="1:19">
      <c r="A30" s="23" t="s">
        <v>43</v>
      </c>
      <c r="B30" s="17" t="s">
        <v>39</v>
      </c>
      <c r="C30" s="54" t="n">
        <v>1264.8</v>
      </c>
      <c r="D30" s="54" t="n">
        <v>718.73</v>
      </c>
      <c r="E30" s="54" t="n">
        <v>-1930.85</v>
      </c>
      <c r="F30" s="54" t="n"/>
      <c r="G30" s="54" t="n">
        <v>0</v>
      </c>
      <c r="H30" s="54" t="n"/>
      <c r="I30" s="54" t="n"/>
      <c r="J30" s="54" t="n"/>
      <c r="K30" s="54" t="n"/>
      <c r="L30" s="54" t="n"/>
      <c r="M30" s="54" t="n"/>
    </row>
    <row outlineLevel="1" r="31" s="26" spans="1:19">
      <c r="B31" s="18" t="s">
        <v>40</v>
      </c>
      <c r="C31" s="53">
        <f>+C28+C30</f>
        <v/>
      </c>
      <c r="D31" s="53">
        <f>+D28+D30</f>
        <v/>
      </c>
      <c r="E31" s="53">
        <f>+E28+E30</f>
        <v/>
      </c>
      <c r="F31" s="53">
        <f>+F28+F30</f>
        <v/>
      </c>
      <c r="G31" s="53">
        <f>+G28+G30</f>
        <v/>
      </c>
      <c r="H31" s="53">
        <f>+H28+H30</f>
        <v/>
      </c>
      <c r="I31" s="53">
        <f>+I28+I30</f>
        <v/>
      </c>
      <c r="J31" s="53">
        <f>+J28+J30</f>
        <v/>
      </c>
      <c r="K31" s="53">
        <f>+K28+K30</f>
        <v/>
      </c>
      <c r="L31" s="53" t="n"/>
      <c r="M31" s="53">
        <f>+M28+M30</f>
        <v/>
      </c>
    </row>
    <row r="32" spans="1:19">
      <c r="B32" s="18" t="s">
        <v>41</v>
      </c>
      <c r="C32" s="55">
        <f>+C27-C31</f>
        <v/>
      </c>
      <c r="D32" s="55">
        <f>+D27-D31</f>
        <v/>
      </c>
      <c r="E32" s="55">
        <f>+E27-E31</f>
        <v/>
      </c>
      <c r="F32" s="55">
        <f>+F27-F31</f>
        <v/>
      </c>
      <c r="G32" s="55">
        <f>+G27-G31</f>
        <v/>
      </c>
      <c r="H32" s="55">
        <f>+H27-H31</f>
        <v/>
      </c>
      <c r="I32" s="55">
        <f>+I27-I31</f>
        <v/>
      </c>
      <c r="J32" s="55">
        <f>+J27-J31</f>
        <v/>
      </c>
      <c r="K32" s="55">
        <f>+K27-K31</f>
        <v/>
      </c>
      <c r="L32" s="55" t="n"/>
      <c r="M32" s="55">
        <f>+M27-M31</f>
        <v/>
      </c>
    </row>
    <row r="33" spans="1:19">
      <c r="C33" s="39">
        <f>+C26+1</f>
        <v/>
      </c>
      <c r="D33" s="39">
        <f>+D26+1</f>
        <v/>
      </c>
      <c r="E33" s="39" t="n">
        <v>1</v>
      </c>
      <c r="G33" s="47" t="n">
        <v>1</v>
      </c>
      <c r="I33" s="47" t="n"/>
    </row>
    <row customHeight="1" ht="14.25" r="34" s="26" spans="1:19">
      <c r="B34" s="10" t="n">
        <v>43028</v>
      </c>
      <c r="C34" s="47">
        <f>IF(C33&lt;&gt;0, C$4+C32,0)</f>
        <v/>
      </c>
      <c r="D34" s="47">
        <f>IF(D33&lt;&gt;0, D$4+D32,0)</f>
        <v/>
      </c>
      <c r="E34" s="47">
        <f>IF(E33&lt;&gt;0, E$4+E32,0)</f>
        <v/>
      </c>
      <c r="F34" s="47">
        <f>IF(F33&lt;&gt;0, F$4+F32,0)</f>
        <v/>
      </c>
      <c r="G34" s="47">
        <f>IF(G33&lt;&gt;0, G$4+G32,0)</f>
        <v/>
      </c>
      <c r="H34" s="47">
        <f>IF(H33&lt;&gt;0, H$4+H32,0)</f>
        <v/>
      </c>
      <c r="I34" s="47">
        <f>IF(I33&lt;&gt;0, I$4+I32,0)</f>
        <v/>
      </c>
      <c r="J34" s="47">
        <f>IF(J33&lt;&gt;0, J$4+J32,0)</f>
        <v/>
      </c>
      <c r="K34" s="47">
        <f>IF(K33&lt;&gt;0, K$4+K32,0)</f>
        <v/>
      </c>
      <c r="L34" s="47" t="n"/>
      <c r="M34" s="47">
        <f>IF(M33&lt;&gt;0, M$4+M32,0)</f>
        <v/>
      </c>
    </row>
    <row outlineLevel="1" r="35" s="26" spans="1:19">
      <c r="A35" s="23" t="n">
        <v>43024</v>
      </c>
      <c r="B35" s="13" t="s">
        <v>36</v>
      </c>
      <c r="C35" s="54" t="n">
        <v>2504.57</v>
      </c>
      <c r="D35" s="54" t="n">
        <v>2224.09</v>
      </c>
      <c r="E35" s="54" t="n">
        <v>2391.43</v>
      </c>
      <c r="F35" s="54" t="n"/>
      <c r="G35" s="54" t="n">
        <v>2500</v>
      </c>
      <c r="H35" s="54" t="n"/>
      <c r="I35" s="54" t="n"/>
      <c r="J35" s="54" t="n"/>
      <c r="K35" s="54" t="n"/>
      <c r="L35" s="54" t="n"/>
      <c r="M35" s="54" t="n"/>
    </row>
    <row outlineLevel="1" r="36" s="26" spans="1:19">
      <c r="B36" s="16" t="s">
        <v>37</v>
      </c>
      <c r="C36" s="50">
        <f>+C34-C35</f>
        <v/>
      </c>
      <c r="D36" s="50">
        <f>+D34-D35</f>
        <v/>
      </c>
      <c r="E36" s="50">
        <f>+E34-E35</f>
        <v/>
      </c>
      <c r="F36" s="50">
        <f>+F34-F35</f>
        <v/>
      </c>
      <c r="G36" s="50">
        <f>+G34-G35</f>
        <v/>
      </c>
      <c r="H36" s="50">
        <f>+H34-H35</f>
        <v/>
      </c>
      <c r="I36" s="50">
        <f>+I34-I35</f>
        <v/>
      </c>
      <c r="J36" s="50">
        <f>+J34-J35</f>
        <v/>
      </c>
      <c r="K36" s="50">
        <f>+K34-K35</f>
        <v/>
      </c>
      <c r="L36" s="50" t="n"/>
      <c r="M36" s="50">
        <f>+M34-M35</f>
        <v/>
      </c>
    </row>
    <row outlineLevel="1" r="37" s="26" spans="1:19">
      <c r="A37" s="23" t="n">
        <v>43028</v>
      </c>
      <c r="B37" s="17" t="s">
        <v>39</v>
      </c>
      <c r="C37" s="54" t="n">
        <v>225.74</v>
      </c>
      <c r="D37" s="54" t="n"/>
      <c r="E37" s="54" t="n">
        <v>0</v>
      </c>
      <c r="F37" s="54" t="n"/>
      <c r="G37" s="54" t="n"/>
      <c r="H37" s="54" t="n"/>
      <c r="I37" s="54" t="n"/>
      <c r="J37" s="54" t="n"/>
      <c r="K37" s="54" t="n"/>
      <c r="L37" s="54" t="n"/>
      <c r="M37" s="54" t="n"/>
    </row>
    <row outlineLevel="1" r="38" s="26" spans="1:19">
      <c r="B38" s="18" t="s">
        <v>40</v>
      </c>
      <c r="C38" s="53">
        <f>+C35+C37</f>
        <v/>
      </c>
      <c r="D38" s="53">
        <f>+D35+D37</f>
        <v/>
      </c>
      <c r="E38" s="53">
        <f>+E35+E37</f>
        <v/>
      </c>
      <c r="F38" s="53">
        <f>+F35+F37</f>
        <v/>
      </c>
      <c r="G38" s="53">
        <f>+G35+G37</f>
        <v/>
      </c>
      <c r="H38" s="53">
        <f>+H35+H37</f>
        <v/>
      </c>
      <c r="I38" s="53">
        <f>+I35+I37</f>
        <v/>
      </c>
      <c r="J38" s="53">
        <f>+J35+J37</f>
        <v/>
      </c>
      <c r="K38" s="53">
        <f>+K35+K37</f>
        <v/>
      </c>
      <c r="L38" s="53" t="n"/>
      <c r="M38" s="53">
        <f>+M35+M37</f>
        <v/>
      </c>
    </row>
    <row r="39" spans="1:19">
      <c r="B39" s="18" t="s">
        <v>41</v>
      </c>
      <c r="C39" s="55">
        <f>+C34-C38</f>
        <v/>
      </c>
      <c r="D39" s="55">
        <f>+D34-D38</f>
        <v/>
      </c>
      <c r="E39" s="55">
        <f>+E34-E38</f>
        <v/>
      </c>
      <c r="F39" s="55">
        <f>+F34-F38</f>
        <v/>
      </c>
      <c r="G39" s="55">
        <f>+G34-G38</f>
        <v/>
      </c>
      <c r="H39" s="55">
        <f>+H34-H38</f>
        <v/>
      </c>
      <c r="I39" s="55">
        <f>+I34-I38</f>
        <v/>
      </c>
      <c r="J39" s="55">
        <f>+J34-J38</f>
        <v/>
      </c>
      <c r="K39" s="55">
        <f>+K34-K38</f>
        <v/>
      </c>
      <c r="L39" s="55" t="n"/>
      <c r="M39" s="55">
        <f>+M34-M38</f>
        <v/>
      </c>
    </row>
    <row r="40" spans="1:19">
      <c r="C40" s="29">
        <f>+C33+1</f>
        <v/>
      </c>
      <c r="D40" s="29">
        <f>+D33+1</f>
        <v/>
      </c>
      <c r="E40" s="29">
        <f>+E33+1</f>
        <v/>
      </c>
      <c r="F40" s="29" t="n"/>
      <c r="G40" s="27">
        <f>+G33+1</f>
        <v/>
      </c>
      <c r="H40" s="27" t="n"/>
      <c r="I40" s="27" t="n"/>
    </row>
    <row r="41" spans="1:19">
      <c r="B41" s="10" t="n">
        <v>43035</v>
      </c>
      <c r="C41" s="47">
        <f>+IF(C40&lt;&gt;0, C39+C4,0)</f>
        <v/>
      </c>
      <c r="D41" s="47">
        <f>2480+D39</f>
        <v/>
      </c>
      <c r="E41" s="47">
        <f>+IF(E40&lt;&gt;0, E39+E4,0)</f>
        <v/>
      </c>
      <c r="F41" s="47" t="n"/>
      <c r="G41" s="47">
        <f>+IF(G40&lt;&gt;0, G39+G4,0)</f>
        <v/>
      </c>
      <c r="H41" s="47" t="n"/>
      <c r="I41" s="47" t="n"/>
      <c r="J41" s="47" t="n"/>
      <c r="K41" s="47" t="n"/>
      <c r="L41" s="47" t="n"/>
      <c r="M41" s="47" t="n"/>
    </row>
    <row outlineLevel="1" r="42" s="26" spans="1:19">
      <c r="A42" s="23" t="n">
        <v>43031</v>
      </c>
      <c r="B42" s="13" t="s">
        <v>36</v>
      </c>
      <c r="C42" s="54" t="n">
        <v>2241.16</v>
      </c>
      <c r="D42" s="54" t="n">
        <v>408.89</v>
      </c>
      <c r="E42" s="54" t="n">
        <v>933.38</v>
      </c>
      <c r="F42" s="54" t="n"/>
      <c r="G42" s="54" t="n">
        <v>2443.48</v>
      </c>
      <c r="H42" s="54" t="n"/>
      <c r="I42" s="54" t="n"/>
      <c r="J42" s="54" t="n"/>
      <c r="K42" s="54" t="n"/>
      <c r="L42" s="54" t="n"/>
      <c r="M42" s="54" t="n"/>
    </row>
    <row outlineLevel="1" r="43" s="26" spans="1:19">
      <c r="B43" s="16" t="s">
        <v>37</v>
      </c>
      <c r="C43" s="50">
        <f>+C41-C42</f>
        <v/>
      </c>
      <c r="D43" s="50">
        <f>+D41-D42</f>
        <v/>
      </c>
      <c r="E43" s="50">
        <f>+E41-E42</f>
        <v/>
      </c>
      <c r="F43" s="50" t="n"/>
      <c r="G43" s="50">
        <f>+G41-G42</f>
        <v/>
      </c>
      <c r="H43" s="50" t="n"/>
      <c r="I43" s="50" t="n"/>
      <c r="J43" s="50" t="n"/>
      <c r="K43" s="50" t="n"/>
      <c r="L43" s="50" t="n"/>
      <c r="M43" s="50" t="n"/>
    </row>
    <row outlineLevel="1" r="44" s="26" spans="1:19">
      <c r="A44" s="28" t="s">
        <v>44</v>
      </c>
      <c r="B44" s="17" t="s">
        <v>39</v>
      </c>
      <c r="C44" s="54" t="n">
        <v>714.88</v>
      </c>
      <c r="D44" s="54" t="n">
        <v>2947.02</v>
      </c>
      <c r="E44" s="54" t="n">
        <v>0</v>
      </c>
      <c r="F44" s="54" t="n"/>
      <c r="G44" s="54" t="n"/>
      <c r="H44" s="54" t="n"/>
      <c r="I44" s="54" t="n"/>
      <c r="J44" s="54" t="n"/>
      <c r="K44" s="54" t="n"/>
      <c r="L44" s="54" t="n"/>
      <c r="M44" s="54" t="n"/>
    </row>
    <row outlineLevel="1" r="45" s="26" spans="1:19">
      <c r="B45" s="18" t="s">
        <v>40</v>
      </c>
      <c r="C45" s="53">
        <f>+C42+C44</f>
        <v/>
      </c>
      <c r="D45" s="53">
        <f>+D42+D44</f>
        <v/>
      </c>
      <c r="E45" s="53">
        <f>+E42+E44</f>
        <v/>
      </c>
      <c r="F45" s="53">
        <f>+F42+F44</f>
        <v/>
      </c>
      <c r="G45" s="53">
        <f>+G42+G44</f>
        <v/>
      </c>
      <c r="H45" s="53">
        <f>+H42+H44</f>
        <v/>
      </c>
      <c r="I45" s="53">
        <f>+I42+I44</f>
        <v/>
      </c>
      <c r="J45" s="53">
        <f>+J42+J44</f>
        <v/>
      </c>
      <c r="K45" s="53">
        <f>+K42+K44</f>
        <v/>
      </c>
      <c r="L45" s="53" t="n"/>
      <c r="M45" s="53">
        <f>+M42+M44</f>
        <v/>
      </c>
    </row>
    <row r="46" spans="1:19">
      <c r="B46" s="18" t="s">
        <v>41</v>
      </c>
      <c r="C46" s="55">
        <f>+C41-C45</f>
        <v/>
      </c>
      <c r="D46" s="55">
        <f>+D41-D45</f>
        <v/>
      </c>
      <c r="E46" s="55">
        <f>+E41-E45</f>
        <v/>
      </c>
      <c r="F46" s="55">
        <f>+F41-F45</f>
        <v/>
      </c>
      <c r="G46" s="55">
        <f>+G41-G45</f>
        <v/>
      </c>
      <c r="H46" s="55">
        <f>+H41-H45</f>
        <v/>
      </c>
      <c r="I46" s="55">
        <f>+I41-I45</f>
        <v/>
      </c>
      <c r="J46" s="55">
        <f>+J41-J45</f>
        <v/>
      </c>
      <c r="K46" s="55">
        <f>+K41-K45</f>
        <v/>
      </c>
      <c r="L46" s="55" t="n"/>
      <c r="M46" s="55">
        <f>+M41-M45</f>
        <v/>
      </c>
    </row>
    <row r="47" spans="1:19">
      <c r="C47" s="29">
        <f>+C40+1</f>
        <v/>
      </c>
      <c r="D47" s="29">
        <f>+D40+1</f>
        <v/>
      </c>
      <c r="E47" s="29">
        <f>+E40+1</f>
        <v/>
      </c>
      <c r="G47" s="27">
        <f>+G40+1</f>
        <v/>
      </c>
      <c r="H47" s="29" t="n"/>
      <c r="I47" s="27" t="n"/>
    </row>
    <row r="48" spans="1:19">
      <c r="B48" s="10" t="n">
        <v>43038</v>
      </c>
      <c r="C48" s="47">
        <f>+IF(C47&lt;&gt;0, C$4+C46)</f>
        <v/>
      </c>
      <c r="D48" s="47">
        <f>+IF(D47&lt;&gt;0, D$5+D46)</f>
        <v/>
      </c>
      <c r="E48" s="47">
        <f>+IF(E47&lt;&gt;0, E$4+E46,0)</f>
        <v/>
      </c>
      <c r="F48" s="47">
        <f>+IF(F47&lt;&gt;0, F$4+F46,0)</f>
        <v/>
      </c>
      <c r="G48" s="47">
        <f>+IF(G47&lt;&gt;0, G$4+G46,0)</f>
        <v/>
      </c>
      <c r="H48" s="47">
        <f>+IF(H47&lt;&gt;0, H$4+H46,0)</f>
        <v/>
      </c>
      <c r="I48" s="47">
        <f>+IF(I47&lt;&gt;0, I$4+I46,0)</f>
        <v/>
      </c>
      <c r="J48" s="47">
        <f>+IF(J47&lt;&gt;0, J$4+J46,0)</f>
        <v/>
      </c>
      <c r="K48" s="47">
        <f>+IF(K47&lt;&gt;0, K$4+K46,0)</f>
        <v/>
      </c>
      <c r="L48" s="47" t="n"/>
      <c r="M48" s="47">
        <f>+IF(M47&lt;&gt;0, M$4+M46,0)</f>
        <v/>
      </c>
    </row>
    <row outlineLevel="1" r="49" s="26" spans="1:19">
      <c r="A49" s="23" t="n">
        <v>43038</v>
      </c>
      <c r="B49" s="13" t="s">
        <v>36</v>
      </c>
      <c r="C49" s="54" t="n">
        <v>2525.2</v>
      </c>
      <c r="D49" s="54" t="n">
        <v>1554.53</v>
      </c>
      <c r="E49" s="54" t="n">
        <v>1650.25</v>
      </c>
      <c r="F49" s="54" t="n"/>
      <c r="G49" s="54" t="n">
        <v>2380.36</v>
      </c>
      <c r="H49" s="54" t="n"/>
      <c r="I49" s="54" t="n"/>
      <c r="J49" s="54" t="n"/>
      <c r="K49" s="54" t="n"/>
      <c r="L49" s="54" t="n"/>
      <c r="M49" s="54" t="n"/>
    </row>
    <row outlineLevel="1" r="50" s="26" spans="1:19">
      <c r="B50" s="16" t="s">
        <v>37</v>
      </c>
      <c r="C50" s="50">
        <f>+C48-C49</f>
        <v/>
      </c>
      <c r="D50" s="50">
        <f>+D48-D49</f>
        <v/>
      </c>
      <c r="E50" s="50">
        <f>+E48-E49</f>
        <v/>
      </c>
      <c r="F50" s="50">
        <f>+F48-F49</f>
        <v/>
      </c>
      <c r="G50" s="50">
        <f>+G48-G49</f>
        <v/>
      </c>
      <c r="H50" s="50">
        <f>+H48-H49</f>
        <v/>
      </c>
      <c r="I50" s="50">
        <f>+I48-I49</f>
        <v/>
      </c>
      <c r="J50" s="50">
        <f>+J48-J49</f>
        <v/>
      </c>
      <c r="K50" s="50">
        <f>+K48-K49</f>
        <v/>
      </c>
      <c r="L50" s="50" t="n"/>
      <c r="M50" s="50">
        <f>+M48-M49</f>
        <v/>
      </c>
    </row>
    <row outlineLevel="1" r="51" s="26" spans="1:19">
      <c r="B51" s="17" t="s">
        <v>39</v>
      </c>
      <c r="C51" s="54" t="n"/>
      <c r="D51" s="54" t="n"/>
      <c r="E51" s="54" t="n">
        <v>0</v>
      </c>
      <c r="F51" s="54" t="n"/>
      <c r="G51" s="54" t="n"/>
      <c r="H51" s="54" t="n"/>
      <c r="I51" s="54" t="n"/>
      <c r="J51" s="54" t="n"/>
      <c r="K51" s="54" t="n"/>
      <c r="L51" s="54" t="n"/>
      <c r="M51" s="54" t="n"/>
    </row>
    <row outlineLevel="1" r="52" s="26" spans="1:19">
      <c r="B52" s="18" t="s">
        <v>40</v>
      </c>
      <c r="C52" s="53">
        <f>+C49+C51</f>
        <v/>
      </c>
      <c r="D52" s="53">
        <f>+D49+D51</f>
        <v/>
      </c>
      <c r="E52" s="53">
        <f>+E49+E51</f>
        <v/>
      </c>
      <c r="F52" s="53">
        <f>+F49+F51</f>
        <v/>
      </c>
      <c r="G52" s="53">
        <f>+G49+G51</f>
        <v/>
      </c>
      <c r="H52" s="53">
        <f>+H49+H51</f>
        <v/>
      </c>
      <c r="I52" s="53">
        <f>+I49+I51</f>
        <v/>
      </c>
      <c r="J52" s="53">
        <f>+J49+J51</f>
        <v/>
      </c>
      <c r="K52" s="53">
        <f>+K49+K51</f>
        <v/>
      </c>
      <c r="L52" s="53" t="n"/>
      <c r="M52" s="53">
        <f>+M49+M51</f>
        <v/>
      </c>
    </row>
    <row r="53" spans="1:19">
      <c r="B53" s="18" t="s">
        <v>41</v>
      </c>
      <c r="C53" s="55">
        <f>+C48-C52</f>
        <v/>
      </c>
      <c r="D53" s="55">
        <f>+D48-D52</f>
        <v/>
      </c>
      <c r="E53" s="55">
        <f>+E48-E52</f>
        <v/>
      </c>
      <c r="F53" s="55">
        <f>+F48-F52</f>
        <v/>
      </c>
      <c r="G53" s="55">
        <f>+G48-G52</f>
        <v/>
      </c>
      <c r="H53" s="55">
        <f>+H48-H52</f>
        <v/>
      </c>
      <c r="I53" s="55">
        <f>+I48-I52</f>
        <v/>
      </c>
      <c r="J53" s="55">
        <f>+J48-J52</f>
        <v/>
      </c>
      <c r="K53" s="55">
        <f>+K48-K52</f>
        <v/>
      </c>
      <c r="L53" s="55" t="n"/>
      <c r="M53" s="55">
        <f>+M48-M52</f>
        <v/>
      </c>
    </row>
    <row r="54" spans="1:19">
      <c r="A54" s="24" t="n"/>
      <c r="C54" s="29">
        <f>+C47+1</f>
        <v/>
      </c>
      <c r="D54" s="29">
        <f>+D47+1</f>
        <v/>
      </c>
      <c r="E54" s="29">
        <f>+E47+1</f>
        <v/>
      </c>
      <c r="F54" s="29" t="n"/>
      <c r="G54" s="29">
        <f>+G47+1</f>
        <v/>
      </c>
      <c r="H54" s="29" t="n"/>
      <c r="I54" s="29" t="n"/>
    </row>
    <row r="55" spans="1:19">
      <c r="A55" s="24" t="n"/>
      <c r="B55" s="10" t="n">
        <v>43045</v>
      </c>
      <c r="C55" s="47">
        <f>+IF(C54&lt;&gt;0, C$4+C53)</f>
        <v/>
      </c>
      <c r="D55" s="47">
        <f>+IF(D54&lt;&gt;0, D$5+D53)</f>
        <v/>
      </c>
      <c r="E55" s="47">
        <f>+IF(E54&lt;&gt;0, E$4+E53,0)</f>
        <v/>
      </c>
      <c r="F55" s="47">
        <f>+IF(F54&lt;&gt;0, F$4+F53,0)</f>
        <v/>
      </c>
      <c r="G55" s="47">
        <f>+IF(G54&lt;&gt;0, G$4+G53,0)</f>
        <v/>
      </c>
      <c r="H55" s="47">
        <f>+IF(H54&lt;&gt;0, H$4+H53,0)</f>
        <v/>
      </c>
      <c r="I55" s="47">
        <f>+IF(I54&lt;&gt;0, I$4+I53,0)</f>
        <v/>
      </c>
      <c r="J55" s="47">
        <f>+IF(J54&lt;&gt;0, J$4+J53,0)</f>
        <v/>
      </c>
      <c r="K55" s="47">
        <f>+IF(K54&lt;&gt;0, K$4+K53,0)</f>
        <v/>
      </c>
      <c r="L55" s="47" t="n"/>
      <c r="M55" s="47">
        <f>+IF(M54&lt;&gt;0, M$4+M53,0)</f>
        <v/>
      </c>
    </row>
    <row outlineLevel="1" r="56" s="26" spans="1:19">
      <c r="B56" s="13" t="s">
        <v>36</v>
      </c>
      <c r="C56" s="54" t="n">
        <v>253.9</v>
      </c>
      <c r="D56" s="54" t="n">
        <v>1478.66</v>
      </c>
      <c r="E56" s="54" t="n">
        <v>146.83</v>
      </c>
      <c r="F56" s="54" t="n"/>
      <c r="G56" s="54" t="n">
        <v>1067.04</v>
      </c>
      <c r="H56" s="54" t="n"/>
      <c r="I56" s="54" t="n"/>
      <c r="J56" s="54" t="n"/>
      <c r="K56" s="54" t="n"/>
      <c r="L56" s="54" t="n"/>
      <c r="M56" s="54" t="n"/>
    </row>
    <row outlineLevel="1" r="57" s="26" spans="1:19">
      <c r="B57" s="16" t="s">
        <v>37</v>
      </c>
      <c r="C57" s="50">
        <f>+C55-C56</f>
        <v/>
      </c>
      <c r="D57" s="50">
        <f>+D55-D56</f>
        <v/>
      </c>
      <c r="E57" s="50">
        <f>+E55-E56</f>
        <v/>
      </c>
      <c r="F57" s="50">
        <f>+F55-F56</f>
        <v/>
      </c>
      <c r="G57" s="50">
        <f>+G55-G56</f>
        <v/>
      </c>
      <c r="H57" s="50">
        <f>+H55-H56</f>
        <v/>
      </c>
      <c r="I57" s="50">
        <f>+I55-I56</f>
        <v/>
      </c>
      <c r="J57" s="50">
        <f>+J55-J56</f>
        <v/>
      </c>
      <c r="K57" s="50">
        <f>+K55-K56</f>
        <v/>
      </c>
      <c r="L57" s="50" t="n"/>
      <c r="M57" s="50">
        <f>+M55-M56</f>
        <v/>
      </c>
    </row>
    <row outlineLevel="1" r="58" s="26" spans="1:19">
      <c r="A58" s="23" t="n">
        <v>43046</v>
      </c>
      <c r="B58" s="17" t="s">
        <v>39</v>
      </c>
      <c r="C58" s="54" t="n">
        <v>2681.37</v>
      </c>
      <c r="D58" s="54" t="n"/>
      <c r="E58" s="54" t="n">
        <v>0</v>
      </c>
      <c r="F58" s="54" t="n"/>
      <c r="G58" s="54" t="n"/>
      <c r="H58" s="54" t="n"/>
      <c r="I58" s="54" t="n"/>
      <c r="J58" s="54" t="n"/>
      <c r="K58" s="54" t="n"/>
      <c r="L58" s="54" t="n"/>
      <c r="M58" s="54" t="n"/>
    </row>
    <row outlineLevel="1" r="59" s="26" spans="1:19">
      <c r="B59" s="18" t="s">
        <v>40</v>
      </c>
      <c r="C59" s="53">
        <f>+C56+C58</f>
        <v/>
      </c>
      <c r="D59" s="53">
        <f>+D56+D58</f>
        <v/>
      </c>
      <c r="E59" s="53">
        <f>+E56+E58</f>
        <v/>
      </c>
      <c r="F59" s="53">
        <f>+F56+F58</f>
        <v/>
      </c>
      <c r="G59" s="53">
        <f>+G56+G58</f>
        <v/>
      </c>
      <c r="H59" s="53">
        <f>+H56+H58</f>
        <v/>
      </c>
      <c r="I59" s="53">
        <f>+I56+I58</f>
        <v/>
      </c>
      <c r="J59" s="53">
        <f>+J56+J58</f>
        <v/>
      </c>
      <c r="K59" s="53">
        <f>+K56+K58</f>
        <v/>
      </c>
      <c r="L59" s="53" t="n"/>
      <c r="M59" s="53">
        <f>+M56+M58</f>
        <v/>
      </c>
    </row>
    <row r="60" spans="1:19">
      <c r="B60" s="18" t="s">
        <v>41</v>
      </c>
      <c r="C60" s="55">
        <f>+C55-C59</f>
        <v/>
      </c>
      <c r="D60" s="55">
        <f>+D55-D59</f>
        <v/>
      </c>
      <c r="E60" s="55">
        <f>+E55-E59</f>
        <v/>
      </c>
      <c r="F60" s="55">
        <f>+F55-F59</f>
        <v/>
      </c>
      <c r="G60" s="55">
        <f>+G55-G59</f>
        <v/>
      </c>
      <c r="H60" s="55">
        <f>+H55-H59</f>
        <v/>
      </c>
      <c r="I60" s="55">
        <f>+I55-I59</f>
        <v/>
      </c>
      <c r="J60" s="55">
        <f>+J55-J59</f>
        <v/>
      </c>
      <c r="K60" s="55">
        <f>+K55-K59</f>
        <v/>
      </c>
      <c r="L60" s="55" t="n"/>
      <c r="M60" s="55">
        <f>+M55-M59</f>
        <v/>
      </c>
    </row>
    <row r="61" spans="1:19">
      <c r="C61" s="29">
        <f>+C54+1</f>
        <v/>
      </c>
      <c r="D61" s="29">
        <f>+D54+1</f>
        <v/>
      </c>
      <c r="E61" s="29">
        <f>+E54+1</f>
        <v/>
      </c>
      <c r="F61" s="27" t="n"/>
      <c r="G61" s="29">
        <f>+G54+1</f>
        <v/>
      </c>
      <c r="H61" s="29" t="n"/>
      <c r="I61" s="29" t="n"/>
    </row>
    <row r="62" spans="1:19">
      <c r="B62" s="10" t="n">
        <v>43052</v>
      </c>
      <c r="C62" s="47">
        <f>+IF(C61&lt;&gt;0, C$4+C60)</f>
        <v/>
      </c>
      <c r="D62" s="47">
        <f>+IF(D61&lt;&gt;0, D$5+D60)</f>
        <v/>
      </c>
      <c r="E62" s="47">
        <f>+IF(E61&lt;&gt;0, E$4+E60,0)</f>
        <v/>
      </c>
      <c r="F62" s="47">
        <f>+IF(F61&lt;&gt;0, F$4+F60,0)</f>
        <v/>
      </c>
      <c r="G62" s="47">
        <f>+IF(G61&lt;&gt;0, G$4+G60,0)</f>
        <v/>
      </c>
      <c r="H62" s="47">
        <f>+IF(H61&lt;&gt;0, H$4+H60,0)</f>
        <v/>
      </c>
      <c r="I62" s="47">
        <f>+IF(I61&lt;&gt;0, I$4+I60,0)</f>
        <v/>
      </c>
      <c r="J62" s="47">
        <f>+IF(J61&lt;&gt;0, J$4+J60,0)</f>
        <v/>
      </c>
      <c r="K62" s="47">
        <f>+IF(K61&lt;&gt;0, K$4+K60,0)</f>
        <v/>
      </c>
      <c r="L62" s="47" t="n"/>
      <c r="M62" s="47">
        <f>+IF(M61&lt;&gt;0, M$4+M60,0)</f>
        <v/>
      </c>
    </row>
    <row outlineLevel="1" r="63" s="26" spans="1:19">
      <c r="B63" s="13" t="s">
        <v>36</v>
      </c>
      <c r="C63" s="54" t="n">
        <v>1634.55</v>
      </c>
      <c r="D63" s="54" t="n">
        <v>2578.88</v>
      </c>
      <c r="E63" s="54" t="n">
        <v>1265.63</v>
      </c>
      <c r="F63" s="54" t="n"/>
      <c r="G63" s="54" t="n">
        <v>3532.46</v>
      </c>
      <c r="H63" s="54" t="n"/>
      <c r="I63" s="54" t="n"/>
      <c r="J63" s="54" t="n"/>
      <c r="K63" s="54" t="n"/>
      <c r="L63" s="54" t="n"/>
      <c r="M63" s="54" t="n"/>
    </row>
    <row outlineLevel="1" r="64" s="26" spans="1:19">
      <c r="B64" s="16" t="s">
        <v>37</v>
      </c>
      <c r="C64" s="50">
        <f>+C62-C63</f>
        <v/>
      </c>
      <c r="D64" s="50">
        <f>+D62-D63</f>
        <v/>
      </c>
      <c r="E64" s="50">
        <f>+E62-E63</f>
        <v/>
      </c>
      <c r="F64" s="50">
        <f>+F62-F63</f>
        <v/>
      </c>
      <c r="G64" s="50">
        <f>+G62-G63</f>
        <v/>
      </c>
      <c r="H64" s="50">
        <f>+H62-H63</f>
        <v/>
      </c>
      <c r="I64" s="50">
        <f>+I62-I63</f>
        <v/>
      </c>
      <c r="J64" s="50">
        <f>+J62-J63</f>
        <v/>
      </c>
      <c r="K64" s="50">
        <f>+K62-K63</f>
        <v/>
      </c>
      <c r="L64" s="50" t="n"/>
      <c r="M64" s="50">
        <f>+M62-M63</f>
        <v/>
      </c>
    </row>
    <row outlineLevel="1" r="65" s="26" spans="1:19">
      <c r="A65" s="23" t="n">
        <v>43055</v>
      </c>
      <c r="B65" s="17" t="s">
        <v>39</v>
      </c>
      <c r="C65" s="54" t="n">
        <v>1095.72</v>
      </c>
      <c r="D65" s="54" t="n"/>
      <c r="E65" s="54" t="n">
        <v>0</v>
      </c>
      <c r="F65" s="54" t="n"/>
      <c r="G65" s="54" t="n"/>
      <c r="H65" s="54" t="n"/>
      <c r="I65" s="54" t="n"/>
      <c r="J65" s="54" t="n"/>
      <c r="K65" s="54" t="n"/>
      <c r="L65" s="54" t="n"/>
      <c r="M65" s="54" t="n"/>
    </row>
    <row outlineLevel="1" r="66" s="26" spans="1:19">
      <c r="B66" s="18" t="s">
        <v>40</v>
      </c>
      <c r="C66" s="53">
        <f>+C63+C65</f>
        <v/>
      </c>
      <c r="D66" s="53">
        <f>+D63+D65</f>
        <v/>
      </c>
      <c r="E66" s="53">
        <f>+E63+E65</f>
        <v/>
      </c>
      <c r="F66" s="53" t="n"/>
      <c r="G66" s="53">
        <f>+G63+G65</f>
        <v/>
      </c>
      <c r="H66" s="53" t="n"/>
      <c r="I66" s="53" t="n"/>
      <c r="J66" s="53" t="n"/>
      <c r="K66" s="53" t="n"/>
      <c r="L66" s="53" t="n"/>
      <c r="M66" s="53" t="n"/>
    </row>
    <row r="67" spans="1:19">
      <c r="B67" s="18" t="s">
        <v>41</v>
      </c>
      <c r="C67" s="55">
        <f>+C62-C66</f>
        <v/>
      </c>
      <c r="D67" s="55">
        <f>+D62-D66</f>
        <v/>
      </c>
      <c r="E67" s="55">
        <f>+E62-E66</f>
        <v/>
      </c>
      <c r="F67" s="55">
        <f>+F62-F66</f>
        <v/>
      </c>
      <c r="G67" s="55">
        <f>+G62-G66</f>
        <v/>
      </c>
      <c r="H67" s="55">
        <f>+H62-H66</f>
        <v/>
      </c>
      <c r="I67" s="55">
        <f>+I62-I66</f>
        <v/>
      </c>
      <c r="J67" s="55">
        <f>+J62-J66</f>
        <v/>
      </c>
      <c r="K67" s="55">
        <f>+K62-K66</f>
        <v/>
      </c>
      <c r="L67" s="55" t="n"/>
      <c r="M67" s="55">
        <f>+M62-M66</f>
        <v/>
      </c>
    </row>
    <row r="68" spans="1:19">
      <c r="B68" s="25" t="n"/>
      <c r="C68" s="29">
        <f>+C61+1</f>
        <v/>
      </c>
      <c r="D68" s="29">
        <f>+D61+1</f>
        <v/>
      </c>
      <c r="E68" s="29">
        <f>+E61+1</f>
        <v/>
      </c>
      <c r="F68" s="29" t="n"/>
      <c r="G68" s="29">
        <f>+G61+1</f>
        <v/>
      </c>
      <c r="H68" s="29" t="n"/>
      <c r="I68" s="29">
        <f>+I61+1</f>
        <v/>
      </c>
      <c r="J68" s="27" t="n"/>
    </row>
    <row r="69" spans="1:19">
      <c r="B69" s="10" t="n">
        <v>43059</v>
      </c>
      <c r="C69" s="47">
        <f>+IF(C68&lt;&gt;0, C$4+C67)</f>
        <v/>
      </c>
      <c r="D69" s="47">
        <f>+IF(D68&lt;&gt;0, D$5+D67)</f>
        <v/>
      </c>
      <c r="E69" s="47">
        <f>+IF(E68&lt;&gt;0, E$4+E67,0)</f>
        <v/>
      </c>
      <c r="F69" s="47">
        <f>+IF(F68&lt;&gt;0, F$4+F67,0)</f>
        <v/>
      </c>
      <c r="G69" s="47">
        <f>+IF(G68&lt;&gt;0, G$4+G67,0)</f>
        <v/>
      </c>
      <c r="H69" s="47">
        <f>+IF(H68&lt;&gt;0, H$4+H67,0)</f>
        <v/>
      </c>
      <c r="I69" s="47">
        <f>+IF(I68&lt;&gt;0, I$4+I67,0)</f>
        <v/>
      </c>
      <c r="J69" s="47">
        <f>+IF(J68&lt;&gt;0, J$4+J67,0)</f>
        <v/>
      </c>
      <c r="K69" s="47">
        <f>+IF(K68&lt;&gt;0, K$4+K67,0)</f>
        <v/>
      </c>
      <c r="L69" s="47" t="n"/>
      <c r="M69" s="47">
        <f>+IF(M68&lt;&gt;0, M$4+M67,0)</f>
        <v/>
      </c>
    </row>
    <row outlineLevel="1" r="70" s="26" spans="1:19">
      <c r="B70" s="13" t="s">
        <v>36</v>
      </c>
      <c r="C70" s="54" t="n">
        <v>804.38</v>
      </c>
      <c r="D70" s="54" t="n">
        <v>0</v>
      </c>
      <c r="E70" s="54" t="n">
        <v>73.04000000000001</v>
      </c>
      <c r="F70" s="54" t="n"/>
      <c r="G70" s="54" t="n">
        <v>1228.41</v>
      </c>
      <c r="H70" s="54" t="n"/>
      <c r="I70" s="54" t="n">
        <v>1860</v>
      </c>
      <c r="J70" s="54" t="n"/>
      <c r="K70" s="54" t="n"/>
      <c r="L70" s="54" t="n"/>
      <c r="M70" s="54" t="n"/>
    </row>
    <row outlineLevel="1" r="71" s="26" spans="1:19">
      <c r="B71" s="16" t="s">
        <v>37</v>
      </c>
      <c r="C71" s="50">
        <f>+C69-C70</f>
        <v/>
      </c>
      <c r="D71" s="50">
        <f>+D69-D70</f>
        <v/>
      </c>
      <c r="E71" s="50">
        <f>+E69-E70</f>
        <v/>
      </c>
      <c r="F71" s="50">
        <f>+F69-F70</f>
        <v/>
      </c>
      <c r="G71" s="50">
        <f>+G69-G70</f>
        <v/>
      </c>
      <c r="H71" s="50">
        <f>+H69-H70</f>
        <v/>
      </c>
      <c r="I71" s="50">
        <f>+I69-I70</f>
        <v/>
      </c>
      <c r="J71" s="50">
        <f>+J69-J70</f>
        <v/>
      </c>
      <c r="K71" s="50">
        <f>+K69-K70</f>
        <v/>
      </c>
      <c r="L71" s="50" t="n"/>
      <c r="M71" s="50">
        <f>+M69-M70</f>
        <v/>
      </c>
    </row>
    <row outlineLevel="1" r="72" s="26" spans="1:19">
      <c r="A72" s="23" t="n">
        <v>43062</v>
      </c>
      <c r="B72" s="17" t="s">
        <v>39</v>
      </c>
      <c r="C72" s="54" t="n">
        <v>1928.89</v>
      </c>
      <c r="D72" s="54" t="n"/>
      <c r="E72" s="54" t="n">
        <v>0</v>
      </c>
      <c r="F72" s="54" t="n"/>
      <c r="G72" s="54" t="n"/>
      <c r="H72" s="54" t="n"/>
      <c r="I72" s="54" t="n"/>
      <c r="J72" s="54" t="n"/>
      <c r="K72" s="54" t="n"/>
      <c r="L72" s="54" t="n"/>
      <c r="M72" s="54" t="n"/>
    </row>
    <row outlineLevel="1" r="73" s="26" spans="1:19">
      <c r="B73" s="18" t="s">
        <v>40</v>
      </c>
      <c r="C73" s="53">
        <f>+C70+C72</f>
        <v/>
      </c>
      <c r="D73" s="53">
        <f>+D70+D72</f>
        <v/>
      </c>
      <c r="E73" s="53">
        <f>+E70+E72</f>
        <v/>
      </c>
      <c r="F73" s="53">
        <f>+F70+F72</f>
        <v/>
      </c>
      <c r="G73" s="53">
        <f>+G70+G72</f>
        <v/>
      </c>
      <c r="H73" s="53">
        <f>+H70+H72</f>
        <v/>
      </c>
      <c r="I73" s="53">
        <f>+I70+I72</f>
        <v/>
      </c>
      <c r="J73" s="53">
        <f>+J70+J72</f>
        <v/>
      </c>
      <c r="K73" s="53">
        <f>+K70+K72</f>
        <v/>
      </c>
      <c r="L73" s="53" t="n"/>
      <c r="M73" s="53">
        <f>+M70+M72</f>
        <v/>
      </c>
    </row>
    <row r="74" spans="1:19">
      <c r="B74" s="18" t="s">
        <v>41</v>
      </c>
      <c r="C74" s="47">
        <f>+C69-C73</f>
        <v/>
      </c>
      <c r="D74" s="47">
        <f>+D69-D73</f>
        <v/>
      </c>
      <c r="E74" s="47">
        <f>+E69-E73</f>
        <v/>
      </c>
      <c r="F74" s="47">
        <f>+F69-F73</f>
        <v/>
      </c>
      <c r="G74" s="47">
        <f>+G69-G73</f>
        <v/>
      </c>
      <c r="H74" s="47">
        <f>+H69-H73</f>
        <v/>
      </c>
      <c r="I74" s="47">
        <f>+I69-I73</f>
        <v/>
      </c>
      <c r="J74" s="47">
        <f>+J69-J73</f>
        <v/>
      </c>
      <c r="K74" s="47">
        <f>+K69-K73</f>
        <v/>
      </c>
      <c r="L74" s="47" t="n"/>
      <c r="M74" s="47">
        <f>+M69-M73</f>
        <v/>
      </c>
    </row>
    <row r="75" spans="1:19">
      <c r="C75" s="39">
        <f>+C68+1</f>
        <v/>
      </c>
      <c r="D75" s="39">
        <f>+D68+1</f>
        <v/>
      </c>
      <c r="E75" s="39">
        <f>+E68+1</f>
        <v/>
      </c>
      <c r="G75" s="39">
        <f>+G68+1</f>
        <v/>
      </c>
      <c r="I75" s="39">
        <f>+I68+1</f>
        <v/>
      </c>
    </row>
    <row r="76" spans="1:19">
      <c r="B76" s="10" t="n">
        <v>43066</v>
      </c>
      <c r="C76" s="47">
        <f>+IF(C75&lt;&gt;0, C$4+C74)</f>
        <v/>
      </c>
      <c r="D76" s="47">
        <f>+IF(D75&lt;&gt;0, D$5+D74)</f>
        <v/>
      </c>
      <c r="E76" s="47">
        <f>+IF(E75&lt;&gt;0, E$4+E74,0)</f>
        <v/>
      </c>
      <c r="F76" s="47">
        <f>+IF(F75&lt;&gt;0, F$4+F74,0)</f>
        <v/>
      </c>
      <c r="G76" s="47">
        <f>+IF(G75&lt;&gt;0, G$4+G74,0)</f>
        <v/>
      </c>
      <c r="H76" s="47">
        <f>+IF(H75&lt;&gt;0, H$4+H74,0)</f>
        <v/>
      </c>
      <c r="I76" s="47">
        <f>+IF(I75&lt;&gt;0, I$4+I74,0)</f>
        <v/>
      </c>
      <c r="J76" s="47">
        <f>+IF(J75&lt;&gt;0, J$4+J74,0)</f>
        <v/>
      </c>
      <c r="K76" s="47">
        <f>+IF(K75&lt;&gt;0, K$4+K74,0)</f>
        <v/>
      </c>
      <c r="L76" s="47" t="n"/>
      <c r="M76" s="47">
        <f>+IF(M75&lt;&gt;0, M$4+M74,0)</f>
        <v/>
      </c>
    </row>
    <row outlineLevel="1" r="77" s="26" spans="1:19">
      <c r="B77" s="13" t="s">
        <v>36</v>
      </c>
      <c r="C77" s="54" t="n">
        <v>820.75</v>
      </c>
      <c r="D77" s="54" t="n">
        <v>3720</v>
      </c>
      <c r="E77" s="54" t="n">
        <v>789.76</v>
      </c>
      <c r="F77" s="54" t="n"/>
      <c r="G77" s="54" t="n">
        <v>2093.76</v>
      </c>
      <c r="H77" s="54" t="n"/>
      <c r="I77" s="54" t="n">
        <v>1860</v>
      </c>
      <c r="J77" s="54" t="n"/>
      <c r="K77" s="54" t="n"/>
      <c r="L77" s="54" t="n"/>
      <c r="M77" s="54" t="n"/>
    </row>
    <row outlineLevel="1" r="78" s="26" spans="1:19">
      <c r="B78" s="16" t="s">
        <v>37</v>
      </c>
      <c r="C78" s="50">
        <f>+C76-C77</f>
        <v/>
      </c>
      <c r="D78" s="50">
        <f>+D76-D77</f>
        <v/>
      </c>
      <c r="E78" s="50">
        <f>+E76-E77</f>
        <v/>
      </c>
      <c r="F78" s="50">
        <f>+F76-F77</f>
        <v/>
      </c>
      <c r="G78" s="50">
        <f>+G76-G77</f>
        <v/>
      </c>
      <c r="H78" s="50">
        <f>+H76-H77</f>
        <v/>
      </c>
      <c r="I78" s="50">
        <f>+I76-I77</f>
        <v/>
      </c>
      <c r="J78" s="50">
        <f>+J76-J77</f>
        <v/>
      </c>
      <c r="K78" s="50">
        <f>+K76-K77</f>
        <v/>
      </c>
      <c r="L78" s="50" t="n"/>
      <c r="M78" s="50">
        <f>+M76-M77</f>
        <v/>
      </c>
    </row>
    <row outlineLevel="1" r="79" s="26" spans="1:19">
      <c r="A79" s="23" t="n">
        <v>43073</v>
      </c>
      <c r="B79" s="17" t="s">
        <v>39</v>
      </c>
      <c r="C79" s="54" t="n">
        <v>1906.52</v>
      </c>
      <c r="D79" s="54" t="n"/>
      <c r="E79" s="54" t="n">
        <v>0</v>
      </c>
      <c r="F79" s="54" t="n"/>
      <c r="G79" s="54" t="n"/>
      <c r="H79" s="54" t="n"/>
      <c r="I79" s="54" t="n"/>
      <c r="J79" s="54" t="n"/>
      <c r="K79" s="54" t="n"/>
      <c r="L79" s="54" t="n"/>
      <c r="M79" s="54" t="n"/>
    </row>
    <row outlineLevel="1" r="80" s="26" spans="1:19">
      <c r="B80" s="18" t="s">
        <v>40</v>
      </c>
      <c r="C80" s="53">
        <f>+C77+C79</f>
        <v/>
      </c>
      <c r="D80" s="53">
        <f>+D77+D79</f>
        <v/>
      </c>
      <c r="E80" s="53">
        <f>+E77+E79</f>
        <v/>
      </c>
      <c r="F80" s="53">
        <f>+F77+F79</f>
        <v/>
      </c>
      <c r="G80" s="53">
        <f>+G77+G79</f>
        <v/>
      </c>
      <c r="H80" s="53">
        <f>+H77+H79</f>
        <v/>
      </c>
      <c r="I80" s="53">
        <f>+I77+I79</f>
        <v/>
      </c>
      <c r="J80" s="53">
        <f>+J77+J79</f>
        <v/>
      </c>
      <c r="K80" s="53">
        <f>+K77+K79</f>
        <v/>
      </c>
      <c r="L80" s="53" t="n"/>
      <c r="M80" s="53">
        <f>+M77+M79</f>
        <v/>
      </c>
    </row>
    <row r="81" spans="1:19">
      <c r="B81" s="18" t="s">
        <v>41</v>
      </c>
      <c r="C81" s="47">
        <f>+C76-C80</f>
        <v/>
      </c>
      <c r="D81" s="47">
        <f>+D76-D80</f>
        <v/>
      </c>
      <c r="E81" s="47">
        <f>+E76-E80</f>
        <v/>
      </c>
      <c r="F81" s="47">
        <f>+F76-F80</f>
        <v/>
      </c>
      <c r="G81" s="47">
        <f>+G76-G80</f>
        <v/>
      </c>
      <c r="H81" s="47">
        <f>+H76-H80</f>
        <v/>
      </c>
      <c r="I81" s="47">
        <f>+I76-I80</f>
        <v/>
      </c>
      <c r="J81" s="47">
        <f>+J76-J80</f>
        <v/>
      </c>
      <c r="K81" s="47">
        <f>+K76-K80</f>
        <v/>
      </c>
      <c r="L81" s="47" t="n"/>
      <c r="M81" s="47">
        <f>+M76-M80</f>
        <v/>
      </c>
    </row>
    <row r="82" spans="1:19">
      <c r="C82" s="29">
        <f>+C75+1</f>
        <v/>
      </c>
      <c r="D82" s="29">
        <f>+D75+1</f>
        <v/>
      </c>
      <c r="E82" s="29" t="s">
        <v>45</v>
      </c>
      <c r="F82" s="29">
        <f>+F75+1</f>
        <v/>
      </c>
      <c r="G82" s="29">
        <f>+G75+1</f>
        <v/>
      </c>
      <c r="H82" s="29" t="n"/>
      <c r="I82" s="29">
        <f>+I75+1</f>
        <v/>
      </c>
    </row>
    <row r="83" spans="1:19">
      <c r="B83" s="10" t="n">
        <v>43073</v>
      </c>
      <c r="C83" s="47">
        <f>+IF(C82&lt;&gt;0, C$4+C81)</f>
        <v/>
      </c>
      <c r="D83" s="47">
        <f>+IF(D82&lt;&gt;0, D$5+D81)</f>
        <v/>
      </c>
      <c r="E83" s="47">
        <f>+IF(E82&lt;&gt;0, E$4+E81,0)</f>
        <v/>
      </c>
      <c r="F83" s="47">
        <f>+IF(F82&lt;&gt;0, F$4+F81,0)</f>
        <v/>
      </c>
      <c r="G83" s="47">
        <f>+IF(G82&lt;&gt;0, G$4+G81,0)</f>
        <v/>
      </c>
      <c r="H83" s="47">
        <f>+IF(H82&lt;&gt;0, H$4+H81,0)</f>
        <v/>
      </c>
      <c r="I83" s="47">
        <f>+IF(I82&lt;&gt;0, I$4+I81,0)</f>
        <v/>
      </c>
      <c r="J83" s="47">
        <f>+IF(J82&lt;&gt;0, J$4+J81,0)</f>
        <v/>
      </c>
      <c r="K83" s="47">
        <f>+IF(K82&lt;&gt;0, K$4+K81,0)</f>
        <v/>
      </c>
      <c r="L83" s="47" t="n"/>
      <c r="M83" s="47">
        <f>+IF(M82&lt;&gt;0, M$4+M81,0)</f>
        <v/>
      </c>
    </row>
    <row outlineLevel="1" r="84" s="26" spans="1:19">
      <c r="A84" s="47">
        <f>+E84-1112.48</f>
        <v/>
      </c>
      <c r="B84" s="13" t="s">
        <v>36</v>
      </c>
      <c r="C84" s="54" t="n"/>
      <c r="D84" s="54" t="n">
        <v>1860</v>
      </c>
      <c r="E84" s="54" t="n">
        <v>1267.43</v>
      </c>
      <c r="F84" s="54" t="n">
        <v>2001.96</v>
      </c>
      <c r="G84" s="54" t="n">
        <v>2012.57</v>
      </c>
      <c r="H84" s="54" t="n"/>
      <c r="I84" s="54" t="n">
        <v>1860</v>
      </c>
      <c r="J84" s="54" t="n"/>
      <c r="K84" s="54" t="n"/>
      <c r="L84" s="54" t="n"/>
      <c r="M84" s="54" t="n"/>
    </row>
    <row outlineLevel="1" r="85" s="26" spans="1:19">
      <c r="B85" s="16" t="s">
        <v>37</v>
      </c>
      <c r="C85" s="50">
        <f>+C83-C84</f>
        <v/>
      </c>
      <c r="D85" s="50">
        <f>+D83-D84</f>
        <v/>
      </c>
      <c r="E85" s="50">
        <f>+E83-E84</f>
        <v/>
      </c>
      <c r="F85" s="50">
        <f>+F83-F84</f>
        <v/>
      </c>
      <c r="G85" s="50">
        <f>+G83-G84</f>
        <v/>
      </c>
      <c r="H85" s="50">
        <f>+H83-H84</f>
        <v/>
      </c>
      <c r="I85" s="50">
        <f>+I83-I84</f>
        <v/>
      </c>
      <c r="J85" s="50">
        <f>+J83-J84</f>
        <v/>
      </c>
      <c r="K85" s="50">
        <f>+K83-K84</f>
        <v/>
      </c>
      <c r="L85" s="50" t="n"/>
      <c r="M85" s="50">
        <f>+M83-M84</f>
        <v/>
      </c>
    </row>
    <row outlineLevel="1" r="86" s="26" spans="1:19">
      <c r="B86" s="17" t="s">
        <v>39</v>
      </c>
      <c r="C86" s="54" t="n"/>
      <c r="D86" s="54" t="n"/>
      <c r="E86" s="54" t="n">
        <v>0</v>
      </c>
      <c r="F86" s="54" t="n"/>
      <c r="G86" s="54" t="n"/>
      <c r="H86" s="54" t="n"/>
      <c r="I86" s="54" t="n"/>
      <c r="J86" s="54" t="n"/>
      <c r="K86" s="54" t="n"/>
      <c r="L86" s="54" t="n"/>
      <c r="M86" s="54" t="n"/>
    </row>
    <row outlineLevel="1" r="87" s="26" spans="1:19">
      <c r="B87" s="18" t="s">
        <v>40</v>
      </c>
      <c r="C87" s="53">
        <f>+C84+C86</f>
        <v/>
      </c>
      <c r="D87" s="53">
        <f>+D84+D86</f>
        <v/>
      </c>
      <c r="E87" s="53">
        <f>+E84+E86</f>
        <v/>
      </c>
      <c r="F87" s="53">
        <f>+F84+F86</f>
        <v/>
      </c>
      <c r="G87" s="53">
        <f>+G84+G86</f>
        <v/>
      </c>
      <c r="H87" s="53">
        <f>+H84+H86</f>
        <v/>
      </c>
      <c r="I87" s="53">
        <f>+I84+I86</f>
        <v/>
      </c>
      <c r="J87" s="53">
        <f>+J84+J86</f>
        <v/>
      </c>
      <c r="K87" s="53">
        <f>+K84+K86</f>
        <v/>
      </c>
      <c r="L87" s="53" t="n"/>
      <c r="M87" s="53">
        <f>+M84+M86</f>
        <v/>
      </c>
    </row>
    <row r="88" spans="1:19">
      <c r="B88" s="18" t="s">
        <v>41</v>
      </c>
      <c r="C88" s="47">
        <f>+C83-C87</f>
        <v/>
      </c>
      <c r="D88" s="47">
        <f>+D83-D87</f>
        <v/>
      </c>
      <c r="E88" s="47">
        <f>+E83-E87</f>
        <v/>
      </c>
      <c r="F88" s="47">
        <f>+F83-F87</f>
        <v/>
      </c>
      <c r="G88" s="47">
        <f>+G83-G87</f>
        <v/>
      </c>
      <c r="H88" s="47">
        <f>+H83-H87</f>
        <v/>
      </c>
      <c r="I88" s="47">
        <f>+I83-I87</f>
        <v/>
      </c>
      <c r="J88" s="47">
        <f>+J83-J87</f>
        <v/>
      </c>
      <c r="K88" s="47">
        <f>+K83-K87</f>
        <v/>
      </c>
      <c r="L88" s="47" t="n"/>
      <c r="M88" s="47">
        <f>+M83-M87</f>
        <v/>
      </c>
    </row>
    <row r="89" spans="1:19">
      <c r="C89" s="39">
        <f>+C82+1</f>
        <v/>
      </c>
      <c r="D89" s="39">
        <f>+D82+1</f>
        <v/>
      </c>
      <c r="E89" s="39">
        <f>+E82+1</f>
        <v/>
      </c>
      <c r="F89" s="39">
        <f>+F82+1</f>
        <v/>
      </c>
      <c r="G89" s="39">
        <f>+G82+1</f>
        <v/>
      </c>
      <c r="I89" s="39">
        <f>+I82+1</f>
        <v/>
      </c>
      <c r="J89" s="39">
        <f>+J82+1</f>
        <v/>
      </c>
      <c r="K89" s="39">
        <f>+K82+1</f>
        <v/>
      </c>
    </row>
    <row r="90" spans="1:19">
      <c r="B90" s="10" t="n">
        <v>43080</v>
      </c>
      <c r="C90" s="47" t="n"/>
      <c r="D90" s="47">
        <f>+IF(D89&lt;&gt;0, D$5+D88)</f>
        <v/>
      </c>
      <c r="E90" s="47">
        <f>+IF(E89&lt;&gt;0, E$4+E88,0)</f>
        <v/>
      </c>
      <c r="F90" s="47">
        <f>+IF(F89&lt;&gt;0, F$4+F88,0)</f>
        <v/>
      </c>
      <c r="G90" s="47">
        <f>+IF(G89&lt;&gt;0, G$4+G88,0)</f>
        <v/>
      </c>
      <c r="H90" s="47">
        <f>+IF(H89&lt;&gt;0, H$4+H88,0)</f>
        <v/>
      </c>
      <c r="I90" s="47">
        <f>+IF(I89&lt;&gt;0, I$4+I88,0)</f>
        <v/>
      </c>
      <c r="J90" s="47">
        <f>+IF(J89&lt;&gt;0, J$4+J88,0)</f>
        <v/>
      </c>
      <c r="K90" s="47">
        <f>+IF(K89&lt;&gt;0, K$4+K88,0)</f>
        <v/>
      </c>
      <c r="L90" s="47" t="n"/>
      <c r="M90" s="47">
        <f>+IF(M89&lt;&gt;0, M$4+M88,0)</f>
        <v/>
      </c>
    </row>
    <row r="91" spans="1:19">
      <c r="B91" s="13" t="s">
        <v>36</v>
      </c>
      <c r="C91" s="54" t="n">
        <v>0</v>
      </c>
      <c r="D91" s="54" t="n">
        <v>1860</v>
      </c>
      <c r="E91" s="54" t="n">
        <v>2620.09</v>
      </c>
      <c r="F91" s="54" t="n">
        <v>1718.04</v>
      </c>
      <c r="G91" s="54" t="n">
        <v>477.66</v>
      </c>
      <c r="H91" s="54" t="n"/>
      <c r="I91" s="54" t="n"/>
      <c r="J91" s="54" t="n"/>
      <c r="K91" s="54" t="n"/>
      <c r="L91" s="54" t="n"/>
      <c r="M91" s="54" t="n"/>
    </row>
    <row r="92" spans="1:19">
      <c r="B92" s="16" t="s">
        <v>37</v>
      </c>
      <c r="C92" s="50">
        <f>+C90-C91</f>
        <v/>
      </c>
      <c r="D92" s="50">
        <f>+D90-D91</f>
        <v/>
      </c>
      <c r="E92" s="50">
        <f>+E90-E91</f>
        <v/>
      </c>
      <c r="F92" s="50">
        <f>+F90-F91</f>
        <v/>
      </c>
      <c r="G92" s="50">
        <f>+G90-G91</f>
        <v/>
      </c>
      <c r="H92" s="50" t="n"/>
      <c r="I92" s="50">
        <f>+I90-I91</f>
        <v/>
      </c>
      <c r="J92" s="50">
        <f>+J90-J91</f>
        <v/>
      </c>
      <c r="K92" s="50">
        <f>+K90-K91</f>
        <v/>
      </c>
      <c r="L92" s="50" t="n"/>
      <c r="M92" s="50">
        <f>+M90-M91</f>
        <v/>
      </c>
    </row>
    <row r="93" spans="1:19">
      <c r="B93" s="17" t="s">
        <v>39</v>
      </c>
      <c r="C93" s="54" t="n"/>
      <c r="D93" s="54" t="n"/>
      <c r="E93" s="54" t="n">
        <v>0</v>
      </c>
      <c r="F93" s="54" t="n"/>
      <c r="G93" s="54" t="n"/>
      <c r="H93" s="54" t="n"/>
      <c r="I93" s="54" t="n">
        <v>1860</v>
      </c>
      <c r="J93" s="54" t="n"/>
      <c r="K93" s="54" t="n"/>
      <c r="L93" s="54" t="n"/>
      <c r="M93" s="54" t="n"/>
    </row>
    <row r="94" spans="1:19">
      <c r="A94" s="47">
        <f>+G94-241.92</f>
        <v/>
      </c>
      <c r="B94" s="18" t="s">
        <v>40</v>
      </c>
      <c r="C94" s="53">
        <f>+C91+C93</f>
        <v/>
      </c>
      <c r="D94" s="53">
        <f>+D91+D93</f>
        <v/>
      </c>
      <c r="E94" s="53">
        <f>+E91+E93</f>
        <v/>
      </c>
      <c r="F94" s="53">
        <f>+F91+F93</f>
        <v/>
      </c>
      <c r="G94" s="53">
        <f>+G91+G93</f>
        <v/>
      </c>
      <c r="H94" s="53" t="n"/>
      <c r="I94" s="53">
        <f>+I91+I93</f>
        <v/>
      </c>
      <c r="J94" s="53">
        <f>+J91+J93</f>
        <v/>
      </c>
      <c r="K94" s="53">
        <f>+K91+K93</f>
        <v/>
      </c>
      <c r="L94" s="53" t="n"/>
      <c r="M94" s="53">
        <f>+M91+M93</f>
        <v/>
      </c>
    </row>
    <row r="95" spans="1:19">
      <c r="B95" s="18" t="s">
        <v>41</v>
      </c>
      <c r="C95" s="47">
        <f>+C90-C94</f>
        <v/>
      </c>
      <c r="D95" s="47">
        <f>+D90-D94</f>
        <v/>
      </c>
      <c r="E95" s="47">
        <f>+E90-E94</f>
        <v/>
      </c>
      <c r="F95" s="47">
        <f>+F90-F94</f>
        <v/>
      </c>
      <c r="G95" s="47">
        <f>+G90-G94</f>
        <v/>
      </c>
      <c r="H95" s="47" t="n"/>
      <c r="I95" s="47">
        <f>+I90-I94</f>
        <v/>
      </c>
      <c r="J95" s="47">
        <f>+J90-J94</f>
        <v/>
      </c>
      <c r="K95" s="47">
        <f>+K90-K94</f>
        <v/>
      </c>
      <c r="L95" s="47" t="n"/>
      <c r="M95" s="47">
        <f>+M90-M94</f>
        <v/>
      </c>
    </row>
    <row customFormat="1" r="96" s="29" spans="1:19">
      <c r="C96" s="29">
        <f>+C89+1</f>
        <v/>
      </c>
      <c r="D96" s="29">
        <f>+D89+1</f>
        <v/>
      </c>
      <c r="E96" s="29">
        <f>+E89+1</f>
        <v/>
      </c>
      <c r="F96" s="29">
        <f>+F89+1</f>
        <v/>
      </c>
      <c r="G96" s="29">
        <f>+G89+1</f>
        <v/>
      </c>
      <c r="I96" s="29">
        <f>+I89+1</f>
        <v/>
      </c>
      <c r="J96" s="29">
        <f>+J89+1</f>
        <v/>
      </c>
      <c r="K96" s="29">
        <f>+K89+1</f>
        <v/>
      </c>
      <c r="M96" s="29" t="n">
        <v>1</v>
      </c>
      <c r="O96" s="57" t="n"/>
    </row>
    <row r="97" spans="1:19">
      <c r="B97" s="10" t="n">
        <v>43087</v>
      </c>
      <c r="C97" s="47" t="n">
        <v>3640.3588</v>
      </c>
      <c r="D97" s="47">
        <f>+IF(D96&lt;&gt;0, D$5+D95)</f>
        <v/>
      </c>
      <c r="E97" s="47">
        <f>+IF(E96&lt;&gt;0, E$4+E95,0)</f>
        <v/>
      </c>
      <c r="F97" s="47">
        <f>+IF(F96&lt;&gt;0, F$4+F95,0)</f>
        <v/>
      </c>
      <c r="G97" s="47">
        <f>+IF(G96&lt;&gt;0, G$4+G95,0)</f>
        <v/>
      </c>
      <c r="H97" s="47" t="n"/>
      <c r="I97" s="47">
        <f>+IF(I96&lt;&gt;0, I$4+I95,0)</f>
        <v/>
      </c>
      <c r="J97" s="47">
        <f>+IF(J96&lt;&gt;0, J$4+J95,0)</f>
        <v/>
      </c>
      <c r="K97" s="47">
        <f>+IF(K96&lt;&gt;0, K$4+K95,0)</f>
        <v/>
      </c>
      <c r="L97" s="47" t="n"/>
      <c r="M97" s="47">
        <f>+IF(M96&lt;&gt;0, M$4+M95,0)</f>
        <v/>
      </c>
      <c r="O97" s="47" t="n"/>
    </row>
    <row outlineLevel="1" r="98" s="26" spans="1:19">
      <c r="B98" s="13" t="s">
        <v>36</v>
      </c>
      <c r="C98" s="54" t="n">
        <v>0</v>
      </c>
      <c r="D98" s="54" t="n"/>
      <c r="E98" s="54" t="n"/>
      <c r="F98" s="54" t="n"/>
      <c r="G98" s="54" t="n"/>
      <c r="H98" s="54" t="n"/>
      <c r="I98" s="54" t="n"/>
      <c r="J98" s="54" t="n"/>
      <c r="K98" s="54" t="n"/>
      <c r="L98" s="54" t="n"/>
      <c r="M98" s="54" t="n"/>
      <c r="N98" s="47" t="n"/>
    </row>
    <row outlineLevel="1" r="99" s="26" spans="1:19">
      <c r="B99" s="16" t="s">
        <v>37</v>
      </c>
      <c r="C99" s="50">
        <f>+C97-C98</f>
        <v/>
      </c>
      <c r="D99" s="50">
        <f>+D97-D98</f>
        <v/>
      </c>
      <c r="E99" s="50">
        <f>+E97-E98</f>
        <v/>
      </c>
      <c r="F99" s="50">
        <f>+F97-F98</f>
        <v/>
      </c>
      <c r="G99" s="50">
        <f>+G97-G98</f>
        <v/>
      </c>
      <c r="H99" s="50" t="n"/>
      <c r="I99" s="50">
        <f>+I97-I98</f>
        <v/>
      </c>
      <c r="J99" s="50">
        <f>+J97-J98</f>
        <v/>
      </c>
      <c r="K99" s="50">
        <f>+K97-K98</f>
        <v/>
      </c>
      <c r="L99" s="50" t="n"/>
      <c r="M99" s="50" t="n"/>
    </row>
    <row outlineLevel="1" r="100" s="26" spans="1:19">
      <c r="A100" s="25" t="n">
        <v>43088</v>
      </c>
      <c r="B100" s="17" t="s">
        <v>39</v>
      </c>
      <c r="C100" s="54" t="n">
        <v>3640.36</v>
      </c>
      <c r="D100" s="54" t="n"/>
      <c r="E100" s="54" t="n">
        <v>2000</v>
      </c>
      <c r="F100" s="54" t="n"/>
      <c r="G100" s="54" t="n">
        <v>2500</v>
      </c>
      <c r="H100" s="54" t="n"/>
      <c r="I100" s="54" t="n">
        <v>3720</v>
      </c>
      <c r="J100" s="54" t="n">
        <v>2500</v>
      </c>
      <c r="K100" s="54" t="n"/>
      <c r="L100" s="54" t="n"/>
      <c r="M100" s="54" t="n"/>
      <c r="O100" t="s">
        <v>46</v>
      </c>
    </row>
    <row outlineLevel="1" r="101" s="26" spans="1:19">
      <c r="B101" s="18" t="s">
        <v>40</v>
      </c>
      <c r="C101" s="53">
        <f>+C98+C100</f>
        <v/>
      </c>
      <c r="D101" s="53">
        <f>+D98+D100</f>
        <v/>
      </c>
      <c r="E101" s="53">
        <f>+E98+E100</f>
        <v/>
      </c>
      <c r="F101" s="53">
        <f>+F98+F100</f>
        <v/>
      </c>
      <c r="G101" s="53">
        <f>+G98+G100</f>
        <v/>
      </c>
      <c r="H101" s="53" t="n"/>
      <c r="I101" s="53">
        <f>+I98+I100</f>
        <v/>
      </c>
      <c r="J101" s="53">
        <f>+J98+J100</f>
        <v/>
      </c>
      <c r="K101" s="53">
        <f>+K98+K100</f>
        <v/>
      </c>
      <c r="L101" s="53" t="n"/>
      <c r="M101" s="53">
        <f>+M98+M100</f>
        <v/>
      </c>
    </row>
    <row r="102" spans="1:19">
      <c r="B102" s="18" t="s">
        <v>41</v>
      </c>
      <c r="C102" s="47">
        <f>+C97-C101</f>
        <v/>
      </c>
      <c r="D102" s="47">
        <f>+D97-D101</f>
        <v/>
      </c>
      <c r="E102" s="47">
        <f>+E97-E101</f>
        <v/>
      </c>
      <c r="F102" s="47">
        <f>+F97-F101</f>
        <v/>
      </c>
      <c r="G102" s="47">
        <f>+G97-G101</f>
        <v/>
      </c>
      <c r="H102" s="47" t="n"/>
      <c r="I102" s="47">
        <f>+I97-I101</f>
        <v/>
      </c>
      <c r="J102" s="47">
        <f>+J97-J101</f>
        <v/>
      </c>
      <c r="K102" s="47">
        <f>+K97-K101</f>
        <v/>
      </c>
      <c r="L102" s="47" t="n"/>
      <c r="M102" s="47">
        <f>+M97-M101</f>
        <v/>
      </c>
    </row>
    <row r="103" spans="1:19">
      <c r="C103" s="27">
        <f>+C96+1</f>
        <v/>
      </c>
      <c r="D103" s="27">
        <f>+D96+1</f>
        <v/>
      </c>
      <c r="E103" s="27">
        <f>+E96+1</f>
        <v/>
      </c>
      <c r="F103" s="27">
        <f>+F96+1</f>
        <v/>
      </c>
      <c r="G103" s="27">
        <f>+G96+1</f>
        <v/>
      </c>
      <c r="H103" s="27">
        <f>+H96+1</f>
        <v/>
      </c>
      <c r="I103" s="27">
        <f>+I96+1</f>
        <v/>
      </c>
      <c r="J103" s="27">
        <f>+J96+1</f>
        <v/>
      </c>
      <c r="K103" s="27">
        <f>+K96+1</f>
        <v/>
      </c>
      <c r="L103" s="27" t="n"/>
      <c r="M103" s="38">
        <f>+M96+1</f>
        <v/>
      </c>
    </row>
    <row r="104" spans="1:19">
      <c r="B104" s="10" t="n">
        <v>43094</v>
      </c>
      <c r="C104" s="47" t="n">
        <v>3640.3588</v>
      </c>
      <c r="D104" s="47">
        <f>+IF(D103&lt;&gt;0, D$5+D102)</f>
        <v/>
      </c>
      <c r="E104" s="47">
        <f>+IF(E103&lt;&gt;0, E$4+E102,0)</f>
        <v/>
      </c>
      <c r="F104" s="47">
        <f>+IF(F103&lt;&gt;0, F$4+F102,0)</f>
        <v/>
      </c>
      <c r="G104" s="47">
        <f>+IF(G103&lt;&gt;0, G$4+G102,0)</f>
        <v/>
      </c>
      <c r="H104" s="47" t="n"/>
      <c r="I104" s="47">
        <f>+IF(I103&lt;&gt;0, I$4+I102,0)</f>
        <v/>
      </c>
      <c r="J104" s="47">
        <f>+IF(J103&lt;&gt;0, J$4+J102,0)</f>
        <v/>
      </c>
      <c r="K104" s="47">
        <f>+IF(K103&lt;&gt;0, K$4+K102,0)</f>
        <v/>
      </c>
      <c r="L104" s="47" t="n"/>
      <c r="M104" s="47">
        <f>+IF(M103&lt;&gt;0, M$4+M102,0)</f>
        <v/>
      </c>
    </row>
    <row outlineLevel="1" r="105" s="26" spans="1:19">
      <c r="B105" s="13" t="s">
        <v>36</v>
      </c>
      <c r="C105" s="54" t="n">
        <v>0</v>
      </c>
      <c r="D105" s="54" t="n"/>
      <c r="E105" s="54" t="n"/>
      <c r="F105" s="54" t="n"/>
      <c r="G105" s="54" t="n"/>
      <c r="H105" s="54" t="n"/>
      <c r="I105" s="54" t="n"/>
      <c r="J105" s="54" t="n"/>
      <c r="K105" s="54" t="n"/>
      <c r="L105" s="54" t="n"/>
      <c r="M105" s="54" t="n"/>
    </row>
    <row outlineLevel="1" r="106" s="26" spans="1:19">
      <c r="B106" s="16" t="s">
        <v>37</v>
      </c>
      <c r="C106" s="50">
        <f>+C104-C105</f>
        <v/>
      </c>
      <c r="D106" s="50">
        <f>+D104-D105</f>
        <v/>
      </c>
      <c r="E106" s="50">
        <f>+E104-E105</f>
        <v/>
      </c>
      <c r="F106" s="50">
        <f>+F104-F105</f>
        <v/>
      </c>
      <c r="G106" s="50">
        <f>+G104-G105</f>
        <v/>
      </c>
      <c r="H106" s="50" t="n"/>
      <c r="I106" s="50">
        <f>+I104-I105</f>
        <v/>
      </c>
      <c r="J106" s="50">
        <f>+J104-J105</f>
        <v/>
      </c>
      <c r="K106" s="50">
        <f>+K104-K105</f>
        <v/>
      </c>
      <c r="L106" s="50" t="n"/>
      <c r="M106" s="50" t="n"/>
    </row>
    <row outlineLevel="1" r="107" s="26" spans="1:19">
      <c r="B107" s="17" t="s">
        <v>39</v>
      </c>
      <c r="C107" s="54" t="n">
        <v>3640.36</v>
      </c>
      <c r="D107" s="54" t="n"/>
      <c r="E107" s="54" t="n">
        <v>2000</v>
      </c>
      <c r="F107" s="54" t="n"/>
      <c r="G107" s="54" t="n">
        <v>2500</v>
      </c>
      <c r="H107" s="54" t="n"/>
      <c r="I107" s="54" t="n">
        <v>3720</v>
      </c>
      <c r="J107" s="54" t="n">
        <v>2500</v>
      </c>
      <c r="K107" s="54" t="n"/>
      <c r="L107" s="54" t="n"/>
      <c r="M107" s="54" t="n">
        <v>2500</v>
      </c>
    </row>
    <row outlineLevel="1" r="108" s="26" spans="1:19">
      <c r="B108" s="18" t="s">
        <v>40</v>
      </c>
      <c r="C108" s="53">
        <f>+C105+C107</f>
        <v/>
      </c>
      <c r="D108" s="53">
        <f>+D105+D107</f>
        <v/>
      </c>
      <c r="E108" s="53">
        <f>+E105+E107</f>
        <v/>
      </c>
      <c r="F108" s="53">
        <f>+F105+F107</f>
        <v/>
      </c>
      <c r="G108" s="53">
        <f>+G105+G107</f>
        <v/>
      </c>
      <c r="H108" s="53" t="n"/>
      <c r="I108" s="53">
        <f>+I105+I107</f>
        <v/>
      </c>
      <c r="J108" s="53">
        <f>+J105+J107</f>
        <v/>
      </c>
      <c r="K108" s="53">
        <f>+K105+K107</f>
        <v/>
      </c>
      <c r="L108" s="53" t="n"/>
      <c r="M108" s="53">
        <f>+M105+M107</f>
        <v/>
      </c>
    </row>
    <row r="109" spans="1:19">
      <c r="B109" s="18" t="s">
        <v>41</v>
      </c>
      <c r="C109" s="47">
        <f>+C104-C108</f>
        <v/>
      </c>
      <c r="D109" s="47">
        <f>+D104-D108</f>
        <v/>
      </c>
      <c r="E109" s="47">
        <f>+E104-E108</f>
        <v/>
      </c>
      <c r="F109" s="47">
        <f>+F104-F108</f>
        <v/>
      </c>
      <c r="G109" s="47">
        <f>+G104-G108</f>
        <v/>
      </c>
      <c r="H109" s="47">
        <f>+H104-H108</f>
        <v/>
      </c>
      <c r="I109" s="47">
        <f>+I104-I108</f>
        <v/>
      </c>
      <c r="J109" s="47">
        <f>+J104-J108</f>
        <v/>
      </c>
      <c r="K109" s="47">
        <f>+K104-K108</f>
        <v/>
      </c>
      <c r="L109" s="47" t="n"/>
      <c r="M109" s="47">
        <f>+M104-M108</f>
        <v/>
      </c>
    </row>
    <row r="110" spans="1:19">
      <c r="C110" s="39">
        <f>+C103+1</f>
        <v/>
      </c>
      <c r="D110" s="39">
        <f>+D103+1</f>
        <v/>
      </c>
      <c r="E110" s="39">
        <f>+E103+1</f>
        <v/>
      </c>
      <c r="F110" s="39">
        <f>+F103+1</f>
        <v/>
      </c>
      <c r="G110" s="39">
        <f>+G103+1</f>
        <v/>
      </c>
      <c r="H110" s="39">
        <f>+H103+1</f>
        <v/>
      </c>
      <c r="I110" s="39">
        <f>+I103+1</f>
        <v/>
      </c>
      <c r="J110" s="39">
        <f>+J103+1</f>
        <v/>
      </c>
      <c r="K110" s="39">
        <f>+K103+1</f>
        <v/>
      </c>
      <c r="L110" s="39" t="n"/>
      <c r="M110" s="39">
        <f>+M103+1</f>
        <v/>
      </c>
    </row>
    <row r="111" spans="1:19">
      <c r="B111" s="10" t="n">
        <v>43101</v>
      </c>
      <c r="C111" s="47" t="n">
        <v>3640.3588</v>
      </c>
      <c r="D111" s="47">
        <f>+IF(D110&lt;&gt;0, D$5+D109)</f>
        <v/>
      </c>
      <c r="E111" s="47">
        <f>+IF(E110&lt;&gt;0, E$4+E109,0)</f>
        <v/>
      </c>
      <c r="F111" s="47">
        <f>+IF(F110&lt;&gt;0, F$4+F109,0)</f>
        <v/>
      </c>
      <c r="G111" s="47">
        <f>+IF(G110&lt;&gt;0, G$4+G109,0)</f>
        <v/>
      </c>
      <c r="H111" s="47" t="n"/>
      <c r="I111" s="47">
        <f>+IF(I110&lt;&gt;0, I$4+I109,0)</f>
        <v/>
      </c>
      <c r="J111" s="47">
        <f>+IF(J110&lt;&gt;0, J$4+J109,0)</f>
        <v/>
      </c>
      <c r="K111" s="47">
        <f>+IF(K110&lt;&gt;0, K$4+K109,0)</f>
        <v/>
      </c>
      <c r="L111" s="47" t="n"/>
      <c r="M111" s="47">
        <f>+IF(M110&lt;&gt;0, M$4+M109,0)</f>
        <v/>
      </c>
    </row>
    <row r="112" spans="1:19">
      <c r="B112" s="13" t="s">
        <v>36</v>
      </c>
      <c r="C112" s="54" t="n">
        <v>1302.6</v>
      </c>
      <c r="D112" s="54" t="n">
        <v>0</v>
      </c>
      <c r="E112" s="54" t="n">
        <v>279.91</v>
      </c>
      <c r="F112" s="54" t="n">
        <v>1129.25</v>
      </c>
      <c r="G112" s="54" t="n">
        <v>435.66</v>
      </c>
      <c r="H112" s="54" t="n"/>
      <c r="I112" s="54" t="n">
        <v>1860</v>
      </c>
      <c r="J112" s="54" t="n">
        <v>1130.49</v>
      </c>
      <c r="K112" s="54" t="n">
        <v>245.28</v>
      </c>
      <c r="L112" s="54" t="n"/>
      <c r="M112" s="54" t="n">
        <v>2585.76</v>
      </c>
      <c r="N112" s="47" t="n"/>
    </row>
    <row r="113" spans="1:19">
      <c r="B113" s="16" t="s">
        <v>37</v>
      </c>
      <c r="C113" s="50">
        <f>+C111-C112</f>
        <v/>
      </c>
      <c r="D113" s="50">
        <f>+D111-D112</f>
        <v/>
      </c>
      <c r="E113" s="50">
        <f>+E111-E112</f>
        <v/>
      </c>
      <c r="F113" s="50">
        <f>+F111-F112</f>
        <v/>
      </c>
      <c r="G113" s="50">
        <f>+G111-G112</f>
        <v/>
      </c>
      <c r="H113" s="50" t="n"/>
      <c r="I113" s="50">
        <f>+I111-I112</f>
        <v/>
      </c>
      <c r="J113" s="50">
        <f>+J111-J112</f>
        <v/>
      </c>
      <c r="K113" s="50">
        <f>+K111-K112</f>
        <v/>
      </c>
      <c r="L113" s="50" t="n"/>
      <c r="M113" s="50" t="n"/>
    </row>
    <row r="114" spans="1:19">
      <c r="B114" s="17" t="s">
        <v>39</v>
      </c>
      <c r="C114" s="54" t="n"/>
      <c r="D114" s="54" t="n"/>
      <c r="E114" s="54" t="n"/>
      <c r="F114" s="54" t="n"/>
      <c r="G114" s="54" t="n"/>
      <c r="H114" s="54" t="n"/>
      <c r="I114" s="54" t="n"/>
      <c r="J114" s="54" t="n"/>
      <c r="K114" s="54" t="n"/>
      <c r="L114" s="54" t="n"/>
      <c r="M114" s="54" t="n"/>
    </row>
    <row r="115" spans="1:19">
      <c r="B115" s="18" t="s">
        <v>40</v>
      </c>
      <c r="C115" s="53">
        <f>+C112+C114</f>
        <v/>
      </c>
      <c r="D115" s="53">
        <f>+D112+D114</f>
        <v/>
      </c>
      <c r="E115" s="53">
        <f>+E112+E114</f>
        <v/>
      </c>
      <c r="F115" s="53">
        <f>+F112+F114</f>
        <v/>
      </c>
      <c r="G115" s="53">
        <f>+G112+G114</f>
        <v/>
      </c>
      <c r="H115" s="53" t="n"/>
      <c r="I115" s="53">
        <f>+I112+I114</f>
        <v/>
      </c>
      <c r="J115" s="53">
        <f>+J112+J114</f>
        <v/>
      </c>
      <c r="K115" s="53">
        <f>+K112+K114</f>
        <v/>
      </c>
      <c r="L115" s="53" t="n"/>
      <c r="M115" s="53">
        <f>+M112+M114</f>
        <v/>
      </c>
    </row>
    <row r="116" spans="1:19">
      <c r="B116" s="18" t="s">
        <v>41</v>
      </c>
      <c r="C116" s="47">
        <f>+C111-C115</f>
        <v/>
      </c>
      <c r="D116" s="47">
        <f>+D111-D115</f>
        <v/>
      </c>
      <c r="E116" s="47">
        <f>+E111-E115</f>
        <v/>
      </c>
      <c r="F116" s="47">
        <f>+F111-F115</f>
        <v/>
      </c>
      <c r="G116" s="47">
        <f>+G111-G115</f>
        <v/>
      </c>
      <c r="H116" s="47" t="n"/>
      <c r="I116" s="47">
        <f>+I111-I115</f>
        <v/>
      </c>
      <c r="J116" s="47">
        <f>+J111-J115</f>
        <v/>
      </c>
      <c r="K116" s="47">
        <f>+K111-K115</f>
        <v/>
      </c>
      <c r="L116" s="47" t="n"/>
      <c r="M116" s="47">
        <f>+M111-M115</f>
        <v/>
      </c>
    </row>
    <row customFormat="1" r="117" s="27" spans="1:19">
      <c r="C117" s="27">
        <f>+C110+1</f>
        <v/>
      </c>
      <c r="D117" s="27">
        <f>+D110+1</f>
        <v/>
      </c>
      <c r="E117" s="27">
        <f>+E110+1</f>
        <v/>
      </c>
      <c r="F117" s="27">
        <f>+F110+1</f>
        <v/>
      </c>
      <c r="G117" s="27">
        <f>+G110+1</f>
        <v/>
      </c>
      <c r="H117" s="27">
        <f>+H110+1</f>
        <v/>
      </c>
      <c r="I117" s="27">
        <f>+I110+1</f>
        <v/>
      </c>
      <c r="J117" s="27">
        <f>+J110+1</f>
        <v/>
      </c>
      <c r="K117" s="27">
        <f>+K110+1</f>
        <v/>
      </c>
      <c r="L117" s="27" t="n">
        <v>1</v>
      </c>
      <c r="M117" s="27">
        <f>+M110+1</f>
        <v/>
      </c>
      <c r="N117" s="27" t="n">
        <v>1</v>
      </c>
    </row>
    <row r="118" spans="1:19">
      <c r="A118" s="38" t="s">
        <v>47</v>
      </c>
      <c r="B118" s="10" t="n">
        <v>43108</v>
      </c>
      <c r="C118" s="47" t="n">
        <v>3640.3588</v>
      </c>
      <c r="D118" s="47">
        <f>+IF(D117&lt;&gt;0, D$5+D116)</f>
        <v/>
      </c>
      <c r="E118" s="47">
        <f>+IF(E117&lt;&gt;0, E$4+E116,0)</f>
        <v/>
      </c>
      <c r="F118" s="47">
        <f>+IF(F117&lt;&gt;0, F$4+F116,0)</f>
        <v/>
      </c>
      <c r="G118" s="47">
        <f>+IF(G117&lt;&gt;0, G$4+G116,0)</f>
        <v/>
      </c>
      <c r="H118" s="47" t="n"/>
      <c r="I118" s="47">
        <f>+IF(I117&lt;&gt;0, I$4+I116,0)</f>
        <v/>
      </c>
      <c r="J118" s="47">
        <f>+IF(J117&lt;&gt;0, J$4+J116,0)</f>
        <v/>
      </c>
      <c r="K118" s="47">
        <f>+IF(K117&lt;&gt;0, K$4+K116,0)</f>
        <v/>
      </c>
      <c r="L118" s="47">
        <f>+IF(L117&lt;&gt;0, L$4+L116,0)</f>
        <v/>
      </c>
      <c r="M118" s="47">
        <f>+IF(M117&lt;&gt;0, M$4+M116,0)</f>
        <v/>
      </c>
      <c r="N118" s="47">
        <f>+IF(N117&lt;&gt;0, N$4+N116,0)</f>
        <v/>
      </c>
    </row>
    <row r="119" spans="1:19">
      <c r="B119" s="13" t="s">
        <v>36</v>
      </c>
      <c r="C119" s="54" t="n"/>
      <c r="D119" s="54" t="n"/>
      <c r="E119" s="54" t="n"/>
      <c r="F119" s="54" t="n"/>
      <c r="G119" s="54" t="n"/>
      <c r="H119" s="54" t="n"/>
      <c r="I119" s="54" t="n"/>
      <c r="J119" s="54" t="n"/>
      <c r="K119" s="54" t="n"/>
      <c r="L119" s="54" t="n"/>
      <c r="M119" s="54" t="n"/>
      <c r="N119" s="54" t="n"/>
    </row>
    <row r="120" spans="1:19">
      <c r="B120" s="16" t="s">
        <v>37</v>
      </c>
      <c r="C120" s="50">
        <f>+C118-C119</f>
        <v/>
      </c>
      <c r="D120" s="50">
        <f>+D118-D119</f>
        <v/>
      </c>
      <c r="E120" s="50">
        <f>+E118-E119</f>
        <v/>
      </c>
      <c r="F120" s="50">
        <f>+F118-F119</f>
        <v/>
      </c>
      <c r="G120" s="50">
        <f>+G118-G119</f>
        <v/>
      </c>
      <c r="H120" s="50" t="n"/>
      <c r="I120" s="50">
        <f>+I118-I119</f>
        <v/>
      </c>
      <c r="J120" s="50">
        <f>+J118-J119</f>
        <v/>
      </c>
      <c r="K120" s="50">
        <f>+K118-K119</f>
        <v/>
      </c>
      <c r="L120" s="50" t="n"/>
      <c r="M120" s="50" t="n"/>
      <c r="N120" s="50" t="n"/>
    </row>
    <row r="121" spans="1:19">
      <c r="B121" s="17" t="s">
        <v>39</v>
      </c>
      <c r="C121" s="54" t="n"/>
      <c r="D121" s="54" t="n"/>
      <c r="E121" s="54" t="n"/>
      <c r="F121" s="54" t="n"/>
      <c r="G121" s="54" t="n"/>
      <c r="H121" s="54" t="n"/>
      <c r="I121" s="54" t="n"/>
      <c r="J121" s="54" t="n"/>
      <c r="K121" s="54" t="n"/>
      <c r="L121" s="54" t="n"/>
      <c r="M121" s="54" t="n"/>
      <c r="N121" s="54" t="n"/>
    </row>
    <row r="122" spans="1:19">
      <c r="B122" s="18" t="s">
        <v>40</v>
      </c>
      <c r="C122" s="53">
        <f>+C119+C121</f>
        <v/>
      </c>
      <c r="D122" s="53">
        <f>+D119+D121</f>
        <v/>
      </c>
      <c r="E122" s="53">
        <f>+E119+E121</f>
        <v/>
      </c>
      <c r="F122" s="53">
        <f>+F119+F121</f>
        <v/>
      </c>
      <c r="G122" s="53">
        <f>+G119+G121</f>
        <v/>
      </c>
      <c r="H122" s="53" t="n"/>
      <c r="I122" s="53">
        <f>+I119+I121</f>
        <v/>
      </c>
      <c r="J122" s="53">
        <f>+J119+J121</f>
        <v/>
      </c>
      <c r="K122" s="53">
        <f>+K119+K121</f>
        <v/>
      </c>
      <c r="L122" s="53">
        <f>+L119+L121</f>
        <v/>
      </c>
      <c r="M122" s="53">
        <f>+M119+M121</f>
        <v/>
      </c>
      <c r="N122" s="53">
        <f>+N119+N121</f>
        <v/>
      </c>
    </row>
    <row r="123" spans="1:19">
      <c r="B123" s="18" t="s">
        <v>41</v>
      </c>
      <c r="C123" s="47">
        <f>+C118-C122</f>
        <v/>
      </c>
      <c r="D123" s="47">
        <f>+D118-D122</f>
        <v/>
      </c>
      <c r="E123" s="47">
        <f>+E118-E122</f>
        <v/>
      </c>
      <c r="F123" s="47">
        <f>+F118-F122</f>
        <v/>
      </c>
      <c r="G123" s="47">
        <f>+G118-G122</f>
        <v/>
      </c>
      <c r="H123" s="47" t="n"/>
      <c r="I123" s="47">
        <f>+I118-I122</f>
        <v/>
      </c>
      <c r="J123" s="47">
        <f>+J118-J122</f>
        <v/>
      </c>
      <c r="K123" s="47">
        <f>+K118-K122</f>
        <v/>
      </c>
      <c r="L123" s="47">
        <f>+L118-L122</f>
        <v/>
      </c>
      <c r="M123" s="47">
        <f>+M118-M122</f>
        <v/>
      </c>
      <c r="N123" s="47">
        <f>+N118-N122</f>
        <v/>
      </c>
    </row>
    <row r="125" spans="1:19">
      <c r="B125" s="58" t="n"/>
    </row>
    <row r="126" spans="1:19">
      <c r="C126" s="59" t="n"/>
      <c r="N126" s="59" t="n"/>
    </row>
    <row r="128" spans="1:19">
      <c r="C128" s="59" t="n"/>
      <c r="N128" s="59" t="n"/>
    </row>
    <row r="129" spans="1:19">
      <c r="C129" s="60" t="n"/>
      <c r="N129" s="60" t="n"/>
    </row>
    <row r="131" spans="1:19">
      <c r="B131" s="60" t="n"/>
    </row>
  </sheetData>
  <conditionalFormatting sqref="H26 C74:D74 C95:D95 C25:F25 F95 H95:M95 H25:M25">
    <cfRule dxfId="1" priority="157" type="expression">
      <formula>C25&gt;0</formula>
    </cfRule>
    <cfRule dxfId="0" priority="158" type="expression">
      <formula>C25&lt;0</formula>
    </cfRule>
  </conditionalFormatting>
  <conditionalFormatting sqref="H19 C18:F18 H18:M18">
    <cfRule dxfId="1" priority="165" type="expression">
      <formula>C18&gt;0</formula>
    </cfRule>
    <cfRule dxfId="0" priority="166" type="expression">
      <formula>C18&lt;0</formula>
    </cfRule>
  </conditionalFormatting>
  <conditionalFormatting sqref="C32:F32 H32:M32">
    <cfRule dxfId="1" priority="153" type="expression">
      <formula>C32&gt;0</formula>
    </cfRule>
    <cfRule dxfId="0" priority="154" type="expression">
      <formula>C32&lt;0</formula>
    </cfRule>
  </conditionalFormatting>
  <conditionalFormatting sqref="C46:F46 H46:M46">
    <cfRule dxfId="1" priority="147" type="expression">
      <formula>C46&gt;0</formula>
    </cfRule>
    <cfRule dxfId="0" priority="148" type="expression">
      <formula>C46&lt;0</formula>
    </cfRule>
  </conditionalFormatting>
  <conditionalFormatting sqref="E95 E74:F74 H74:M74">
    <cfRule dxfId="1" priority="89" type="expression">
      <formula>E74&gt;0</formula>
    </cfRule>
    <cfRule dxfId="0" priority="90" type="expression">
      <formula>E74&lt;0</formula>
    </cfRule>
  </conditionalFormatting>
  <conditionalFormatting sqref="C102:D102 F102 H102:M102">
    <cfRule dxfId="1" priority="73" type="expression">
      <formula>C102&gt;0</formula>
    </cfRule>
    <cfRule dxfId="0" priority="74" type="expression">
      <formula>C102&lt;0</formula>
    </cfRule>
  </conditionalFormatting>
  <conditionalFormatting sqref="E102">
    <cfRule dxfId="1" priority="71" type="expression">
      <formula>E102&gt;0</formula>
    </cfRule>
    <cfRule dxfId="0" priority="72" type="expression">
      <formula>E102&lt;0</formula>
    </cfRule>
  </conditionalFormatting>
  <conditionalFormatting sqref="C39:F39 H39:M39">
    <cfRule dxfId="1" priority="69" type="expression">
      <formula>C39&gt;0</formula>
    </cfRule>
    <cfRule dxfId="0" priority="70" type="expression">
      <formula>C39&lt;0</formula>
    </cfRule>
  </conditionalFormatting>
  <conditionalFormatting sqref="C53:F53 H53:M53">
    <cfRule dxfId="1" priority="65" type="expression">
      <formula>C53&gt;0</formula>
    </cfRule>
    <cfRule dxfId="0" priority="66" type="expression">
      <formula>C53&lt;0</formula>
    </cfRule>
  </conditionalFormatting>
  <conditionalFormatting sqref="C60:F60 H60:M60">
    <cfRule dxfId="1" priority="57" type="expression">
      <formula>C60&gt;0</formula>
    </cfRule>
    <cfRule dxfId="0" priority="58" type="expression">
      <formula>C60&lt;0</formula>
    </cfRule>
  </conditionalFormatting>
  <conditionalFormatting sqref="C67:F67 H67:M67">
    <cfRule dxfId="1" priority="55" type="expression">
      <formula>C67&gt;0</formula>
    </cfRule>
    <cfRule dxfId="0" priority="56" type="expression">
      <formula>C67&lt;0</formula>
    </cfRule>
  </conditionalFormatting>
  <conditionalFormatting sqref="C81:D81">
    <cfRule dxfId="1" priority="53" type="expression">
      <formula>C81&gt;0</formula>
    </cfRule>
    <cfRule dxfId="0" priority="54" type="expression">
      <formula>C81&lt;0</formula>
    </cfRule>
  </conditionalFormatting>
  <conditionalFormatting sqref="E81:F81 H81:M81">
    <cfRule dxfId="1" priority="51" type="expression">
      <formula>E81&gt;0</formula>
    </cfRule>
    <cfRule dxfId="0" priority="52" type="expression">
      <formula>E81&lt;0</formula>
    </cfRule>
  </conditionalFormatting>
  <conditionalFormatting sqref="C88:D88">
    <cfRule dxfId="1" priority="49" type="expression">
      <formula>C88&gt;0</formula>
    </cfRule>
    <cfRule dxfId="0" priority="50" type="expression">
      <formula>C88&lt;0</formula>
    </cfRule>
  </conditionalFormatting>
  <conditionalFormatting sqref="E88:F88 H88:M88">
    <cfRule dxfId="1" priority="47" type="expression">
      <formula>E88&gt;0</formula>
    </cfRule>
    <cfRule dxfId="0" priority="48" type="expression">
      <formula>E88&lt;0</formula>
    </cfRule>
  </conditionalFormatting>
  <conditionalFormatting sqref="G95 G25">
    <cfRule dxfId="1" priority="43" type="expression">
      <formula>G25&gt;0</formula>
    </cfRule>
    <cfRule dxfId="0" priority="44" type="expression">
      <formula>G25&lt;0</formula>
    </cfRule>
  </conditionalFormatting>
  <conditionalFormatting sqref="G18">
    <cfRule dxfId="1" priority="45" type="expression">
      <formula>G18&gt;0</formula>
    </cfRule>
    <cfRule dxfId="0" priority="46" type="expression">
      <formula>G18&lt;0</formula>
    </cfRule>
  </conditionalFormatting>
  <conditionalFormatting sqref="G32">
    <cfRule dxfId="1" priority="41" type="expression">
      <formula>G32&gt;0</formula>
    </cfRule>
    <cfRule dxfId="0" priority="42" type="expression">
      <formula>G32&lt;0</formula>
    </cfRule>
  </conditionalFormatting>
  <conditionalFormatting sqref="G46">
    <cfRule dxfId="1" priority="39" type="expression">
      <formula>G46&gt;0</formula>
    </cfRule>
    <cfRule dxfId="0" priority="40" type="expression">
      <formula>G46&lt;0</formula>
    </cfRule>
  </conditionalFormatting>
  <conditionalFormatting sqref="G74">
    <cfRule dxfId="1" priority="37" type="expression">
      <formula>G74&gt;0</formula>
    </cfRule>
    <cfRule dxfId="0" priority="38" type="expression">
      <formula>G74&lt;0</formula>
    </cfRule>
  </conditionalFormatting>
  <conditionalFormatting sqref="G102">
    <cfRule dxfId="1" priority="35" type="expression">
      <formula>G102&gt;0</formula>
    </cfRule>
    <cfRule dxfId="0" priority="36" type="expression">
      <formula>G102&lt;0</formula>
    </cfRule>
  </conditionalFormatting>
  <conditionalFormatting sqref="G39">
    <cfRule dxfId="1" priority="33" type="expression">
      <formula>G39&gt;0</formula>
    </cfRule>
    <cfRule dxfId="0" priority="34" type="expression">
      <formula>G39&lt;0</formula>
    </cfRule>
  </conditionalFormatting>
  <conditionalFormatting sqref="G53">
    <cfRule dxfId="1" priority="31" type="expression">
      <formula>G53&gt;0</formula>
    </cfRule>
    <cfRule dxfId="0" priority="32" type="expression">
      <formula>G53&lt;0</formula>
    </cfRule>
  </conditionalFormatting>
  <conditionalFormatting sqref="G60">
    <cfRule dxfId="1" priority="29" type="expression">
      <formula>G60&gt;0</formula>
    </cfRule>
    <cfRule dxfId="0" priority="30" type="expression">
      <formula>G60&lt;0</formula>
    </cfRule>
  </conditionalFormatting>
  <conditionalFormatting sqref="G67">
    <cfRule dxfId="1" priority="27" type="expression">
      <formula>G67&gt;0</formula>
    </cfRule>
    <cfRule dxfId="0" priority="28" type="expression">
      <formula>G67&lt;0</formula>
    </cfRule>
  </conditionalFormatting>
  <conditionalFormatting sqref="G81">
    <cfRule dxfId="1" priority="25" type="expression">
      <formula>G81&gt;0</formula>
    </cfRule>
    <cfRule dxfId="0" priority="26" type="expression">
      <formula>G81&lt;0</formula>
    </cfRule>
  </conditionalFormatting>
  <conditionalFormatting sqref="G88">
    <cfRule dxfId="1" priority="23" type="expression">
      <formula>G88&gt;0</formula>
    </cfRule>
    <cfRule dxfId="0" priority="24" type="expression">
      <formula>G88&lt;0</formula>
    </cfRule>
  </conditionalFormatting>
  <conditionalFormatting sqref="C109:M109">
    <cfRule dxfId="1" priority="19" type="expression">
      <formula>C109&gt;0</formula>
    </cfRule>
    <cfRule dxfId="0" priority="20" type="expression">
      <formula>C109&lt;0</formula>
    </cfRule>
  </conditionalFormatting>
  <conditionalFormatting sqref="C116:D116 F116 H116:M116">
    <cfRule dxfId="1" priority="11" type="expression">
      <formula>C116&gt;0</formula>
    </cfRule>
    <cfRule dxfId="0" priority="12" type="expression">
      <formula>C116&lt;0</formula>
    </cfRule>
  </conditionalFormatting>
  <conditionalFormatting sqref="E116">
    <cfRule dxfId="1" priority="9" type="expression">
      <formula>E116&gt;0</formula>
    </cfRule>
    <cfRule dxfId="0" priority="10" type="expression">
      <formula>E116&lt;0</formula>
    </cfRule>
  </conditionalFormatting>
  <conditionalFormatting sqref="G116">
    <cfRule dxfId="1" priority="7" type="expression">
      <formula>G116&gt;0</formula>
    </cfRule>
    <cfRule dxfId="0" priority="8" type="expression">
      <formula>G116&lt;0</formula>
    </cfRule>
  </conditionalFormatting>
  <conditionalFormatting sqref="C123:D123 F123 H123:N123">
    <cfRule dxfId="1" priority="5" type="expression">
      <formula>C123&gt;0</formula>
    </cfRule>
    <cfRule dxfId="0" priority="6" type="expression">
      <formula>C123&lt;0</formula>
    </cfRule>
  </conditionalFormatting>
  <conditionalFormatting sqref="E123">
    <cfRule dxfId="1" priority="3" type="expression">
      <formula>E123&gt;0</formula>
    </cfRule>
    <cfRule dxfId="0" priority="4" type="expression">
      <formula>E123&lt;0</formula>
    </cfRule>
  </conditionalFormatting>
  <conditionalFormatting sqref="G123">
    <cfRule dxfId="1" priority="1" type="expression">
      <formula>G123&gt;0</formula>
    </cfRule>
    <cfRule dxfId="0" priority="2" type="expression">
      <formula>G123&lt;0</formula>
    </cfRule>
  </conditionalFormatting>
  <pageMargins bottom="0.75" footer="0.3" header="0.3" left="0.7" right="0.7" top="0.75"/>
  <pageSetup horizontalDpi="4294967294" orientation="portrait" verticalDpi="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6:K23"/>
  <sheetViews>
    <sheetView showGridLines="0" workbookViewId="0">
      <selection activeCell="D10" sqref="D10"/>
    </sheetView>
  </sheetViews>
  <sheetFormatPr baseColWidth="10" defaultRowHeight="15" outlineLevelCol="0"/>
  <cols>
    <col customWidth="1" max="4" min="2" style="40" width="15.5703125"/>
    <col bestFit="1" customWidth="1" max="5" min="5" style="40" width="12"/>
    <col customWidth="1" max="6" min="6" style="40" width="10"/>
    <col bestFit="1" customWidth="1" max="7" min="7" style="40" width="11"/>
    <col bestFit="1" customWidth="1" max="8" min="8" style="40" width="12.85546875"/>
    <col bestFit="1" customWidth="1" max="9" min="9" style="40" width="13"/>
    <col customWidth="1" max="10" min="10" style="40" width="15.5703125"/>
    <col bestFit="1" customWidth="1" max="11" min="11" style="40" width="14.140625"/>
  </cols>
  <sheetData>
    <row customFormat="1" customHeight="1" ht="45" r="6" s="41" spans="1:11">
      <c r="B6" s="2">
        <f>+Hoja1!C2</f>
        <v/>
      </c>
      <c r="C6" s="2">
        <f>+Hoja1!D2</f>
        <v/>
      </c>
      <c r="D6" s="2">
        <f>+Hoja1!E2</f>
        <v/>
      </c>
      <c r="E6" s="2">
        <f>+Hoja1!F2</f>
        <v/>
      </c>
      <c r="F6" s="2">
        <f>+Hoja1!G2</f>
        <v/>
      </c>
      <c r="G6" s="2">
        <f>+Hoja1!H2</f>
        <v/>
      </c>
      <c r="H6" s="2">
        <f>+Hoja1!I2</f>
        <v/>
      </c>
      <c r="I6" s="2">
        <f>+Hoja1!J2</f>
        <v/>
      </c>
      <c r="J6" s="2">
        <f>+Hoja1!K2</f>
        <v/>
      </c>
      <c r="K6" s="2">
        <f>+Hoja1!M2</f>
        <v/>
      </c>
    </row>
    <row r="7" spans="1:11">
      <c r="B7" s="5">
        <f>+Hoja1!C3</f>
        <v/>
      </c>
      <c r="C7" s="5">
        <f>+Hoja1!D3</f>
        <v/>
      </c>
      <c r="D7" s="5">
        <f>+Hoja1!E3</f>
        <v/>
      </c>
      <c r="E7" s="5">
        <f>+Hoja1!F3</f>
        <v/>
      </c>
      <c r="F7" s="5">
        <f>+Hoja1!G3</f>
        <v/>
      </c>
      <c r="G7" s="5">
        <f>+Hoja1!H3</f>
        <v/>
      </c>
      <c r="H7" s="5">
        <f>+Hoja1!I3</f>
        <v/>
      </c>
      <c r="I7" s="5">
        <f>+Hoja1!J3</f>
        <v/>
      </c>
      <c r="J7" s="5">
        <f>+Hoja1!K3</f>
        <v/>
      </c>
      <c r="K7" s="5">
        <f>+Hoja1!M3</f>
        <v/>
      </c>
    </row>
    <row r="8" spans="1:11">
      <c r="B8" s="42">
        <f>+Hoja1!C121</f>
        <v/>
      </c>
      <c r="C8" s="42">
        <f>+Hoja1!D121</f>
        <v/>
      </c>
      <c r="D8" s="42">
        <f>+Hoja1!E121</f>
        <v/>
      </c>
      <c r="E8" s="42">
        <f>+Hoja1!F121</f>
        <v/>
      </c>
      <c r="F8" s="42">
        <f>+Hoja1!G121</f>
        <v/>
      </c>
      <c r="G8" s="42" t="n">
        <v>0</v>
      </c>
      <c r="H8" s="42" t="n">
        <v>0</v>
      </c>
      <c r="I8" s="42">
        <f>+Hoja1!J121</f>
        <v/>
      </c>
      <c r="J8" s="42">
        <f>+Hoja1!K121</f>
        <v/>
      </c>
      <c r="K8" s="42">
        <f>+Hoja1!M121</f>
        <v/>
      </c>
    </row>
    <row customHeight="1" ht="15.75" r="22" s="26" spans="1:11">
      <c r="H22" s="43" t="n"/>
    </row>
    <row customHeight="1" ht="15.75" r="23" s="26" spans="1:11">
      <c r="H23" s="43" t="n"/>
    </row>
  </sheetData>
  <pageMargins bottom="0.75" footer="0.3" header="0.3" left="0.7" right="0.7" top="0.75"/>
  <pageSetup horizontalDpi="4294967294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Emilio</dc:creator>
  <dcterms:created xsi:type="dcterms:W3CDTF">2017-10-12T14:52:04Z</dcterms:created>
  <dcterms:modified xsi:type="dcterms:W3CDTF">2018-01-05T19:37:55Z</dcterms:modified>
  <cp:lastModifiedBy>Emilio</cp:lastModifiedBy>
</cp:coreProperties>
</file>